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P8RMB\Documents\SBU Data\Disclosure\DETAIL Data Services\1 PPS NEW JOB 2024-2025\IRS.gov\2025\KERR SCEM 05-01\"/>
    </mc:Choice>
  </mc:AlternateContent>
  <xr:revisionPtr revIDLastSave="0" documentId="8_{7094E5CF-AFC9-4E47-8B74-E358D06FF221}" xr6:coauthVersionLast="47" xr6:coauthVersionMax="47" xr10:uidLastSave="{00000000-0000-0000-0000-000000000000}"/>
  <bookViews>
    <workbookView xWindow="-110" yWindow="-110" windowWidth="19420" windowHeight="10300" tabRatio="761" activeTab="5" xr2:uid="{00000000-000D-0000-FFFF-FFFF00000000}"/>
  </bookViews>
  <sheets>
    <sheet name="Dashboard" sheetId="5" r:id="rId1"/>
    <sheet name="Results" sheetId="4" r:id="rId2"/>
    <sheet name="Instructions" sheetId="6" r:id="rId3"/>
    <sheet name="Gen Test Cases" sheetId="9" r:id="rId4"/>
    <sheet name="SUSE12 Test Cases" sheetId="18" r:id="rId5"/>
    <sheet name="SUSE15 Test Cases" sheetId="15" r:id="rId6"/>
    <sheet name="Change Log" sheetId="7" r:id="rId7"/>
    <sheet name="Appendix" sheetId="8" r:id="rId8"/>
    <sheet name="New Release Changes" sheetId="19" r:id="rId9"/>
    <sheet name="Issue Code Table" sheetId="13" r:id="rId10"/>
  </sheets>
  <definedNames>
    <definedName name="_xlnm._FilterDatabase" localSheetId="7" hidden="1">Appendix!#REF!</definedName>
    <definedName name="_xlnm._FilterDatabase" localSheetId="3" hidden="1">'Gen Test Cases'!$A$2:$M$14</definedName>
    <definedName name="_xlnm._FilterDatabase" localSheetId="9" hidden="1">'Issue Code Table'!$A$1:$D$567</definedName>
    <definedName name="_xlnm._FilterDatabase" localSheetId="8" hidden="1">'New Release Changes'!$A$2:$D$2</definedName>
    <definedName name="_xlnm._FilterDatabase" localSheetId="4" hidden="1">'SUSE12 Test Cases'!$A$2:$AB$182</definedName>
    <definedName name="_xlnm._FilterDatabase" localSheetId="5" hidden="1">'SUSE15 Test Cases'!$A$2:$AB$227</definedName>
    <definedName name="_xlnm.Print_Area" localSheetId="8">'New Release Changes'!$A$1:$D$2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8" i="15" l="1"/>
  <c r="O30" i="4"/>
  <c r="AB226" i="15"/>
  <c r="AB225" i="15"/>
  <c r="AB224" i="15"/>
  <c r="AB223" i="15"/>
  <c r="AB222" i="15"/>
  <c r="AB221" i="15"/>
  <c r="AB220" i="15"/>
  <c r="AB219" i="15"/>
  <c r="AB218" i="15"/>
  <c r="AB217" i="15"/>
  <c r="AB216" i="15"/>
  <c r="AB215" i="15"/>
  <c r="AB214" i="15"/>
  <c r="AB213" i="15"/>
  <c r="AB212" i="15"/>
  <c r="AB211" i="15"/>
  <c r="AB210" i="15"/>
  <c r="AB209" i="15"/>
  <c r="AB208" i="15"/>
  <c r="AB207" i="15"/>
  <c r="AB206" i="15"/>
  <c r="AB205" i="15"/>
  <c r="AB204" i="15"/>
  <c r="AB203" i="15"/>
  <c r="AB202" i="15"/>
  <c r="AB201" i="15"/>
  <c r="AB200" i="15"/>
  <c r="AB199" i="15"/>
  <c r="AB198" i="15"/>
  <c r="AB197" i="15"/>
  <c r="AB196" i="15"/>
  <c r="AB195" i="15"/>
  <c r="AB194" i="15"/>
  <c r="AB193" i="15"/>
  <c r="AB192" i="15"/>
  <c r="AB191" i="15"/>
  <c r="AB190" i="15"/>
  <c r="AB189" i="15"/>
  <c r="AB188" i="15"/>
  <c r="AB187" i="15"/>
  <c r="AB186" i="15"/>
  <c r="AB185" i="15"/>
  <c r="AB184" i="15"/>
  <c r="AB183" i="15"/>
  <c r="AB182" i="15"/>
  <c r="AB181" i="15"/>
  <c r="AB180" i="15"/>
  <c r="AB179" i="15"/>
  <c r="AB178" i="15"/>
  <c r="AB177" i="15"/>
  <c r="AB176" i="15"/>
  <c r="AB175" i="15"/>
  <c r="AB174" i="15"/>
  <c r="AB173" i="15"/>
  <c r="AB172" i="15"/>
  <c r="AB171" i="15"/>
  <c r="AB170" i="15"/>
  <c r="AB169" i="15"/>
  <c r="AB168" i="15"/>
  <c r="AB167" i="15"/>
  <c r="AB166" i="15"/>
  <c r="AB165" i="15"/>
  <c r="AB164" i="15"/>
  <c r="AB163" i="15"/>
  <c r="AB162" i="15"/>
  <c r="AB161" i="15"/>
  <c r="AB160" i="15"/>
  <c r="AB159" i="15"/>
  <c r="AB158" i="15"/>
  <c r="AB157" i="15"/>
  <c r="AB156" i="15"/>
  <c r="AB155" i="15"/>
  <c r="AB154" i="15"/>
  <c r="AB153" i="15"/>
  <c r="AB152" i="15"/>
  <c r="AB151" i="15"/>
  <c r="AB150" i="15"/>
  <c r="AB149" i="15"/>
  <c r="AB148" i="15"/>
  <c r="AB147" i="15"/>
  <c r="AB146" i="15"/>
  <c r="AB145" i="15"/>
  <c r="AB144" i="15"/>
  <c r="AB143" i="15"/>
  <c r="AB142" i="15"/>
  <c r="AB141" i="15"/>
  <c r="AB140" i="15"/>
  <c r="AB139" i="15"/>
  <c r="AB138" i="15"/>
  <c r="AB137" i="15"/>
  <c r="AB136" i="15"/>
  <c r="AB135" i="15"/>
  <c r="AB134" i="15"/>
  <c r="AB133" i="15"/>
  <c r="AB132" i="15"/>
  <c r="AB131" i="15"/>
  <c r="AB130" i="15"/>
  <c r="AB129" i="15"/>
  <c r="AB128" i="15"/>
  <c r="AB127" i="15"/>
  <c r="AB126" i="15"/>
  <c r="AB125" i="15"/>
  <c r="AB124" i="15"/>
  <c r="AB123" i="15"/>
  <c r="AB122" i="15"/>
  <c r="AB121" i="15"/>
  <c r="AB120" i="15"/>
  <c r="AB119" i="15"/>
  <c r="AB118" i="15"/>
  <c r="AB117" i="15"/>
  <c r="AB116" i="15"/>
  <c r="AB115" i="15"/>
  <c r="AB114" i="15"/>
  <c r="AB113" i="15"/>
  <c r="AB112" i="15"/>
  <c r="AB111" i="15"/>
  <c r="AB110" i="15"/>
  <c r="AB109" i="15"/>
  <c r="AB108" i="15"/>
  <c r="AB107" i="15"/>
  <c r="AB106" i="15"/>
  <c r="AB105" i="15"/>
  <c r="AB104" i="15"/>
  <c r="AB103" i="15"/>
  <c r="AB102" i="15"/>
  <c r="AB101" i="15"/>
  <c r="AB100" i="15"/>
  <c r="AB99" i="15"/>
  <c r="AB98" i="15"/>
  <c r="AB97" i="15"/>
  <c r="AB96" i="15"/>
  <c r="AB95" i="15"/>
  <c r="AB94" i="15"/>
  <c r="AB93" i="15"/>
  <c r="AB92" i="15"/>
  <c r="AB91" i="15"/>
  <c r="AB90" i="15"/>
  <c r="AB89" i="15"/>
  <c r="AB88" i="15"/>
  <c r="AB87" i="15"/>
  <c r="AB86" i="15"/>
  <c r="AB85" i="15"/>
  <c r="AB84" i="15"/>
  <c r="AB83" i="15"/>
  <c r="AB82" i="15"/>
  <c r="AB81" i="15"/>
  <c r="AB80" i="15"/>
  <c r="AB79" i="15"/>
  <c r="AB78" i="15"/>
  <c r="AB77" i="15"/>
  <c r="AB76" i="15"/>
  <c r="AB75" i="15"/>
  <c r="AB74" i="15"/>
  <c r="AB73" i="15"/>
  <c r="AB68" i="15"/>
  <c r="AB71" i="15"/>
  <c r="AB70" i="15"/>
  <c r="AB69" i="15"/>
  <c r="AB52" i="15"/>
  <c r="AB67" i="15"/>
  <c r="AB66" i="15"/>
  <c r="AB65" i="15"/>
  <c r="AB64" i="15"/>
  <c r="AB63" i="15"/>
  <c r="AB62" i="15"/>
  <c r="AB61" i="15"/>
  <c r="AB60" i="15"/>
  <c r="AB59" i="15"/>
  <c r="AB58" i="15"/>
  <c r="AB57" i="15"/>
  <c r="AB56" i="15"/>
  <c r="AB55" i="15"/>
  <c r="AB54" i="15"/>
  <c r="AB53" i="15"/>
  <c r="AB72" i="15"/>
  <c r="AB51" i="15"/>
  <c r="AB50" i="15"/>
  <c r="AB49" i="15"/>
  <c r="AB48" i="15"/>
  <c r="AB47" i="15"/>
  <c r="AB46" i="15"/>
  <c r="AB45" i="15"/>
  <c r="AB44" i="15"/>
  <c r="AB43" i="15"/>
  <c r="AB42" i="15"/>
  <c r="AB41" i="15"/>
  <c r="AB40" i="15"/>
  <c r="AB39" i="15"/>
  <c r="AB38" i="15"/>
  <c r="AB37" i="15"/>
  <c r="AB36" i="15"/>
  <c r="AB35" i="15"/>
  <c r="AB34" i="15"/>
  <c r="AB33" i="15"/>
  <c r="AB32" i="15"/>
  <c r="AB31" i="15"/>
  <c r="AB30" i="15"/>
  <c r="AB29" i="15"/>
  <c r="AB28" i="15"/>
  <c r="AB27" i="15"/>
  <c r="AB26" i="15"/>
  <c r="AB25" i="15"/>
  <c r="AB24" i="15"/>
  <c r="AB23" i="15"/>
  <c r="AB22" i="15"/>
  <c r="AB21" i="15"/>
  <c r="AB20" i="15"/>
  <c r="AB19" i="15"/>
  <c r="AB18" i="15"/>
  <c r="AB17" i="15"/>
  <c r="AB16" i="15"/>
  <c r="AB15" i="15"/>
  <c r="AB14" i="15"/>
  <c r="AB13" i="15"/>
  <c r="AB12" i="15"/>
  <c r="AB11" i="15"/>
  <c r="AB10" i="15"/>
  <c r="AB9" i="15"/>
  <c r="AB8" i="15"/>
  <c r="AB7" i="15"/>
  <c r="AB6" i="15"/>
  <c r="AB5" i="15"/>
  <c r="AB4" i="15"/>
  <c r="M30" i="4" l="1"/>
  <c r="E12" i="4"/>
  <c r="D12" i="4"/>
  <c r="C12" i="4"/>
  <c r="D30" i="4"/>
  <c r="C30" i="4"/>
  <c r="B30" i="4"/>
  <c r="E30" i="4"/>
  <c r="AA4" i="9"/>
  <c r="AA5" i="9"/>
  <c r="AA6" i="9"/>
  <c r="AA8" i="9"/>
  <c r="AA9" i="9"/>
  <c r="AA10" i="9"/>
  <c r="AA11" i="9"/>
  <c r="AA12" i="9"/>
  <c r="AA13" i="9"/>
  <c r="O12" i="4" l="1"/>
  <c r="M12" i="4"/>
  <c r="B12" i="4"/>
  <c r="AB4" i="18"/>
  <c r="AB5" i="18"/>
  <c r="AB6" i="18"/>
  <c r="AB7" i="18"/>
  <c r="AB8" i="18"/>
  <c r="AB9" i="18"/>
  <c r="AB10" i="18"/>
  <c r="AB11" i="18"/>
  <c r="AB12" i="18"/>
  <c r="AB13" i="18"/>
  <c r="AB14" i="18"/>
  <c r="AB15" i="18"/>
  <c r="AB16" i="18"/>
  <c r="AB17" i="18"/>
  <c r="AB18" i="18"/>
  <c r="AB19" i="18"/>
  <c r="AB20" i="18"/>
  <c r="AB21" i="18"/>
  <c r="AB22" i="18"/>
  <c r="AB23" i="18"/>
  <c r="AB24" i="18"/>
  <c r="AB25" i="18"/>
  <c r="AB26" i="18"/>
  <c r="AB27" i="18"/>
  <c r="AB28" i="18"/>
  <c r="AB29" i="18"/>
  <c r="AB30" i="18"/>
  <c r="AB31" i="18"/>
  <c r="AB32" i="18"/>
  <c r="AB33" i="18"/>
  <c r="AB34" i="18"/>
  <c r="AB35" i="18"/>
  <c r="AB36" i="18"/>
  <c r="AB37" i="18"/>
  <c r="AB38" i="18"/>
  <c r="AB39" i="18"/>
  <c r="AB40" i="18"/>
  <c r="AB41" i="18"/>
  <c r="AB42" i="18"/>
  <c r="AB43" i="18"/>
  <c r="AB44" i="18"/>
  <c r="AB45" i="18"/>
  <c r="AB46" i="18"/>
  <c r="AB47" i="18"/>
  <c r="AB48" i="18"/>
  <c r="AB49" i="18"/>
  <c r="AB50" i="18"/>
  <c r="AB51" i="18"/>
  <c r="AB52" i="18"/>
  <c r="AB53" i="18"/>
  <c r="AB54" i="18"/>
  <c r="AB55" i="18"/>
  <c r="AB56" i="18"/>
  <c r="AB57" i="18"/>
  <c r="AB58" i="18"/>
  <c r="AB59" i="18"/>
  <c r="AB60" i="18"/>
  <c r="AB61" i="18"/>
  <c r="AB62" i="18"/>
  <c r="AB63" i="18"/>
  <c r="AB64" i="18"/>
  <c r="AB65" i="18"/>
  <c r="AB66" i="18"/>
  <c r="AB67" i="18"/>
  <c r="AB68" i="18"/>
  <c r="AB69" i="18"/>
  <c r="AB70" i="18"/>
  <c r="AB71" i="18"/>
  <c r="AB72" i="18"/>
  <c r="AB73" i="18"/>
  <c r="AB74" i="18"/>
  <c r="AB75" i="18"/>
  <c r="AB76" i="18"/>
  <c r="AB77" i="18"/>
  <c r="AB78" i="18"/>
  <c r="AB79" i="18"/>
  <c r="AB80" i="18"/>
  <c r="AB81" i="18"/>
  <c r="AB82" i="18"/>
  <c r="AB83" i="18"/>
  <c r="AB84" i="18"/>
  <c r="AB85" i="18"/>
  <c r="AB86" i="18"/>
  <c r="AB87" i="18"/>
  <c r="AB88" i="18"/>
  <c r="AB89" i="18"/>
  <c r="AB90" i="18"/>
  <c r="AB91" i="18"/>
  <c r="AB92" i="18"/>
  <c r="AB93" i="18"/>
  <c r="AB94" i="18"/>
  <c r="AB95" i="18"/>
  <c r="AB96" i="18"/>
  <c r="AB97" i="18"/>
  <c r="AB98" i="18"/>
  <c r="AB99" i="18"/>
  <c r="AB100" i="18"/>
  <c r="AB101" i="18"/>
  <c r="AB102" i="18"/>
  <c r="AB103" i="18"/>
  <c r="AB104" i="18"/>
  <c r="AB105" i="18"/>
  <c r="AB106" i="18"/>
  <c r="AB107" i="18"/>
  <c r="AB108" i="18"/>
  <c r="AB109" i="18"/>
  <c r="AB110" i="18"/>
  <c r="AB111" i="18"/>
  <c r="AB112" i="18"/>
  <c r="AB113" i="18"/>
  <c r="AB114" i="18"/>
  <c r="AB115" i="18"/>
  <c r="AB116" i="18"/>
  <c r="AB117" i="18"/>
  <c r="AB118" i="18"/>
  <c r="AB119" i="18"/>
  <c r="AB120" i="18"/>
  <c r="AB121" i="18"/>
  <c r="AB122" i="18"/>
  <c r="AB123" i="18"/>
  <c r="AB124" i="18"/>
  <c r="AB125" i="18"/>
  <c r="AB126" i="18"/>
  <c r="AB127" i="18"/>
  <c r="AB128" i="18"/>
  <c r="AB129" i="18"/>
  <c r="AB130" i="18"/>
  <c r="AB131" i="18"/>
  <c r="AB132" i="18"/>
  <c r="AB133" i="18"/>
  <c r="AB134" i="18"/>
  <c r="AB135" i="18"/>
  <c r="AB136" i="18"/>
  <c r="AB137" i="18"/>
  <c r="AB138" i="18"/>
  <c r="AB139" i="18"/>
  <c r="AB140" i="18"/>
  <c r="AB141" i="18"/>
  <c r="AB142" i="18"/>
  <c r="AB143" i="18"/>
  <c r="AB144" i="18"/>
  <c r="AB145" i="18"/>
  <c r="AB146" i="18"/>
  <c r="AB147" i="18"/>
  <c r="AB148" i="18"/>
  <c r="AB149" i="18"/>
  <c r="AB150" i="18"/>
  <c r="AB151" i="18"/>
  <c r="AB152" i="18"/>
  <c r="AB153" i="18"/>
  <c r="AB154" i="18"/>
  <c r="AB155" i="18"/>
  <c r="AB156" i="18"/>
  <c r="AB157" i="18"/>
  <c r="AB158" i="18"/>
  <c r="AB159" i="18"/>
  <c r="AB160" i="18"/>
  <c r="AB161" i="18"/>
  <c r="AB162" i="18"/>
  <c r="AB163" i="18"/>
  <c r="AB164" i="18"/>
  <c r="AB165" i="18"/>
  <c r="AB166" i="18"/>
  <c r="AB167" i="18"/>
  <c r="AB168" i="18"/>
  <c r="AB169" i="18"/>
  <c r="AB170" i="18"/>
  <c r="AB171" i="18"/>
  <c r="AB172" i="18"/>
  <c r="AB173" i="18"/>
  <c r="AB174" i="18"/>
  <c r="AB175" i="18"/>
  <c r="AB176" i="18"/>
  <c r="AB177" i="18"/>
  <c r="AB178" i="18"/>
  <c r="AB179" i="18"/>
  <c r="AB180" i="18"/>
  <c r="AB181" i="18"/>
  <c r="AB3" i="18"/>
  <c r="K39" i="4" l="1"/>
  <c r="K38" i="4"/>
  <c r="K35" i="4"/>
  <c r="K34" i="4"/>
  <c r="N30" i="4" l="1"/>
  <c r="J34" i="4" s="1"/>
  <c r="F30" i="4"/>
  <c r="J38" i="4" l="1"/>
  <c r="AB3" i="15"/>
  <c r="AA3" i="9" l="1"/>
  <c r="K21" i="4"/>
  <c r="K20" i="4"/>
  <c r="K17" i="4"/>
  <c r="K16" i="4"/>
  <c r="F36" i="4" l="1"/>
  <c r="F40" i="4"/>
  <c r="E37" i="4"/>
  <c r="E41" i="4"/>
  <c r="D38" i="4"/>
  <c r="I38" i="4" s="1"/>
  <c r="C35" i="4"/>
  <c r="C39" i="4"/>
  <c r="F37" i="4"/>
  <c r="F41" i="4"/>
  <c r="E38" i="4"/>
  <c r="D35" i="4"/>
  <c r="I35" i="4" s="1"/>
  <c r="D39" i="4"/>
  <c r="I39" i="4" s="1"/>
  <c r="C36" i="4"/>
  <c r="C40" i="4"/>
  <c r="F38" i="4"/>
  <c r="E35" i="4"/>
  <c r="E39" i="4"/>
  <c r="D36" i="4"/>
  <c r="I36" i="4" s="1"/>
  <c r="D40" i="4"/>
  <c r="I40" i="4" s="1"/>
  <c r="C37" i="4"/>
  <c r="C41" i="4"/>
  <c r="F35" i="4"/>
  <c r="F39" i="4"/>
  <c r="E36" i="4"/>
  <c r="E40" i="4"/>
  <c r="D37" i="4"/>
  <c r="I37" i="4" s="1"/>
  <c r="D41" i="4"/>
  <c r="I41" i="4" s="1"/>
  <c r="C38" i="4"/>
  <c r="E19" i="4"/>
  <c r="E23" i="4"/>
  <c r="E20" i="4"/>
  <c r="E17" i="4"/>
  <c r="E21" i="4"/>
  <c r="E18" i="4"/>
  <c r="E22" i="4"/>
  <c r="F19" i="4"/>
  <c r="D20" i="4"/>
  <c r="I20" i="4" s="1"/>
  <c r="F18" i="4"/>
  <c r="D23" i="4"/>
  <c r="I23" i="4" s="1"/>
  <c r="D22" i="4"/>
  <c r="I22" i="4" s="1"/>
  <c r="F20" i="4"/>
  <c r="D21" i="4"/>
  <c r="I21" i="4" s="1"/>
  <c r="C16" i="4"/>
  <c r="D18" i="4"/>
  <c r="I18" i="4" s="1"/>
  <c r="D16" i="4"/>
  <c r="I16" i="4" s="1"/>
  <c r="D17" i="4"/>
  <c r="I17" i="4" s="1"/>
  <c r="C22" i="4"/>
  <c r="F17" i="4"/>
  <c r="E16" i="4"/>
  <c r="F16" i="4"/>
  <c r="C23" i="4"/>
  <c r="F22" i="4"/>
  <c r="C18" i="4"/>
  <c r="C21" i="4"/>
  <c r="C20" i="4"/>
  <c r="F21" i="4"/>
  <c r="C17" i="4"/>
  <c r="D19" i="4"/>
  <c r="I19" i="4" s="1"/>
  <c r="C19" i="4"/>
  <c r="F23" i="4"/>
  <c r="E34" i="4"/>
  <c r="D34" i="4"/>
  <c r="I34" i="4" s="1"/>
  <c r="C34" i="4"/>
  <c r="F34" i="4"/>
  <c r="N12" i="4"/>
  <c r="J16" i="4" s="1"/>
  <c r="F12" i="4"/>
  <c r="J20" i="4"/>
  <c r="H23" i="4" l="1"/>
  <c r="H36" i="4"/>
  <c r="H18" i="4"/>
  <c r="H17" i="4"/>
  <c r="H22" i="4"/>
  <c r="H21" i="4"/>
  <c r="H37" i="4"/>
  <c r="H34" i="4"/>
  <c r="H38" i="4"/>
  <c r="H39" i="4"/>
  <c r="H41" i="4"/>
  <c r="H35" i="4"/>
  <c r="H40" i="4"/>
  <c r="H19" i="4"/>
  <c r="H16" i="4"/>
  <c r="H20" i="4"/>
  <c r="D42" i="4" l="1"/>
  <c r="G30" i="4" s="1"/>
  <c r="D24" i="4"/>
  <c r="G12" i="4" s="1"/>
</calcChain>
</file>

<file path=xl/sharedStrings.xml><?xml version="1.0" encoding="utf-8"?>
<sst xmlns="http://schemas.openxmlformats.org/spreadsheetml/2006/main" count="9339" uniqueCount="5556">
  <si>
    <t>Internal Revenue Service</t>
  </si>
  <si>
    <t>Office of Safeguards</t>
  </si>
  <si>
    <t xml:space="preserve"> ▪ SCSEM Subject: SUSE Linux Enterprise Server 12, 15</t>
  </si>
  <si>
    <t xml:space="preserve"> ▪ SCSEM Version: 5.0</t>
  </si>
  <si>
    <t>NOTICE:</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</si>
  <si>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</si>
  <si>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</si>
  <si>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</si>
  <si>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</si>
  <si>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</si>
  <si>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</si>
  <si>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</si>
  <si>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</si>
  <si>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</si>
  <si>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</si>
  <si>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</si>
  <si>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</si>
  <si>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</si>
  <si>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</si>
  <si>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</si>
  <si>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</si>
  <si>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</si>
  <si>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</si>
  <si>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</si>
  <si>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</si>
  <si>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</si>
  <si>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</si>
  <si>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</si>
  <si>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</si>
  <si>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</si>
  <si>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</si>
  <si>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</si>
  <si>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</si>
  <si>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</si>
  <si>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2.  SUSE 12 Test Results</t>
  </si>
  <si>
    <t>This table calculates all tests in the Gen Test Cases + SUSE12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</si>
  <si>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</si>
  <si>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</si>
  <si>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</si>
  <si>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</si>
  <si>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</si>
  <si>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</si>
  <si>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</si>
  <si>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</si>
  <si>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</si>
  <si>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</si>
  <si>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</si>
  <si>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</si>
  <si>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</si>
  <si>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</si>
  <si>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</si>
  <si>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</si>
  <si>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</si>
  <si>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</si>
  <si>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</si>
  <si>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</si>
  <si>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</si>
  <si>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</si>
  <si>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3.  SUSE 15 Test Results</t>
  </si>
  <si>
    <t>This table calculates all tests in the Gen Test Cases + SUSE15 Tests Cases tabs.</t>
  </si>
  <si>
    <t>Instructions</t>
  </si>
  <si>
    <t>Introduction and Purpose:</t>
  </si>
  <si>
    <t>Test Cases Legend:</t>
  </si>
  <si>
    <t>▪ Test ID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</si>
  <si>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</si>
  <si>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</si>
  <si>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</si>
  <si>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</si>
  <si>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</si>
  <si>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</si>
  <si>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</si>
  <si>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</si>
  <si>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</si>
  <si>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Test Procedures</t>
  </si>
  <si>
    <t>▪ Expected Results</t>
  </si>
  <si>
    <t>Provides a description of the acceptable conditions allowed as a result of the test procedure execution.</t>
  </si>
  <si>
    <t>▪ Actual Results</t>
  </si>
  <si>
    <t>▪ Status</t>
  </si>
  <si>
    <t>▪ Notes/Evidence</t>
  </si>
  <si>
    <t>▪ Criticality</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</si>
  <si>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</si>
  <si>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</si>
  <si>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</si>
  <si>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</si>
  <si>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</si>
  <si>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</si>
  <si>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</si>
  <si>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 Issue Codes</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</si>
  <si>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</si>
  <si>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</si>
  <si>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</si>
  <si>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</si>
  <si>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</si>
  <si>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</si>
  <si>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</si>
  <si>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</si>
  <si>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</si>
  <si>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</si>
  <si>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</si>
  <si>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</si>
  <si>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</si>
  <si>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Criticality Rating (Do Not Edit)</t>
  </si>
  <si>
    <t>SUSEGEN-01</t>
  </si>
  <si>
    <t>SA-22</t>
  </si>
  <si>
    <t>Unsupported System Components</t>
  </si>
  <si>
    <t>Examine &amp; Interview</t>
  </si>
  <si>
    <t>Verify that the SUSE OS is supported by the vendor. 
Each organization shall ensure that unsupported software is removed or upgraded to a supported version prior to a vendor dropping support.</t>
  </si>
  <si>
    <t>Critical</t>
  </si>
  <si>
    <t>HSA7
HSA8
HSA9</t>
  </si>
  <si>
    <t>SUSEGEN-02</t>
  </si>
  <si>
    <t>SI-2</t>
  </si>
  <si>
    <t>Flaw Remediation</t>
  </si>
  <si>
    <t>Examine</t>
  </si>
  <si>
    <t>Verify that system patch levels are up-to-date to address new vulnerabilities.</t>
  </si>
  <si>
    <t>1. The latest security patches are installed.</t>
  </si>
  <si>
    <t>Significant</t>
  </si>
  <si>
    <t>HSI2
HSI27</t>
  </si>
  <si>
    <t xml:space="preserve">HSI2: System patch level is insufficient
HSI27: Critical security patches have not been applied </t>
  </si>
  <si>
    <t>SUSEGEN-03</t>
  </si>
  <si>
    <t>AC-2</t>
  </si>
  <si>
    <t>Account Management</t>
  </si>
  <si>
    <t>Interview
Examine</t>
  </si>
  <si>
    <t xml:space="preserve">Verify the agency has implemented an account management process for the SUSE Server.
</t>
  </si>
  <si>
    <t xml:space="preserve">1. Interview the SUSE administrator to verify documented operating procedures exist for user and system account creation, termination, and expiration.
</t>
  </si>
  <si>
    <t xml:space="preserve">1. The SUSE administrator can demonstrate that documented operating procedures exist.
</t>
  </si>
  <si>
    <t>IRS Safeguards Requirement</t>
  </si>
  <si>
    <t>Moderate</t>
  </si>
  <si>
    <t>HAC7</t>
  </si>
  <si>
    <t>SUSEGEN-04</t>
  </si>
  <si>
    <t>IA-2</t>
  </si>
  <si>
    <t>Identification and Authentication (Organizational Users)</t>
  </si>
  <si>
    <t>The agency employs sufficient multi-factor authentication mechanisms for all local access to the network for all privileged and non-privileged users.</t>
  </si>
  <si>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</si>
  <si>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</si>
  <si>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</si>
  <si>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</si>
  <si>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SUSEGEN-11</t>
  </si>
  <si>
    <t>IA-5(1)</t>
  </si>
  <si>
    <t>Authenticator Management | Password-based Authentication</t>
  </si>
  <si>
    <t>Test (Manual)</t>
  </si>
  <si>
    <t>Commonly-used, expected, or compromised passwords</t>
  </si>
  <si>
    <t>The agency employs mechanisms to ensure passwords aren’t used that are commonly-used, expected, or compromised passwords.</t>
  </si>
  <si>
    <t>HPW19</t>
  </si>
  <si>
    <t>HPW19: More than one Publication 1075 password requirement is not met</t>
  </si>
  <si>
    <t>SUSEGEN-05</t>
  </si>
  <si>
    <t>SC-28</t>
  </si>
  <si>
    <t>Protection of Information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</si>
  <si>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</si>
  <si>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</si>
  <si>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</si>
  <si>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</si>
  <si>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SUSEGEN-06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</si>
  <si>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</si>
  <si>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</si>
  <si>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</si>
  <si>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HAU3</t>
  </si>
  <si>
    <t>SUSEGEN-07</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</si>
  <si>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</si>
  <si>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</si>
  <si>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</si>
  <si>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</si>
  <si>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 xml:space="preserve">Personnel who review and clear audit logs are separate from personnel that perform non-audit administration.
</t>
  </si>
  <si>
    <t>HAC12</t>
  </si>
  <si>
    <t>HAC12: Separation of duties is not in place</t>
  </si>
  <si>
    <t>SUSEGEN-08</t>
  </si>
  <si>
    <t>AU-9</t>
  </si>
  <si>
    <t>Protection of Audit Information</t>
  </si>
  <si>
    <t>Audit trails cannot be read or modified by non-administrator users.</t>
  </si>
  <si>
    <t>HAU10</t>
  </si>
  <si>
    <t>SUSEGEN-09</t>
  </si>
  <si>
    <t>CM-7</t>
  </si>
  <si>
    <t>Least Functionality</t>
  </si>
  <si>
    <t xml:space="preserve">Unneeded functionality is disabled. 
</t>
  </si>
  <si>
    <t>1. Any functions installed by default that are not required by the application are disabled.
2. Services or software which are not needed are not present or disabled on the server.</t>
  </si>
  <si>
    <t>HCM10</t>
  </si>
  <si>
    <t>SUSEGEN-10</t>
  </si>
  <si>
    <t>AU-12</t>
  </si>
  <si>
    <t>Audit Generation</t>
  </si>
  <si>
    <t>1. Interview the SUSE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</si>
  <si>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</si>
  <si>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</si>
  <si>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Input of test results starting with this row require corresponding Test IDs in Column A. Insert new rows above here.</t>
  </si>
  <si>
    <t>Info</t>
  </si>
  <si>
    <t>Criticality Ratings</t>
  </si>
  <si>
    <t>Limited</t>
  </si>
  <si>
    <t>Section Title</t>
  </si>
  <si>
    <t>Finding Statement (Internal Use Only)</t>
  </si>
  <si>
    <t>CIS Benchmark Section #</t>
  </si>
  <si>
    <t>Recommendation #</t>
  </si>
  <si>
    <t>Rationale Statement</t>
  </si>
  <si>
    <t>Impact Statement</t>
  </si>
  <si>
    <t>Remediation Procedure</t>
  </si>
  <si>
    <t>CAP Request Statement (Internal Use Only)</t>
  </si>
  <si>
    <t>SUSE12-01</t>
  </si>
  <si>
    <t>Install Updates, Patches and Additional Security Software</t>
  </si>
  <si>
    <t>Periodically patches are released for included software either due to security flaws or to include additional functionality.</t>
  </si>
  <si>
    <t>Run the following command and verify there are no updates or patches to install:
# zypper list-updates</t>
  </si>
  <si>
    <t>Vendor recommended security patches are installed and are not out-of-date.</t>
  </si>
  <si>
    <t>Vendor recommended security patches are have not been updated.</t>
  </si>
  <si>
    <t>1</t>
  </si>
  <si>
    <t>1.8</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</si>
  <si>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</si>
  <si>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Use your package manager to update all packages on the system according to site policy. The following command will install all available updates:
# zypper update.</t>
  </si>
  <si>
    <t xml:space="preserve">Install Updates, Patches and Additional Security Software. Use your package manager to update all packages on the system according to site policy. The following command will install all available updates:
# zypper update.
</t>
  </si>
  <si>
    <t>To close this finding, please provide a screenshot showing the patch level with the agency's CAP.</t>
  </si>
  <si>
    <t>SUSE12-02</t>
  </si>
  <si>
    <t>AC-8</t>
  </si>
  <si>
    <t>System Use Notification</t>
  </si>
  <si>
    <t>Test (Automated)</t>
  </si>
  <si>
    <t>Configure GDM Login Banner</t>
  </si>
  <si>
    <t>The GNOME Display Manager (GDM) handles graphical login for GNOME based systems.
Configuration of the GNOME desktop is managed with dconf. It is a hierarchically structured database or registry that allows users to modify their personal settings, and system administrators to set default or mandatory values for all users.
Global dconf configuration parameters can be set in the /etc/dconf/db/directory. This includes the configuration for GDM or locking certain configuration options for users.</t>
  </si>
  <si>
    <t>Verify that /etc/dconf/profile/gdmexists and includes the following:
user-db:user
system-db:gdm
file-db:/usr/share/gdm/greeter-dconf-defaults
Verify that a file exists in /etc/dconf/db/gdm.d/and includes the following: (This is typically /etc/dconf/db/gdm.d/01-banner-message)
[org/gnome/login-screen]
banner-message-enable=true
banner-message-text='&lt;banner message&gt;'
Verify that a file exists in /etc/dconf/db/gdm.d/and includes the following: (This is typically /etc/dconf/db/gdm.d/00-login-screen)
[org/gnome/login-screen]
disable-user-list=true</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</si>
  <si>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</si>
  <si>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Warning Banner is not Publication 1075 compliant.</t>
  </si>
  <si>
    <t>HAC8</t>
  </si>
  <si>
    <t>1.9</t>
  </si>
  <si>
    <t>If a graphical login is not required, it should be removed to reduce the attack surface of the system. 
If a graphical login is required, last logged in user display should be disabled, and a warning banner should be configured.
Displaying the last logged in user eliminates half of the Userid/Password equation that an unauthorized person would need to log on.
Warning messages inform users who are attempting to login to the system of their legal status regarding the system and must include the name of the organization that owns the system and any monitoring policies that are in place.
_Notes:_
- _This recommendation is based on the `gdm` profile. If a different profile name is used on the system, update the `gdm` and `gdm.d` to `&lt;profile_name&gt;` and `&lt;profile_name&gt;.d`_
- _Additional options and sections may appear in the `/etc/dconf/db/gdm.d/01-banner-message` and/or `/etc/dconf/db/gdm.d/00-login-screen` file._
- _If a different GUI login service is in use and required on the system, consult your documentation to disable displaying the last logged on user and apply an equivalent banner._</t>
  </si>
  <si>
    <t>Run the following command to remove `GDM`
# zypper remove gdm
OR If `GDM` is required:
Edit or create the `gdm` profile which contains the following lines: (This is typically `/etc/dconf/profile/gdm`)
user-db:user
system-db:gdm
file-db:/usr/share/gdm/greeter-dconf-defaults
Run the following Run to display a login banner: 
Note: the directory `/etc/dconf/db/gdm.d/` may need to be created
Edit or create a gdm keyfile for machine-wide settings: (This is typically `/etc/dconf/db/gdm.d/01-banner-message`)
[org/gnome/login-screen]
banner-message-enable=true
banner-message-text='&lt;banner message&gt;'
Example Banner Text:_ 'Authorized uses only. All activity may be monitored and reported.'
Run the following to disable the user list:
Edit or create a gdm keyfile for machine-wide settings in the directory `/etc/dconf/db/gdm.d/` and add the following: (This is typically `/etc/dconf/db/gdm.d/00-login-screen`)
[org/gnome/login-screen]
# Do not show the user list
disable-user-list=true
Run the following command to update the system databases:
# dconf update</t>
  </si>
  <si>
    <t>Configure the GDM login banner with an IRS approved message to inform users who are attempting to login to the system of their legal status regarding the system and must include the name of the organization that owns the system and any monitoring policies that are in place.</t>
  </si>
  <si>
    <t>SUSE12-03</t>
  </si>
  <si>
    <t xml:space="preserve">Remove nonessential services </t>
  </si>
  <si>
    <t>A network port is identified by its number, the associated IP address, and the type of the communication protocol such as TCP or UDP.
A listening port is a network port on which an application or process listens on, acting as a communication endpoint.
Each listening port can be open or closed (filtered) using a firewall. In general terms, an open port is a network port that accepts incoming packets from remote locations.</t>
  </si>
  <si>
    <t>Run the following command:
# lsof -i -P -n | grep -v "(ESTABLISHED)"
Review the output to ensure that all services listed are required on the system. If a listed service is not required, remove the package containing the service. If the package containing the service is required, stop and mask the service</t>
  </si>
  <si>
    <t>Nonessential services are removed or masked.</t>
  </si>
  <si>
    <t>Nonessential services are not removed or masked.</t>
  </si>
  <si>
    <t>2</t>
  </si>
  <si>
    <t>2.4</t>
  </si>
  <si>
    <t>Services listening on the system pose a potential risk as an attack vector. These services should be reviewed, and if not required, the service should be stopped, and the package containing the service should be removed. If required packages have a dependency, the service should be stopped and masked to reduce the attack surface of the system.</t>
  </si>
  <si>
    <t>Run the following command to remove the package containing the service:
# zypper remove &lt;package_name&gt;
Or If required packages have a dependency:
Run the following command to stop and mask the service:
# systemctl --now mask &lt;service_name&gt;</t>
  </si>
  <si>
    <t>Remove nonessential services. One method to achieve the recommended state is to execute the following command(s):
# zypper remove &lt;package_name&gt;</t>
  </si>
  <si>
    <t>To close this finding, please provide a screenshot showing nonessential services has been removed, and masked with the agency's CAP.</t>
  </si>
  <si>
    <t>SUSE12-04</t>
  </si>
  <si>
    <t>AC-6</t>
  </si>
  <si>
    <t>Least Privilege</t>
  </si>
  <si>
    <t>Restrict Root Login to System Console</t>
  </si>
  <si>
    <t>The file /etc/securetty contains a list of valid terminals that may be logged in directly as root.</t>
  </si>
  <si>
    <t>Run the following command:
# cat /etc/securetty</t>
  </si>
  <si>
    <t>Root login is restricted to system console.</t>
  </si>
  <si>
    <t>Root login is not restricted to system console.</t>
  </si>
  <si>
    <t>HAC11</t>
  </si>
  <si>
    <t>5</t>
  </si>
  <si>
    <t>5.6</t>
  </si>
  <si>
    <t>Since the system console has special properties to handle emergency situations, it is important to ensure that the console is in a physically secure location and that unauthorized consoles have not been defined.</t>
  </si>
  <si>
    <t>Remove entries for any consoles that are not in a physically secure location.</t>
  </si>
  <si>
    <t>Restrict root login to the system console by removing entries in the in the /etc/securetty file that are not in a physically secure location.</t>
  </si>
  <si>
    <t>To close this finding, please provide a screenshot of the /etc/securetty file along with an explanation for each vty entry with the agency's CAP.</t>
  </si>
  <si>
    <t>SUSE12-05</t>
  </si>
  <si>
    <t>AC-3</t>
  </si>
  <si>
    <t>Access Enforcement</t>
  </si>
  <si>
    <t xml:space="preserve">Restrict Access to the su Command </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</si>
  <si>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 to execute su. This group should be empty to reinforce the use of sudo for privileged access.</t>
  </si>
  <si>
    <t>Run the following command and verify the output matches the line:
# grep -E '^\s*auth\s+required\s+pam_wheel\.so\s+(\S+\s+)*use_uid\s+(\S+\s+)*group=\S+\s*(\S+\s*)*(\s+#.*)?$' /etc/pam.d/su
auth required pam_wheel.so use_uid group=&lt;group_name&gt;
Run the following command and verify that the group specified in &lt;group_name&gt;contains no users:
# grep &lt;group_name&gt; /etc/group
&lt;group_name&gt;:x:&lt;GID&gt;:
There should be no users listed after the Group ID field.</t>
  </si>
  <si>
    <t>Access to the su command is restricted.</t>
  </si>
  <si>
    <t>5.7</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</si>
  <si>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</si>
  <si>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</si>
  <si>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Restrict access to the su command. One method for implementing the recommended state is to perform the following:
Add the following line to the /etc/pam.d/su file:
auth required pam_wheel.so use_uid
Create a comma separated list of users in the wheel statement in the /etc/group file:
wheel:x:10:root,</t>
  </si>
  <si>
    <t>To close this finding, please provide a screenshot of users with the su privilege with the agency's CAP.</t>
  </si>
  <si>
    <t>SUSE12-06</t>
  </si>
  <si>
    <t>Disable of udf filesystems</t>
  </si>
  <si>
    <t>The udffilesystem type is the universal disk format used to implement ISO/IEC 13346 and ECMA-167 specifications. This is an open vendor filesystem type for data storage on a broad range of media. This filesystem type is necessary to support writing DVDs and newer optical disc formats.</t>
  </si>
  <si>
    <t>Run the following commands and verify the output is as indicated:
# modprobe -n -v udf | grep -E '(udf|install)'
install /bin/true
# lsmod | grep udf
&lt;No output&gt;.</t>
  </si>
  <si>
    <t xml:space="preserve">Output should display nothing. 
</t>
  </si>
  <si>
    <t>Mounting of the legacy filesystem type udf has not been disabled.</t>
  </si>
  <si>
    <t>HCM9</t>
  </si>
  <si>
    <t>1.1.1</t>
  </si>
  <si>
    <t>1.1.1.2</t>
  </si>
  <si>
    <t>Removing support for unneeded filesystem types reduces the local attack surface of the system. If this filesystem type is not needed, disable it.</t>
  </si>
  <si>
    <t>Edit or create a file in the `/etc/modprobe.d/` directory ending in .conf
Example: `vi /etc/modprobe.d/udf.conf`
and add the following line:
install udf /bin/true
Run the following command to unload the `udf` module:
# modprobe -r udf</t>
  </si>
  <si>
    <t>Disable the mounting of the udf filesystems.One method for implementing the recommended state is to perform the following:
Edit or create a file in the `/etc/modprobe.d/` directory ending in .conf
Example: `vi /etc/modprobe.d/udf.conf`
and add the following line:
install udf /bin/true
Run the following command to unload the `udf` module:
# modprobe -r udf</t>
  </si>
  <si>
    <t>SUSE12-07</t>
  </si>
  <si>
    <t>Set noexec option on /var/tmp Partition</t>
  </si>
  <si>
    <t>The noexecmount option specifies that the filesystem cannot contain executable binaries.</t>
  </si>
  <si>
    <t>If a /var/tmppartition exists:
Run the following command to verify that the noexecoption is set:
# mount | grep -E '\s/var/tmp\s' | grep -v noexec
Nothing should be returned.</t>
  </si>
  <si>
    <t>Nothing should be returned.</t>
  </si>
  <si>
    <t xml:space="preserve">The noexec option has not been set on the /var/tmp partition. </t>
  </si>
  <si>
    <t>1.1</t>
  </si>
  <si>
    <t>1.1.12</t>
  </si>
  <si>
    <t>Since the `/var/tmp` filesystem is only intended for temporary file storage, set this option to ensure that users cannot run executable binaries from `/var/tmp` .</t>
  </si>
  <si>
    <t>Edit the `/etc/fstab` file and add `noexec` to the fourth field (mounting options) for the `/var/tmp` partition. 
Run the following command to remount `/var/tmp` :
# mount -o remount,noexec /var/tmp</t>
  </si>
  <si>
    <t>Set the no exec option on the /var/tmp partition to ensure that users cannot run executable binaries from /var/tmp. One method to achieve the recommended state is to execute the following:
Edit the `/etc/fstab` file and add `noexec` to the fourth field (mounting options) for the `/var/tmp` partition. 
Run the following command to remount `/var/tmp` :
# mount -o remount,noexec /var/tmp</t>
  </si>
  <si>
    <t>To close this finding, please provide a screenshot showing no exec option settings on the /var/tmp partition with the agency's CAP.</t>
  </si>
  <si>
    <t>SUSE12-08</t>
  </si>
  <si>
    <t>Set nodev option on /var/tmp Partition</t>
  </si>
  <si>
    <t>The nodevmount option specifies that the filesystem cannot contain special devices.</t>
  </si>
  <si>
    <t>If a /var/tmppartition exists:
Run the following command to verify that the nodevoption is set:
# mount | grep -E '\s/var/tmp\s' | grep -v nodev
Nothing should be returned.</t>
  </si>
  <si>
    <t xml:space="preserve">The nodev option has not been set on the /var/tmp partition. </t>
  </si>
  <si>
    <t>1.1.13</t>
  </si>
  <si>
    <t>Since the `/var/tmp` filesystem is not intended to support devices, set this option to ensure that users cannot attempt to create block or character special devices in `/var/tmp` .</t>
  </si>
  <si>
    <t>Edit the `/etc/fstab` file and add `nodev` to the fourth field (mounting options) for the `/var/tmp` partition. 
Run the following command to remount `/var/tmp` :
# mount -o remount,nodev /var/tmp</t>
  </si>
  <si>
    <t>Set the nodev option on the /var/tmp partition to ensure that users cannot attempt to create block or character special devices in /var/tmp. One method to achieve the recommended state is to execute the following:
Edit the `/etc/fstab` file and add `nodev` to the fourth field (mounting options) for the `/var/tmp` partition. 
Run the following command to remount `/var/tmp` :
# mount -o remount,nodev /var/tmp</t>
  </si>
  <si>
    <t>To close this finding, please provide a screenshot showing nodev option settings on the /tmp partition with the agency's CAP.</t>
  </si>
  <si>
    <t>SUSE12-09</t>
  </si>
  <si>
    <t>Set nosuid option on /var/tmp Partition</t>
  </si>
  <si>
    <t>The nosuidmount option specifies that the filesystem cannot contain setuidfiles.</t>
  </si>
  <si>
    <t>If a /var/tmppartition exists:
Run the following command to verify that that the nosuidoption is set:
# mount | grep -E '\s/var/tmp\s' | grep -v nosuid
Nothing should be returned.</t>
  </si>
  <si>
    <t xml:space="preserve">The nosuid option has not been set on the /var/tmp partition. </t>
  </si>
  <si>
    <t>1.1.8</t>
  </si>
  <si>
    <t>Since the `/var/tmp` filesystem is only intended for temporary file storage, set this option to ensure that users cannot create `setuid` files in `/var/tmp` .</t>
  </si>
  <si>
    <t>Edit the `/etc/fstab` file and add `nosuid` to the fourth field (mounting options) for the `/var/tmp` partition. 
Run the following command to remount `/var/tmp`:
# mount -o remount,nosuid /var/tmp</t>
  </si>
  <si>
    <t>Set the nosuid option on the /var/tmp partition to ensure that users cannot create `setuid` files in /var/tmp. One method to achieve the recommended state is to execute the following:
Edit the `/etc/fstab` file and add `nosuid` to the fourth field (mounting options) for the `/var/tmp` partition. 
Run the following command to remount `/var/tmp`:
# mount -o remount,nosuid /var/tmp</t>
  </si>
  <si>
    <t>To close this finding, please provide a screenshot showing nosuid option settings on the /tmp partition with the agency's CAP.</t>
  </si>
  <si>
    <t>SUSE12-10</t>
  </si>
  <si>
    <t>Set nodev option on /home Partition</t>
  </si>
  <si>
    <t>If a /homepartition exists:
Run the following command to verify that that the nodevoption is set:
# mount | grep -E '\s/home\s' | grep -v nodev
Nothing should be returned.</t>
  </si>
  <si>
    <t xml:space="preserve">The nodev option has not been set on the /home partition. </t>
  </si>
  <si>
    <t>1.1.18</t>
  </si>
  <si>
    <t>Since the user partitions are not intended to support devices, set this option to ensure that users cannot attempt to create block or character special devices.</t>
  </si>
  <si>
    <t>Edit the `/etc/fstab` file and add `nodev` to the fourth field (mounting options) for the `/home` partition. 
Run the following command to remount `/home/` with the `nodev` mount option:
# mount -o remount,nodev /home</t>
  </si>
  <si>
    <t>Set the nodev option on the /home partition to ensure that users cannot attempt to create block or character special devices. One method to achieve the recommended state is to execute the following:
Edit the `/etc/fstab` file and add `nodev` to the fourth field (mounting options) for the `/home` partition. 
Run the following command to remount `/home/` with the `nodev` mount option:
# mount -o remount,nodev /home</t>
  </si>
  <si>
    <t>To close this finding, please provide a screenshot showing nodev option settings on the /home partition with the agency's CAP.</t>
  </si>
  <si>
    <t>SUSE12-11</t>
  </si>
  <si>
    <t>Set noexec option on removable media Partitions</t>
  </si>
  <si>
    <t>Run the following command and verify that the noexecoption is set on all removable media partitions.
# mount</t>
  </si>
  <si>
    <t>The noexec option has been added to removable media partitions.</t>
  </si>
  <si>
    <t>The noexec option has not been added to removable media partitions.</t>
  </si>
  <si>
    <t>1.1.19</t>
  </si>
  <si>
    <t>Setting this option on a file system prevents users from executing programs from the removable media. This deters users from being able to introduce potentially malicious software on the system.</t>
  </si>
  <si>
    <t>Edit the `/etc/fstab` file and add `noexec` to the fourth field (mounting options) of all removable media partitions. Look for entries that have mount points that contain words such as floppy or cdrom.</t>
  </si>
  <si>
    <t>Set the noexec option on all removable media partitions to prevent users from executing programs from the removable media. This also deters users from being able to introduce potentially malicious software on the system. One method to achieve the recommended state is to execute the following :
Edit the `/etc/fstab` file and add `noexec` to the fourth field (mounting options) of all removable media partitions. Look for entries that have mount points that contain words such as floppy or cdrom.</t>
  </si>
  <si>
    <t>To close this finding, please provide a screenshot showing the noexec option has been applied on all removable media partitions with the agency's CAP.</t>
  </si>
  <si>
    <t>SUSE12-12</t>
  </si>
  <si>
    <t>CM-6</t>
  </si>
  <si>
    <t>Configuration Settings</t>
  </si>
  <si>
    <t xml:space="preserve">Configure /tmp directory </t>
  </si>
  <si>
    <t>The /tmp directory is a world-writable directory used for temporary storage by all users and some applications.</t>
  </si>
  <si>
    <t>Run the following command and verify output shows /tmp is mounted:
# mount | grep -E '\s/tmp\s'
tmpfs on /tmp type tmpfs (rw,nosuid,nodev,noexec,relatime)
If /etc/fstab is used:
Run the following command and verify that tmpfs has been mounted to, or a system partition has been created for /tmp
# grep -E '\s/tmp\s' /etc/fstab | grep -E -v '^\s*#'
tmpfs /tmp tmpfs defaults,noexec,nosuid,nodev 0 0
OR If systemd tmp.mount file is used:
Run the following command and verify that tmp.mount is enabled:
# systemctl is-enabled tmp.mount
enabled</t>
  </si>
  <si>
    <t>The /tmp directory has been configured.</t>
  </si>
  <si>
    <t>/tmp has not been configured.</t>
  </si>
  <si>
    <t>1.1.2</t>
  </si>
  <si>
    <t>Making /tmp its own file system allows an administrator to set the noexec option on the mount, making /tmp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</si>
  <si>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Since the `/tmp` directory is intended to be world-writable, there is a risk of resource exhaustion if it is not bound to a separate partition.
Running out of `/tmp` space is a problem regardless of what kind of filesystem lies under it, but in a default installation a disk-based `/tmp` will essentially have the whole disk available, as it only creates a single `/` partition. On the other hand, a RAM-based `/tmp` as with `tmpfs` will almost certainly be much smaller, which can lead to applications filling up the filesystem much more easily.</t>
  </si>
  <si>
    <t>Create or update an entry for /tmp in either /etc/fstab _OR_ in a systemd tmp.mount file:
If /etc/fstab is used:
Configure /etc/fstab as appropriate.
Example:
tmpfs /tmp tmpfs defaults,rw,nosuid,nodev,noexec,relatime 0 0
Run the following command to remount /tmp
 # mount -o remount,noexec,nodev,nosuid /tmp
or 
If systemd tmp.mount file is used:
Run the following command to create the file /etc/systemd/system/tmp.mount if it doesn't exist:
# [ ! -f /etc/systemd/system/tmp.mount ] &amp; you can redistribute it and/or modify it
# under the terms of the GNU Lesser General Public License as published by
# the Free Software Foundation; either version 2.1 of the License, or
# (at your option) any later version.
[Unit]
Description=Temporary Directory (/tmp)
Documentation=man:hier(7)
Documentation=https://www.freedesktop.org/wiki/Software/systemd/APIFileSystems
ConditionPathIsSymbolicLink=!/tmp
DefaultDependencies=no
Conflicts=umount.target
Before=local-fs.target umount.target
After=swap.target
[Mount]
What=tmpfs
Where=/tmp
Type=tmpfs
Options=mode=1777,strictatime,nosuid,nodev,nosuid
[Install]
WantedBy=local-fs.targe
Run the following command to reload the systemd daemon:
# systemctl daemon-reload
Run the following command to unmask tmp.mount:
 # systemctl unmask tmp.mpunt
Run the following command to enable and start tmp.mount:
# systemctl enable --now tmp.mount</t>
  </si>
  <si>
    <t>Configure /tmp directory. One method to achieve the recommended state is to execute the following:
Create or update an entry for /tmp in either /etc/fstab _OR_ in a systemd tmp.mount file:
If /etc/fstab is used:
Configure /etc/fstab as appropriate.
Example:
tmpfs /tmp tmpfs defaults,rw,nosuid,nodev,noexec,relatime 0 0
Run the following command to remount /tmp
 # mount -o remount,noexec,nodev,nosuid /tmp
or 
If systemd tmp.mount file is used:
Run the following command to create the file /etc/systemd/system/tmp.mount if it doesn't exist:
# [ ! -f /etc/systemd/system/tmp.mount ] &amp; you can redistribute it and/or modify it
# under the terms of the GNU Lesser General Public License as published by
# the Free Software Foundation; either version 2.1 of the License, or
# (at your option) any later version.
[Unit]
Description=Temporary Directory (/tmp)
Documentation=man:hier(7)
Documentation=https://www.freedesktop.org/wiki/Software/systemd/APIFileSystems
ConditionPathIsSymbolicLink=!/tmp
DefaultDependencies=no
Conflicts=umount.target
Before=local-fs.target umount.target
After=swap.target
[Mount]
What=tmpfs
Where=/tmp
Type=tmpfs
Options=mode=1777,strictatime,nosuid,nodev,nosuid
[Install]
WantedBy=local-fs.targe
Run the following command to reload the systemd daemon:
# systemctl daemon-reload
Run the following command to unmask tmp.mount:
# systemctl unmask tmp.mpunt
Run the following command to enable and start tmp.mount:
# systemctl enable --now tmp.mount</t>
  </si>
  <si>
    <t>To close this finding, please provide a screenshot showing /tmp directory has been configured with the agency's CAP.</t>
  </si>
  <si>
    <t>SUSE12-13</t>
  </si>
  <si>
    <t>Set nodev option on removable media Partitions</t>
  </si>
  <si>
    <t>Run the following command and verify that the nodevoption is set on all removable media partitions.
# mount</t>
  </si>
  <si>
    <t>The nodev option has been set on removable media partitions.</t>
  </si>
  <si>
    <t>The nodev option has not been added to removable media partitions.</t>
  </si>
  <si>
    <t>1.1.20</t>
  </si>
  <si>
    <t>Removable media containing character and block special devices could be used to circumvent security controls by allowing non-root users to access sensitive device files such as `/dev/kmem` or the raw disk partitions.</t>
  </si>
  <si>
    <t>Edit the `/etc/fstab` file and add `nodev` to the fourth field (mounting options) of all removable media partitions. Look for entries that have mount points that contain words such as floppy or cdrom.</t>
  </si>
  <si>
    <t>Set the nodev option on all removable media partitions to prevent users from circumventing security controls and allowing non-root users to access sensitive device files such as `/dev/kmem` or the raw disk partitions. One method to achieve the recommended state is to execute the following:
Edit the `/etc/fstab` file and add `nodev` to the fourth field (mounting options) of all removable media partitions. Look for entries that have mount points that contain words such as floppy or cdrom.</t>
  </si>
  <si>
    <t>To close this finding, please provide a screenshot showing nodev option settings on all removable media partitions with the agency's CAP.</t>
  </si>
  <si>
    <t>SUSE12-14</t>
  </si>
  <si>
    <t>Set nosuid option on removable media Partitions</t>
  </si>
  <si>
    <t>Run the following command and verify that the nosuidoption is set on all removable media partitions.
# mount</t>
  </si>
  <si>
    <t>The nosuid option set on removable media partitions.</t>
  </si>
  <si>
    <t>The nosuid option has not been added to removable media partitions.</t>
  </si>
  <si>
    <t>HSI1</t>
  </si>
  <si>
    <t>1.1.21</t>
  </si>
  <si>
    <t>Setting this option on a file system prevents users from introducing privileged programs onto the system and allowing non-root users to execute them.</t>
  </si>
  <si>
    <t>Edit the `/etc/fstab` file and add `nosuid` to the fourth field (mounting options) of all removable media partitions. Look for entries that have mount points that contain words such as floppy or cdrom.</t>
  </si>
  <si>
    <t>Set the nosuid on all removable media partitions to prevent users from introducing privileged programs onto the system and allowing non-root users to execute them. One method to achieve the recommended state is to execute the following:
Edit the `/etc/fstab` file and add `nosuid` to the fourth field (mounting options) of all removable media partitions. Look for entries that have mount points that contain words such as floppy or cdrom.</t>
  </si>
  <si>
    <t>To close this finding, please provide a screenshot showing nosuid settings on all removable media partitions with the agency's CAP.</t>
  </si>
  <si>
    <t>SUSE12-15</t>
  </si>
  <si>
    <t>Set Sticky Bit on all World-writable Directories</t>
  </si>
  <si>
    <t>Setting the sticky bit on world writable directories prevents users from deleting or renaming files in that directory that are not owned by them.</t>
  </si>
  <si>
    <t>Run the following command to verify no world writable directories exist without the sticky bit set:
# df --local -P 2&gt; /dev/null | awk '{if (NR!=1) print $6}' | xargs -I '{}' find '{}' -xdev -type d \( -perm -0002 -a ! -perm -1000 \) 2&gt;/dev/null
No output should be returned.</t>
  </si>
  <si>
    <t>Sticky bit has been set on all world-writable directories.</t>
  </si>
  <si>
    <t>Sticky Bit has not been set on all World-Writable directories.</t>
  </si>
  <si>
    <t>1.1.22</t>
  </si>
  <si>
    <t>This feature prevents the ability to delete or rename files in world writable directories (such as `/tmp` ) that are owned by another user.</t>
  </si>
  <si>
    <t>Run the following command to set the sticky bit on all world writable directories:
# df --local -P | awk '{if (NR!=1) print $6}' | xargs -I '{}' find '{}' -xdev -type d \( -perm -0002 -a ! -perm -1000 \) 2&gt;/dev/null | xargs -I '{}' chmod a+t '{}'</t>
  </si>
  <si>
    <t>Set the sticky bit on all world writable directories. One method to achieve the recommended state is to execute the following command(s):
# df --local -P | awk '{if (NR!=1) print $6}' | xargs -I '{}' find '{}' -xdev -type d \( -perm -0002 -a ! -perm -1000 \) 2&gt;/dev/null | xargs -I '{}' chmod a+t '{}'</t>
  </si>
  <si>
    <t>SUSE12-16</t>
  </si>
  <si>
    <t>Disable AutoMounting</t>
  </si>
  <si>
    <t>autofsallows automatic mounting of devices, typically including CD/DVDs and USB drives.
Notes:
Additional methods of disabling a service exist. Consult your distribution documentation for appropriate methods.
This control should align with the tolerance of the use of portable drives and optical media in the organization.
On a server requiring an admin to manually mount media can be part of defense-in-depth to reduce the risk of unapproved software or information being introduced or proprietary software or information being exfiltrated.
If admins commonly use flash drives and Server access has sufficient physical controls, requiring manual mounting may not increase security.</t>
  </si>
  <si>
    <t>Run the following command to verify autofsis not enabled:
# systemctl is-enabled autofs
Verify result is not enabled.</t>
  </si>
  <si>
    <t>Automounting has been disabled.</t>
  </si>
  <si>
    <t>Automounting has not been disabled.</t>
  </si>
  <si>
    <t>1.1.23</t>
  </si>
  <si>
    <t>With automounting enabled anyone with physical access could attach a USB drive or disc and have its contents available in system even if they lacked permissions to mount it themselves.</t>
  </si>
  <si>
    <t>The use of portable hard drives is very common for workstation users. If your organization allows the use of portable storage or media on workstations and physical access controls to workstations is considered adequate there is little value add in turning off automounting.</t>
  </si>
  <si>
    <t>Run the following command to mask `autofs`:
# systemctl --now mask autofs</t>
  </si>
  <si>
    <t xml:space="preserve">Disable automounting of devices. One method to achieve the recommended state is to execute the following command(s):
# systemctl --now mask autofs
</t>
  </si>
  <si>
    <t>SUSE12-17</t>
  </si>
  <si>
    <t>Set noexec option on /tmp Partition</t>
  </si>
  <si>
    <t>Verify that the noexecoption is set if a /tmppartition exists
Run the following command and verify that nothing is returned: 
# mount | grep -E '\s/tmp\s' | grep -v noexec</t>
  </si>
  <si>
    <t>The noexec option has been set on the /tmp partition.</t>
  </si>
  <si>
    <t xml:space="preserve">The noexec option has not been set on the /tmp partition. </t>
  </si>
  <si>
    <t>1.1.3</t>
  </si>
  <si>
    <t>Since the `/tmp` filesystem is only intended for temporary file storage, set this option to ensure that users cannot run executable binaries from `/tmp` .</t>
  </si>
  <si>
    <t>Edit the `/etc/fstab` file **OR** the `/etc/systemd/system/local-fs.target.wants/tmp.mount` file:
IF `/etc/fstab` is used to mount `/tmp`
Edit the `/etc/fstab` file and add `noexec` to the fourth field (mounting options) for the `/tmp` partition. 
Run the following command to remount /tmp :
# mount -o remount,noexec /tmp
or 
IF systemd is used to mount /tmp:
Edit `/etc/systemd/system/local-fs.target.wants/tmp.mount` to add `noexec` to the `/tmp` mount options:
[Mount]
Options=mode=1777,strictatime,noexec,nodev,nosuid
Run the following command to restart the systemd daemon:
# systemctl daemon-reload
Run the following command to restart `tmp.mount`
# systemctl restart tmp.mount</t>
  </si>
  <si>
    <t>Set the noexec option on the /tmp partition. One method to achieve the recommended state is to execute the following:
Edit the `/etc/fstab` file **OR** the `/etc/systemd/system/local-fs.target.wants/tmp.mount` file:
IF `/etc/fstab` is used to mount `/tmp`
Edit the `/etc/fstab` file and add `noexec` to the fourth field (mounting options) for the `/tmp` partition. 
Run the following command to remount /tmp :
# mount -o remount,noexec /tmp
or 
IF systemd is used to mount /tmp:
Edit `/etc/systemd/system/local-fs.target.wants/tmp.mount` to add `noexec` to the `/tmp` mount options:
[Mount]
Options=mode=1777,strictatime,noexec,nodev,nosuid
Run the following command to restart the systemd daemon:
# systemctl daemon-reload
Run the following command to restart `tmp.mount`
# systemctl restart tmp.mount</t>
  </si>
  <si>
    <t>To close this finding, please provide a screenshot showing noexec option settings on the /tmp partition with the agency's CAP.</t>
  </si>
  <si>
    <t>SUSE12-18</t>
  </si>
  <si>
    <t>Set nodev option on /tmp Partition</t>
  </si>
  <si>
    <t>Verify that the nodevoption is set if a /tmppartition exists
Run the following command and verify that nothing is returned:
# mount | grep -E '\s/tmp\s' | grep -v nodev</t>
  </si>
  <si>
    <t>The nodev option has been set on the /tmp partition.</t>
  </si>
  <si>
    <t xml:space="preserve">The nodev option has not been set on the /tmp partition. </t>
  </si>
  <si>
    <t>1.1.4</t>
  </si>
  <si>
    <t>Since the `/tmp` filesystem is not intended to support devices, set this option to ensure that users cannot attempt to create block or character special devices in `/tmp` .</t>
  </si>
  <si>
    <t>Edit the `/etc/fstab` file **OR** the `/etc/systemd/system/local-fs.target.wants/tmp.mount` file:
IF `/etc/fstab` is used to mount /tmp:
Edit the `/etc/fstab` file and add `nodev` to the fourth field (mounting options) for the `/tmp` partition. 
Run the following command to remount /tmp :
# mount -o remount,nodev /tmp
or
IF systemd is used to mount /tmp:
Edit `/etc/systemd/system/local-fs.target.wants/tmp.mount` to add `nodev` to the `/tmp` mount options:
[Mount]
Options=mode=1777,strictatime,noexec,nodev,nosuid
Run the following command to restart the systemd daemon:
# systemctl daemon-reload
Run the following command to restart `tmp.mount`
# systemctl restart tmp.mount</t>
  </si>
  <si>
    <t>Set the nodev option on the /tmp partition. One method to achieve the recommended state is to execute the following:
Edit the `/etc/fstab` file **OR** the `/etc/systemd/system/local-fs.target.wants/tmp.mount` file:
IF `/etc/fstab` is used to mount /tmp:
Edit the `/etc/fstab` file and add `nodev` to the fourth field (mounting options) for the `/tmp` partition. 
Run the following command to remount /tmp :
# mount -o remount,nodev /tmp
or
IF systemd is used to mount /tmp:
Edit `/etc/systemd/system/local-fs.target.wants/tmp.mount` to add `nodev` to the `/tmp` mount options:
[Mount]
Options=mode=1777,strictatime,noexec,nodev,nosuid
Run the following command to restart the systemd daemon:
# systemctl daemon-reload
Run the following command to restart `tmp.mount`
# systemctl restart tmp.mount</t>
  </si>
  <si>
    <t>SUSE12-19</t>
  </si>
  <si>
    <t>Set nosuid option on /tmp Partition</t>
  </si>
  <si>
    <t>Verify that the nosuidoption is set if a /tmppartition exists
Run the following command and verify that nothing is returned:
# mount | grep -E '\s/tmp\s' | grep -v nosuid</t>
  </si>
  <si>
    <t xml:space="preserve">The nosuid option has been set on the /tmp partition. </t>
  </si>
  <si>
    <t xml:space="preserve">The nosuid option has not been set on the /tmp partition. </t>
  </si>
  <si>
    <t>1.1.5</t>
  </si>
  <si>
    <t>Since the `/tmp` filesystem is only intended for temporary file storage, set this option to ensure that users cannot create `setuid` files in `/tmp`.</t>
  </si>
  <si>
    <t>IF `/etc/fstab` is used to mount `/tmp`
Edit the `/etc/fstab` file and add `nosuid` to the fourth field (mounting options) for the `/tmp` partition. 
Run the following command to remount `/tmp` :
# mount -o remount,nosuid /tmp
or
IF systemd is used to mount `/tmp`:
Edit `/etc/systemd/system/local-fs.target.wants/tmp.mount` to add `nosuid` to the `/tmp` mount options:
[Mount]
Options=mode=1777,strictatime,noexec,nodev,nosuid
Run the following command to restart the systemd daemon:
# systemctl daemon-reload
Run the following command to restart `tmp.mount`:
# systemctl restart tmp.mount</t>
  </si>
  <si>
    <t>Set the nosuid option on the /tmp partition. One method to achieve the recommended state is to execute the following:
IF `/etc/fstab` is used to mount `/tmp`
Edit the `/etc/fstab` file and add `nosuid` to the fourth field (mounting options) for the `/tmp` partition. 
Run the following command to remount `/tmp` :
# mount -o remount,nosuid /tmp
or
IF systemd is used to mount `/tmp`:
Edit `/etc/systemd/system/local-fs.target.wants/tmp.mount` to add `nosuid` to the `/tmp` mount options:
[Mount]
Options=mode=1777,strictatime,noexec,nodev,nosuid
Run the following command to restart the systemd daemon:
# systemctl daemon-reload
Run the following command to restart `tmp.mount`:
# systemctl restart tmp.mount</t>
  </si>
  <si>
    <t>SUSE12-20</t>
  </si>
  <si>
    <t>Configure /dev/shm</t>
  </si>
  <si>
    <t xml:space="preserve">/dev/shm is a traditional shared memory concept. One program will create a memory portion, which other processes (if permitted) can access. If /dev/shm is not configured, tmpfs will be mounted to /dev/shm by systemd.
Notes:
An entry for /dev/shm in /etc/fstab will take precedence.
tmpfs can be resized using the size={size} parameter in /etc/fstab. If we don't specify the size, it will be half the RAM.
Resize tmpfs example:
 tmpfs /dev/shm tmpfs defaults,noexec,nodev,nosuid,size=2G 0 0
</t>
  </si>
  <si>
    <t>Run the following command and verify output shows /dev/shm is mounted:
# mount | grep -E '\s/dev/shm\s'
tmpfs on /dev/shm type tmpfs (rw,nosuid,nodev,noexec)
Run the following command and verify an entry for /dev/shm exists in /etc/fstab:
# grep -E '\s/dev/shm\s' /etc/fstab
tmpfs /dev/shm tmpfs defaults,noexec,nodev,nosuid 0 0</t>
  </si>
  <si>
    <t>The /dev/shm has been configured.</t>
  </si>
  <si>
    <t>The /dev/shm has not been configured.</t>
  </si>
  <si>
    <t>1.1.6</t>
  </si>
  <si>
    <t>Any user can upload and execute files inside the `/dev/shm` similar to the `/tmp` partition. Configuring `/dev/shm` allows an administrator to set the `noexec` option on the mount, making `/dev/shm`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t>
  </si>
  <si>
    <t>Edit /etc/fstab and add or edit the following line:
tmpfs /dev/shm tmpfs defaults,noexec,nodev,nosuid 0 0
Run the following command to remount /dev/shm:
# mount -o remount,noexec,nodev,nosuid /dev/shm</t>
  </si>
  <si>
    <t>Configure /dev/shm. One method to achieve the recommended state is to execute the following:
Edit /etc/fstab and add or edit the following line:
tmpfs /dev/shm tmpfs defaults,noexec,nodev,nosuid 0 0
Run the following command to remount /dev/shm:
# mount -o remount,noexec,nodev,nosuid /dev/shm</t>
  </si>
  <si>
    <t>To close this finding, please provide a screenshot showing /dev/shm is mounted the agency's CAP.</t>
  </si>
  <si>
    <t>SUSE12-21</t>
  </si>
  <si>
    <t>Set noexec option on /dev/shm Partition</t>
  </si>
  <si>
    <t>Run the following command to verify that the noexecoption is set:
# mount | grep -E '\s/dev/shm\s' | grep -v noexec
Nothing should be returned</t>
  </si>
  <si>
    <t xml:space="preserve">The noexec option has been set on the /dev/shm partition. </t>
  </si>
  <si>
    <t xml:space="preserve">The noexec option has not been set on the /dev/shm partition. </t>
  </si>
  <si>
    <t>1.1.7</t>
  </si>
  <si>
    <t>Setting this option on a file system prevents users from executing programs from shared memory. This deters users from introducing potentially malicious software on the system.</t>
  </si>
  <si>
    <t>Edit the `/etc/fstab` file and add `noexec` to the fourth field (mounting options) for the `/dev/shm` partition. 
Run the following command to remount `/dev/shm`:
# mount -o remount,noexec,nodev,nosuid /dev/shm</t>
  </si>
  <si>
    <t>To close this finding, please provide a screenshot showing no exec option settings on the /dev/shm partition with the agency's CAP.</t>
  </si>
  <si>
    <t>SUSE12-22</t>
  </si>
  <si>
    <t>Set nodev option on /dev/shm Partition</t>
  </si>
  <si>
    <t xml:space="preserve">The nodevmount option specifies that the filesystem cannot contain special devices.
</t>
  </si>
  <si>
    <t>Run the following command to verify that the nodevoption is set:
# mount | grep -E '\s/dev/shm\s' | grep -v nodev
Nothing should be returned</t>
  </si>
  <si>
    <t xml:space="preserve">The nodev option has been set on the /dev/shm partition. </t>
  </si>
  <si>
    <t xml:space="preserve">The nodev option has not been set on the /dev/shm partition. </t>
  </si>
  <si>
    <t>Since the `/dev/shm` filesystem is not intended to support devices, set this option to ensure that users cannot attempt to create special devices in `/dev/shm` partitions.</t>
  </si>
  <si>
    <t>Edit the `/etc/fstab` file and add `nodev` to the fourth field (mounting options) for the `/dev/shm` partition. 
Run the following command to remount `/dev/shm`:
# mount -o remount,noexec,nodev,nosuid /dev/shm</t>
  </si>
  <si>
    <t>Set the nodev option on the /dev/shm partition. One method to achieve the recommended state is to execute the following:
Edit the `/etc/fstab` file and add `nodev` to the fourth field (mounting options) for the `/dev/shm` partition. 
Run the following command to remount `/dev/shm`:
# mount -o remount,noexec,nodev,nosuid /dev/shm</t>
  </si>
  <si>
    <t>SUSE12-23</t>
  </si>
  <si>
    <t>Set nosuid option on /dev/shm Partition</t>
  </si>
  <si>
    <t>Run the following command to verify that the nosuidoption is set:
# mount | grep -E '\s/dev/shm\s' | grep -v nosuid</t>
  </si>
  <si>
    <t xml:space="preserve">The nosuid option has been set on the /dev/shm partition. </t>
  </si>
  <si>
    <t xml:space="preserve">The nosuid option has not been set on the /dev/shm partition. </t>
  </si>
  <si>
    <t>1.1.9</t>
  </si>
  <si>
    <t>Edit the `/etc/fstab` file and add `nosuid` to the fourth field (mounting options) for the `/dev/shm` partition. 
Run the following command to remount `/dev/shm`:
# mount -o remount,noexec,nodev,nosuid /dev/shm</t>
  </si>
  <si>
    <t>Set the nosuid option on the /dev/shm partition. One method to achieve the recommended state is to execute the following:
Edit the `/etc/fstab` file and add `nosuid` to the fourth field (mounting options) for the `/dev/shm` partition. 
Run the following command to remount `/dev/shm`:
# mount -o remount,noexec,nodev,nosuid /dev/shm</t>
  </si>
  <si>
    <t>To close this finding, please provide a screenshot showing nosuid option settings on the /dev/shm partition with the agency's CAP.</t>
  </si>
  <si>
    <t>SUSE12-24</t>
  </si>
  <si>
    <t>SI-7</t>
  </si>
  <si>
    <t>Software, Firmware and Information Integrity</t>
  </si>
  <si>
    <t xml:space="preserve">Configure GPG keys </t>
  </si>
  <si>
    <t>Most packages managers implement GPG key signing to verify package integrity during installation.</t>
  </si>
  <si>
    <t>Verify GPG keys are configured correctly for your package manager. Depending on the package management in use one of the following command groups may provide the needed information:
# rpm -q gpg-pubkey --qf '%{name}-%{version}-%{release} --&gt; %{summary}\n'</t>
  </si>
  <si>
    <t>GPG Key is present and is provided by the vendor.</t>
  </si>
  <si>
    <t>SUSE GPG Key has not been installed and verified.</t>
  </si>
  <si>
    <t>HSI5</t>
  </si>
  <si>
    <t>1.2</t>
  </si>
  <si>
    <t>1.2.1</t>
  </si>
  <si>
    <t>It is important to ensure that updates are obtained from a valid source to protect against spoofing that could lead to the inadvertent installation of malware on the system.</t>
  </si>
  <si>
    <t>Update your package manager GPG keys in accordance with site policy.</t>
  </si>
  <si>
    <t>Configure GPG keys to ensure that updates are obtained from a valid source to protect against spoofing that could lead to the inadvertent installation of malware on the system.</t>
  </si>
  <si>
    <t>To close this finding, please provide a screenshot showing RPM package manager GPG keys' settings with the agency's CAP.</t>
  </si>
  <si>
    <t>SUSE12-25</t>
  </si>
  <si>
    <t>Configure Package Manager Repositories</t>
  </si>
  <si>
    <t>Systems need to have package manager repositories configured to ensure they receive the latest patches and updates.</t>
  </si>
  <si>
    <t>Run the following command to verify repositories are configured correctly:
# zypper repos</t>
  </si>
  <si>
    <t>Repositories are configured to download core system updates and security patches.</t>
  </si>
  <si>
    <t>Software packages have not been updated. Repos are not up-to-date.</t>
  </si>
  <si>
    <t>HSI2</t>
  </si>
  <si>
    <t>1.2.2</t>
  </si>
  <si>
    <t>If a system's package repositories are misconfigured important patches may not be identified or a rogue repository could introduce compromised software.</t>
  </si>
  <si>
    <t>Configure your package manager repositories according to site policy.</t>
  </si>
  <si>
    <t>Configure package manager repositories to ensure the system receives the latest security updates.</t>
  </si>
  <si>
    <t>To close this finding, please provide a screenshot showing RPM package manager repositories settings with the agency's CAP.</t>
  </si>
  <si>
    <t>SUSE12-26</t>
  </si>
  <si>
    <t>Ensure gpgcheck is globally activated</t>
  </si>
  <si>
    <t>The gpgcheck option, found in the main section of the /etc/zypp/zypp.conf and individual /etc/zypp/repos.d/*.repo files determines if an RPM package's signature is checked prior to its installation.</t>
  </si>
  <si>
    <t>Run the following command and verify gpgcheck is set to 1:
# grep ^\s*gpgcheck /etc/zypp/zypp.conf
gpgcheck=1
Run the following command and verify that all instances of gpgcheck returned are set to 1:
# awk -v 'RS=[' -F '\n' '/\n\s*enabled\s*=\s*1(\W.*)?$/ &amp; print t, "does not have gpgcheck enabled." }' /etc/zypp/repos.d/*.repo</t>
  </si>
  <si>
    <t>The gpgcheck has been globally activated.</t>
  </si>
  <si>
    <t>The gpgcheck has not been globally activated.</t>
  </si>
  <si>
    <t>HSI5: OS files are not hashed to detect inappropriate changes</t>
  </si>
  <si>
    <t>1.2.3</t>
  </si>
  <si>
    <t>It is important to ensure that an RPM's package signature is always checked prior to installation to ensure that the software is obtained from a trusted source.</t>
  </si>
  <si>
    <t>Edit /etc/zypp/zypp.conf and set 'gpgcheck=1' in the [main] section.
Edit any failing files in /etc/zypp/repos.d/*.repo and set all instances of gpgcheck to1.</t>
  </si>
  <si>
    <t>Globally activate gpgcheck parameter to ensure that the software is obtained from a trusted source. One method to achieve the recommended state is to execute the following:
Edit /etc/zypp/zypp.conf and set 'gpgcheck=1' in the [main] section.
Edit any failing files in /etc/zypp/repos.d/*.repo and set all instances of gpgcheck to1.</t>
  </si>
  <si>
    <t>To close this finding, please provide a screenshot showing all instances of `gpgcheck` to '`1`' settings with the agency's CAP.</t>
  </si>
  <si>
    <t>SUSE12-27</t>
  </si>
  <si>
    <t xml:space="preserve">Install AIDE </t>
  </si>
  <si>
    <t>AIDE takes a snapshot of filesystem state including modification times, permissions, and file hashes which can then be used to compare against the current state of the filesystem to detect modifications to the system.</t>
  </si>
  <si>
    <t>Run the following command and verify aideis installed:
# rpm -q aide
aide-&lt;version&gt;</t>
  </si>
  <si>
    <t>AIDE is installed to snapshot the operating system to detect modifications.</t>
  </si>
  <si>
    <t>AIDE has not been installed to provide modification information on the system.</t>
  </si>
  <si>
    <t>HSI34</t>
  </si>
  <si>
    <t>1.3</t>
  </si>
  <si>
    <t>1.3.1</t>
  </si>
  <si>
    <t>By monitoring the filesystem state compromised files can be detected to prevent or limit the exposure of accidental or malicious misconfigurations or modified binaries.</t>
  </si>
  <si>
    <t>Configure AIDE as appropriate for your environment. Consult the AIDE documentation for options.
Run the following command to install AIDE:
# zypper install aide 
Run the following commands to initialize AIDE:
# aide --init
# mv /var/lib/aide/aide.db.new /var/lib/aide/aide.db</t>
  </si>
  <si>
    <t>Install and configure AIDE file integrity checking to prevent or limit the exposure of accidental or malicious misconfigurations or modified binaries. One method to achieve the recommended state is to execute the following command(s):
# zypper install aide 
Run the following commands to initialize AIDE:
# aide --init
# mv /var/lib/aide/aide.db.new /var/lib/aide/aide.db</t>
  </si>
  <si>
    <t>To close this finding, please provide a screenshot showing AIDE installed settings with the agency's CAP.</t>
  </si>
  <si>
    <t>SUSE12-28</t>
  </si>
  <si>
    <t>Ensure filesystem integrity is regularly checked</t>
  </si>
  <si>
    <t>Periodic checking of the filesystem integrity is needed to detect changes to the filesystem.</t>
  </si>
  <si>
    <t>Run the following commands to determine if there is a cronjob scheduled to run the aide check.
# crontab -u root -l | grep aide
# grep -r aide /etc/cron.* /etc/crontab
Ensure a cron job in compliance with site policy is returned.
OR
Run the following commands to verify that aidecheck.service and aidcheck.timer are enabled and aidecheck.timer is running
# systemctl is-enabled aidecheck.service
# systemctl is-enabled aidecheck.timer
# systemctl status aidecheck.timer</t>
  </si>
  <si>
    <t>Filesystem integrity checking is regularly conducted via a cron job or aidecheck.timer.</t>
  </si>
  <si>
    <t>AIDE is not configured to sweep the filesystem on a regular basis.</t>
  </si>
  <si>
    <t>1.3.2</t>
  </si>
  <si>
    <t>Periodic file checking allows the system administrator to determine on a regular basis if critical files have been changed in an unauthorized fashion.</t>
  </si>
  <si>
    <t>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</si>
  <si>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Ensure filesystem integrity is regularly checked. One method to achieve the recommended state is to execute the following:
If cron will be used to schedule and run aide check
Run the following command:
# crontab -u root -e
Add the following line to the crontab:
0 5 * * * /usr/sbin/aide --check
or 
If aidecheck.service and aidecheck.timer will be used to schedule and run aide check: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</si>
  <si>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To close this finding, please provide a screenshot showing a cronjob for AIDE is in use with the agency's CAP.</t>
  </si>
  <si>
    <t>SUSE12-29</t>
  </si>
  <si>
    <t>Set Permissions on bootloader config</t>
  </si>
  <si>
    <t>Setting the boot loader password will require that anyone rebooting the system must enter a password before being able to set command line boot parameters</t>
  </si>
  <si>
    <t>Run the following commands:
# grep "^\s*set superusers" /boot/grub2/grub.cfg
set superusers="&lt;username&gt;"
# grep "^\s*password" /boot/grub2/grub.cfg
password_pbkdf2 &lt;username&gt; &lt;encrypted-password&gt;</t>
  </si>
  <si>
    <t xml:space="preserve">Boot password has been configured on the boot loader. </t>
  </si>
  <si>
    <t xml:space="preserve">Boot password has not been configured on the boot loader. </t>
  </si>
  <si>
    <t xml:space="preserve">If passwords are not required for access to FTI, the criticality may be upgraded to Critical. </t>
  </si>
  <si>
    <t>HAC29</t>
  </si>
  <si>
    <t>1.4</t>
  </si>
  <si>
    <t>1.4.1</t>
  </si>
  <si>
    <t>Requiring a boot password upon execution of the boot loader will prevent an unauthorized user from entering boot parameters or changing the boot partition. This prevents users from weakening security (e.g. turning off AppArmor at boot time).</t>
  </si>
  <si>
    <t>Create an encrypted password with `grub2-mkpasswd-pbkdf2`:
# grub2-mkpasswd-pbkdf2
Enter password: &lt;password&gt;
Reenter password: &lt;password&gt;
Your PBKDF2 is &lt;encrypted-password&gt;
Add the following into `/etc/grub.d/40_custom`
set superusers="&lt;username&gt;"
password_pbkdf2 &lt;username&gt; &lt;encrypted-password&gt;
Run the following command to update the `grub2` configuration:
# grub2-mkconfig -o /boot/grub2/grub.cfg</t>
  </si>
  <si>
    <t>Configure permissions on the bootloader config file. One method to achieve the recommended state is to execute the following:
Create an encrypted password with `grub2-mkpasswd-pbkdf2`:
# grub2-mkpasswd-pbkdf2
Enter password: &lt;password&gt;
Reenter password: &lt;password&gt;
Your PBKDF2 is &lt;encrypted-password&gt;
Add the following into `/etc/grub.d/40_custom`
set superusers="&lt;username&gt;"
password_pbkdf2 &lt;username&gt; &lt;encrypted-password&gt;
Run the following command to update the `grub2` configuration:
# grub2-mkconfig -o /boot/grub2/grub.cfg</t>
  </si>
  <si>
    <t>To close this finding, please provide a screenshot showing bootloader password with the agency's CAP.</t>
  </si>
  <si>
    <t>SUSE12-30</t>
  </si>
  <si>
    <t>Configure permissions on bootloader config</t>
  </si>
  <si>
    <t>The grub configuration file contains information on boot settings and passwords for unlocking boot options. The grub2 configuration is usually grub.cfgstored in /boot/grub2/.</t>
  </si>
  <si>
    <t xml:space="preserve">Run the following command and verify Uidand Gidare 0/rootand Accessdoes not grant permissions to groupor other:
# stat /boot/grub2/grub.cfg
Access: (0600/-rw-------) Uid: ( 0/ root) Gid: ( 0/ root)
</t>
  </si>
  <si>
    <t>Permissions on bootloader config has been configured.</t>
  </si>
  <si>
    <t>Permissions on bootloader config has not been configured.</t>
  </si>
  <si>
    <t>1.4.2</t>
  </si>
  <si>
    <t>Setting the permissions to read and write for root only prevents non-root users from seeing the boot parameters or changing them. Non-root users who read the boot parameters may be able to identify weaknesses in security upon boot and be able to exploit them.</t>
  </si>
  <si>
    <t>Run the following commands to set ownership and permissions on your grub configuration:
# chown root:root /boot/grub2/grub.cfg
# chmod og-rwx /boot/grub2/grub.cfg</t>
  </si>
  <si>
    <t>Set ownership and permissions on your grub configuration. One method to achieve the recommended state is to execute the following command(s):
# chown root:root /boot/grub2/grub.cfg
# chmod og-rwx /boot/grub2/grub.cfg</t>
  </si>
  <si>
    <t>SUSE12-31</t>
  </si>
  <si>
    <t>Require Authentication for Single-User Mode</t>
  </si>
  <si>
    <t>Single user mode (rescue mode) is used for recovery when the system detects an issue during boot or by manual selection from the bootloader.</t>
  </si>
  <si>
    <t>Run the following commands and verify that /usr/sbin/suloginis used as shown:
# grep /sbin/sulogin /usr/lib/systemd/system/rescue.service
ExecStart=-/bin/sh -c "/usr/sbin/sulogin; /usr/bin/systemctl --job-mode=fail --no-block default"
# grep /sbin/sulogin /usr/lib/systemd/system/emergency.service
ExecStart=-/bin/sh -c "/usr/sbin/sulogin; /usr/bin/systemctl --job-mode=fail --no-block default"</t>
  </si>
  <si>
    <t>Authentication is required for single user mode.</t>
  </si>
  <si>
    <t>Authentication is not required for single user mode.</t>
  </si>
  <si>
    <t>1.4.3</t>
  </si>
  <si>
    <t>Requiring authentication in single user mode (rescue mode) prevents an unauthorized user from rebooting the system into single user to gain root privileges without credentials.</t>
  </si>
  <si>
    <t>Edit `/usr/lib/systemd/system/rescue.service` and `/usr/lib/systemd/system/emergency.service` and set ExecStart to use '`/usr/sbin/sulogin`':
ExecStart=-/bin/sh -c "/usr/sbin/sulogin; /usr/bin/systemctl --job-mode=fail --no-block default"</t>
  </si>
  <si>
    <t>To close this finding, please provide a screenshot showing Edited `/usr/lib/systemd/system/rescue.service` and `/usr/lib/systemd/system/emergency.service` and set ExecStart to use `/sbin/sulogin` file settings with the agency's CAP.</t>
  </si>
  <si>
    <t>SUSE12-32</t>
  </si>
  <si>
    <t>Restrict Core Dumps</t>
  </si>
  <si>
    <t>A core dump is the memory of an executable program. It is generally used to determine why a program aborted. It can also be used to glean confidential information from a core file. The system provides the ability to set a soft limit for core dumps, but this can be overridden by the user.</t>
  </si>
  <si>
    <t>Run the following commands and verify output matches:
# grep -E "^\s*\*\s+hard\s+core" /etc/security/limits.conf /etc/security/limits.d/*
hard core 0
# sysctl fs.suid_dumpable
fs.suid_dumpable = 0
# grep "fs\.suid_dumpable" /etc/sysctl.conf /etc/sysctl.d/*
fs.suid_dumpable = 0
Run the following command to check if systemd-coredump is installed:
# systemctl is-enabled coredump.service
if enabledor disabledis returned systemd-coredump is installed</t>
  </si>
  <si>
    <t>Core Dumps are restricted. Output contains the following:
hard core 0
fs.suid_dumpable = 0</t>
  </si>
  <si>
    <t xml:space="preserve">Core Dumps have not been restricted. </t>
  </si>
  <si>
    <t>1.5</t>
  </si>
  <si>
    <t>1.5.1</t>
  </si>
  <si>
    <t>Setting a hard limit on core dumps prevents users from overriding the soft variable. If core dumps are required, consider setting limits for user groups (see `limits.conf(5)` ). In addition, setting the `fs.suid_dumpable` variable to 0 will prevent setuid programs from dumping core.</t>
  </si>
  <si>
    <t>'- If password protection is enabled, only the designated superuser can edit a Grub 2 menu item by pressing "e" or access the GRUB 2 command line by pressing "c"
- If GRUB 2 is set up to boot automatically to a password-protected menu entry the user has no option to back out of the password prompt to select another menu entry. Holding the SHIFT key will not display the menu in this case. The user must enter the correct username and password. If unable, the configuration files will have to be edited via the LiveCD or other means to fix the problem
- You can add --unrestricted to the menu entries to allow the system to boot without entering a password. Password will still be required to edit menu items.</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</si>
  <si>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</si>
  <si>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Restrict core dumps to prevent users from overriding the soft variable. One method to accomplish the recommendation is to add the following line to `/etc/security/limits.conf` or a `/etc/security/limits.d/*` file:
* hard core 0
Set the following parameter in `/etc/sysctl.conf` or a `/etc/sysctl.d/*` file:
fs.suid_dumpable = 0
Run the following command to set the active kernel parameter:
# sysctl -w fs.suid_dumpable=0.</t>
  </si>
  <si>
    <t>To close this finding, please provide a screenshot showing settings of the `fs.suid_dumpable` variable with the agency's CAP.</t>
  </si>
  <si>
    <t>SUSE12-33</t>
  </si>
  <si>
    <t>SI-16</t>
  </si>
  <si>
    <t>Memory Protection</t>
  </si>
  <si>
    <t xml:space="preserve">Enable XD/NX Support </t>
  </si>
  <si>
    <t>Recent processors in the x86 family support the ability to prevent code execution on a per memory page basis. Generically and on AMD processors, this ability is called No Execute (NX), while on Intel processors it is called Execute Disable (XD). This ability can help prevent exploitation of buffer overflow vulnerabilities and should be activated whenever possible. Extra steps must be taken to ensure that this protection is enabled, particularly on 32-bit x86 systems. Other processors, such as Itanium and POWER, have included such support since inception and the standard kernel for those platforms supports the feature.</t>
  </si>
  <si>
    <t>Run the following command and verify your kernel has identified and activated NX/XD protection.
# journalctl | grep 'protection: active'
kernel: NX (Execute Disable) protection: active
OR On systems without journalctl:
# [[ -n $(grep noexec[0-9]*=off /proc/cmdline) || -z $(grep -E -i ' (pae|nx) ' /proc/cpuinfo) || -n $(grep '\sNX\s.*\sprotection:\s' /var/log/dmesg | grep -v active) ]] &amp;&amp; echo "NX Protection is not active"
Nothing should be returned</t>
  </si>
  <si>
    <t>Kernel has been identified and activated NX/XD protection.</t>
  </si>
  <si>
    <t>kernel has not been identified and activated NX/XD protection.</t>
  </si>
  <si>
    <t>The kernel-PAE package should not be installed on older systems that do not support the XD or NX bit, as this may prevent them from booting.
** Work with the Administrator to determine feasibility of this check **
NOTE: Systems that are using the 64-bit x86 kernel package do not need to install the kernel-PAE package.</t>
  </si>
  <si>
    <t>HSI33</t>
  </si>
  <si>
    <t>1.5.2</t>
  </si>
  <si>
    <t>Enabling any feature that can protect against buffer overflow attacks enhances the security of the system.
_Note: Ensure your system supports the XD or NX bit and has PAE support before implementing this recommendation as this may prevent it from booting if these are not supported by your hardware._</t>
  </si>
  <si>
    <t>On 32 bit systems install a kernel with PAE support, no installation is required on 64 bit systems:
If necessary configure your bootloader to load the new kernel and reboot the system.
You may need to enable NX or XD support in your bios.</t>
  </si>
  <si>
    <t>Enable XD/NX support. One method to achieve the recommended state is to execute the following command(s):
On 32 bit systems install a kernel with PAE support, no installation is required on 64 bit systems:
If necessary configure your bootloader to load the new kernel and reboot the system.
You may need to enable NX or XD support in your bios.</t>
  </si>
  <si>
    <t>SUSE12-34</t>
  </si>
  <si>
    <t xml:space="preserve">Enable Address Space Layout Randomization (ASLR) </t>
  </si>
  <si>
    <t>Address space layout randomization (ASLR) is an exploit mitigation technique which randomly arranges the address space of key data areas of a process.</t>
  </si>
  <si>
    <t>Run the following commands and verify output matches:
# sysctl kernel.randomize_va_space
kernel.randomize_va_space = 2
# grep "kernel\.randomize_va_space" /etc/sysctl.conf /etc/sysctl.d/*
kernel.randomize_va_space = 2</t>
  </si>
  <si>
    <t>Address space layout randomization (ASLR) has been enabled.</t>
  </si>
  <si>
    <t>Address space layout randomization (ASLR) has not been enabled.</t>
  </si>
  <si>
    <t>1.5.3</t>
  </si>
  <si>
    <t>Randomly placing virtual memory regions will make it difficult to write memory page exploits as the memory placement will be consistently shifting.</t>
  </si>
  <si>
    <t>Set the following parameter in `/etc/sysctl.conf` or a `/etc/sysctl.d/*` file:
kernel.randomize_va_space = 2
Run the following command to set the active kernel parameter:
# sysctl -w kernel.randomize_va_space=2</t>
  </si>
  <si>
    <t>Enable address space layout randomization (ASLR) to make it difficult to write memory page exploits as the memory placement will be consistently shifting. One method to achieve the recommended state is to execute the following command(s): 
Set the following parameter in `/etc/sysctl.conf` or a `/etc/sysctl.d/*` file:
kernel.randomize_va_space = 2
Run the following command to set the active kernel parameter:
# sysctl -w kernel.randomize_va_space=2.</t>
  </si>
  <si>
    <t>SUSE12-35</t>
  </si>
  <si>
    <t>Disable Prelink</t>
  </si>
  <si>
    <t>prelink is a program that modifies ELF shared libraries and ELF dynamically linked binaries in such a way that the time needed for the dynamic linker to perform relocations at startup significantly decreases.</t>
  </si>
  <si>
    <t>Run the following command to verify that 1prelinkis not installed:
# rpm -q prelink
package prelink is not installed</t>
  </si>
  <si>
    <t>Package prelink has not been installed.</t>
  </si>
  <si>
    <t>Package prelink has been installed.</t>
  </si>
  <si>
    <t>1.5.4</t>
  </si>
  <si>
    <t>The prelinking feature can interfere with the operation of AIDE, because it changes binaries. Prelinking can also increase the vulnerability of the system if a malicious user is able to compromise a common library such as libc.</t>
  </si>
  <si>
    <t>Run the following command to restore binaries to normal:
# prelink -ua
Run the following command to uninstall `prelink`:
# zypper remove prelink</t>
  </si>
  <si>
    <t>Restore binaries to normal and uninstall prelink. One method for implementing the recommended state is to run the following command to restore binaries to normal:
# prelink -ua
Run the following command to uninstall `prelink`:
# apt-get remove prelink.</t>
  </si>
  <si>
    <t>To close this finding, please provide a screenshot of the output provided upon executing the yum remove prelink command with the agency's CAP.</t>
  </si>
  <si>
    <t>SUSE12-36</t>
  </si>
  <si>
    <t>Install AppArmor</t>
  </si>
  <si>
    <t>AppArmor provides Mandatory Access Controls.</t>
  </si>
  <si>
    <t>Run the following command to verify that the AppArmor packages are installed:
# rpm -q apparmor-parser apparmor-profiles apparmor-utils libapparmor1
apparmor-parser-&lt;version&gt;
apparmor-profiles-&lt;version&gt;
apparmor-utils-&lt;version&gt;
libapparmor1-&lt;version&gt;</t>
  </si>
  <si>
    <t>AppArmor has been installed.</t>
  </si>
  <si>
    <t>AppArmor has not been installed.</t>
  </si>
  <si>
    <t>1.6.1</t>
  </si>
  <si>
    <t>1.6.1.1</t>
  </si>
  <si>
    <t>Without a Mandatory Access Control system installed only the default Discretionary Access Control system will be available.</t>
  </si>
  <si>
    <t>Run the following command to install AppArmor:
# zypper install -t pattern apparmor</t>
  </si>
  <si>
    <t>Install Apparmor. One method to achieve the recommended state is to execute the following command(s):
# zypper install -t pattern apparmor</t>
  </si>
  <si>
    <t>To close this finding, please provide a screenshot showing AppArmor has been installed with the agency's CAP.</t>
  </si>
  <si>
    <t>SUSE12-37</t>
  </si>
  <si>
    <t>Enable AppArmor in the bootloader configuration</t>
  </si>
  <si>
    <t>Configure AppArmor to be enabled at boot time and verify that it has not been overwritten by the bootloader boot parameters.</t>
  </si>
  <si>
    <t>Run the following commands to verify that all linux lines have the apparmor=1 and security=apparmor parameters set:
# grep "^\s*linux" /boot/grub2/grub.cfg | grep -v "apparmor=1"
Nothing should be returned
# grep "^\s*linux" /boot/grub2/grub.cfg | grep -v "security=apparmor"
Nothing should be returned</t>
  </si>
  <si>
    <t>AppArmor has been enabled in the bootloader configuration.</t>
  </si>
  <si>
    <t>AppArmor has not been enabled in the bootloader configuration.</t>
  </si>
  <si>
    <t>1.6.1.2</t>
  </si>
  <si>
    <t>AppArmor must be enabled at boot time in your bootloader configuration to ensure that the controls it provides are not overridden.</t>
  </si>
  <si>
    <t>Edit /etc/default/grub and add the apparmor=1 and security=apparmor parameters to the GRUB_CMDLINE_LINUX= line
GRUB_CMDLINE_LINUX="apparmor=1 security=apparmor"
Run the following command to update the grub2 configuration:
# grub2-mkconfig -o /boot/grub2/grub.cfg</t>
  </si>
  <si>
    <t>Enable AppArmor in the bootloader configuration. One method to achieve the recommended state is to execute the following:
Edit /etc/default/grub and add the apparmor=1 and security=apparmor parameters to the GRUB_CMDLINE_LINUX= line
GRUB_CMDLINE_LINUX="apparmor=1 security=apparmor"
Run the following command to update the grub2 configuration:
# grub2-mkconfig -o /boot/grub2/grub.cfg</t>
  </si>
  <si>
    <t>SUSE12-38</t>
  </si>
  <si>
    <t>Set all AppArmor Profiless to either enforce or complain mode</t>
  </si>
  <si>
    <t>AppArmor profiles define what resources applications are able to access.</t>
  </si>
  <si>
    <t>Run the following command and verify that profiles are loaded, profiles are in enforce or complain mode, and no processes are unconfined:
# apparmor_status | grep profiles
Review output and ensure that profiles are loaded, and in either enforce or complain mode
37 profiles are loaded.
35 profiles are in enforce mode.
2 profiles are in complain mode.
4 processes have profiles defined.
Run the following command and verify that no processes are unconfined:
# apparmor_status | grep processes
Review the output and ensure no processes are unconfined
4 processes have profiles defined.
4 processes are in enforce mode.
0 processes are in complain mode.
0 processes are unconfined but have a profile defined.</t>
  </si>
  <si>
    <t>All AppArmor Profiles are set to either enforce or complain mode.</t>
  </si>
  <si>
    <t>All AppArmor Profiles are not set to either enforce or complain mode.</t>
  </si>
  <si>
    <t>1.6.1.3</t>
  </si>
  <si>
    <t>Security configuration requirements vary from site to site. Some sites may mandate a policy that is stricter than the default policy, which is perfectly acceptable. This item is intended to ensure that any policies that exist on the system are activated.</t>
  </si>
  <si>
    <t>Configure all AppArmor Profiles to enforce or complain mode. One method to achieve the recommended state is to execute the following:
Run one of the following commands to set all profiles to either enforce 
Or complain mode
Run the following command to set all profiles to enforce mode:
# aa-enforce /etc/apparmor.d/*
Run the following command to set all profiles to complain mode:
# aa-complain /etc/apparmor.d/*
Run the following command to list unconfined processes:
# aa-unconfined
Any unconfined processes may need to have a profile created or activated for them and then be restarted.</t>
  </si>
  <si>
    <t>To close this finding, please provide a screenshot showing AppArmor Profiles are in enforce or complain mode with the agency's CAP.</t>
  </si>
  <si>
    <t>SUSE12-39</t>
  </si>
  <si>
    <t>Configure Message of the Day properly</t>
  </si>
  <si>
    <t>The contents of the /etc/motdfile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mingetty(8)supports the following options, they display operating system information: \m- machine architecture \r- operating system release \s- operating system name \v- operating system version</t>
  </si>
  <si>
    <t>Run the following command and verify that the contents match site policy:
# cat /etc/motd
Run the following command and verify no results are returned:
# grep -E -i "(\\\v|\\\r|\\\m|\\\s|$(grep '^ID=' /etc/os-release | cut -d= -f2 | sed -e 's/"//g'))" /etc/motd</t>
  </si>
  <si>
    <t xml:space="preserve">OS information is not being displayed in the system login banners. </t>
  </si>
  <si>
    <t>OS information has not been removed from the Login Warning Banner.</t>
  </si>
  <si>
    <t>HAC14</t>
  </si>
  <si>
    <t>1.7.1</t>
  </si>
  <si>
    <t>1.7.1.1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</si>
  <si>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</si>
  <si>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</si>
  <si>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SUSE12-40</t>
  </si>
  <si>
    <t>Configure Local Login Warning Banner properly</t>
  </si>
  <si>
    <t>The contents of the /etc/issuefile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mingetty(8)supports the following options, they display operating system information: \m- machine architecture \r- operating system release \s- operating system name \v- operating system version - or the operating system's name</t>
  </si>
  <si>
    <t>Run the following command and verify that the contents match site policy:
# cat /etc/issue
Run the following command and verify no results are returned:
# grep -E -i "(\\\v|\\\r|\\\m|\\\s|$(grep '^ID=' /etc/os-release | cut -d= -f2 | sed -e 's/"//g'))" /etc/issue</t>
  </si>
  <si>
    <t>1.7.1.2</t>
  </si>
  <si>
    <t>Edit the `/etc/issue` file with the appropriate contents according to your site policy, remove any instances of `\m` , `\r` , `\s` , `\v` or references to the `OS platform`
# echo "Authorized uses only. All activity may be monitored and reported." &gt; /etc/issue</t>
  </si>
  <si>
    <t>SUSE12-41</t>
  </si>
  <si>
    <t>Configure Remote Login Warning Banner properly</t>
  </si>
  <si>
    <t>The contents of the /etc/issue.netfile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mingetty(8)supports the following options, they display operating system information: \m- machine architecture \r- operating system release \s- operating system name \v- operating system version</t>
  </si>
  <si>
    <t>Run the following command and verify that the contents match site policy:
# cat /etc/issue.net
Run the following command and verify no results are returned:
# grep -E -i "(\\\v|\\\r|\\\m|\\\s|$(grep '^ID=' /etc/os-release | cut -d= -f2 | sed -e 's/"//g'))" /etc/issue.net</t>
  </si>
  <si>
    <t>1.7.1.3</t>
  </si>
  <si>
    <t>Edit the `/etc/issue.net` file with the appropriate contents according to your site policy, remove any instances of `\m` , `\r` , `\s` , `\v` or references to the `OS platform`
# echo "Authorized uses only. All activity may be monitored and reported." &gt; /etc/issue.net</t>
  </si>
  <si>
    <t xml:space="preserve">Configure the remote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 </t>
  </si>
  <si>
    <t>SUSE12-42</t>
  </si>
  <si>
    <t>Configure the Permissions on /etc/motd</t>
  </si>
  <si>
    <t>The contents of the /etc/motdfile are displayed to users after login and function as a message of the day for authenticated users.</t>
  </si>
  <si>
    <t>Run the following command and verify Uidand Gidare both 0/rootand Accessis 644:
# stat /etc/motd
Access: (0644/-rw-r--r--) Uid: ( 0/ root) Gid: ( 0/ root)</t>
  </si>
  <si>
    <t>Permissions on /etc/motd has been configured.</t>
  </si>
  <si>
    <t>Permissions on /etc/motd has not been configured.</t>
  </si>
  <si>
    <t>1.7.1.4</t>
  </si>
  <si>
    <t>If the `/etc/motd` file does not have the correct ownership it could be modified by unauthorized users with incorrect or misleading information.</t>
  </si>
  <si>
    <t>Run the following commands to set permissions on `/etc/motd` :
# chown root:root /etc/motd
# chmod u-x,go-wx /etc/motd</t>
  </si>
  <si>
    <t xml:space="preserve">Configure permissions on the /ect/motd file to prevent it from modification by unauthorized users with incorrect or misleading information. One method to achieve the recommended state is to execute the following command(s): Run the following commands to set permissions on `/etc/motd`:
# chown root:root /etc/motd
# chmod u-x,go-wx /etc/motd. </t>
  </si>
  <si>
    <t>To close this finding, please provide screenshot showing Uid and Gid are both 0/root and Access is 644 with the agency's CAP.</t>
  </si>
  <si>
    <t>SUSE12-43</t>
  </si>
  <si>
    <t xml:space="preserve">Configure the Permissions on /etc/issue </t>
  </si>
  <si>
    <t>The contents of the /etc/issuefile are displayed to users prior to login for local terminals.</t>
  </si>
  <si>
    <t>Run the following command and verify Uidand Gidare both 0/rootand Accessis 644:
# stat /etc/issue
Access: (0644/-rw-r--r--) Uid: ( 0/ root) Gid: ( 0/ root)</t>
  </si>
  <si>
    <t xml:space="preserve">Permissions on /etc/issue has been configured.
</t>
  </si>
  <si>
    <t xml:space="preserve">Permissions on /etc/issue has not been configured.
</t>
  </si>
  <si>
    <t>1.7.1.5</t>
  </si>
  <si>
    <t>If the `/etc/issue` file does not have the correct ownership it could be modified by unauthorized users with incorrect or misleading information.</t>
  </si>
  <si>
    <t>Run the following commands to set permissions on `/etc/issue`:
# chown root:root /etc/issue
# chmod u-x,go-wx /etc/issue</t>
  </si>
  <si>
    <t>Configure permissions on the /etc/issue file since it could be modified by unauthorized users with incorrect or misleading information. One method to achieve the recommended state is to execute the following command(s): Run the following commands to set permissions on `/etc/issue`:
# chown root:root /etc/issue
# chmod u-x,go-wx /etc/issue.</t>
  </si>
  <si>
    <t>SUSE12-44</t>
  </si>
  <si>
    <t>Set permissions on /etc/issue.net are configured</t>
  </si>
  <si>
    <t>The contents of the /etc/issue.netfile are displayed to users prior to login for remote connections from configured services.</t>
  </si>
  <si>
    <t>Run the following command and verify Uidand Gidare both 0/rootand Accessis 644:
# stat /etc/issue.net
Access: (0644/-rw-r--r--) Uid: ( 0/ root) Gid: ( 0/ root)</t>
  </si>
  <si>
    <t>Permissions on /etc/issue.net has been configured.</t>
  </si>
  <si>
    <t>Permissions on /etc/issue.net has not been configured.</t>
  </si>
  <si>
    <t>1.7.1.6</t>
  </si>
  <si>
    <t>If the `/etc/issue.net` file does not have the correct ownership it could be modified by unauthorized users with incorrect or misleading information.</t>
  </si>
  <si>
    <t>Run the following commands to set permissions on `/etc/issue.net`:
# chown root:root /etc/issue.net
# chmod u-x,go-wx /etc/issue.net</t>
  </si>
  <si>
    <t>SUSE12-45</t>
  </si>
  <si>
    <t xml:space="preserve">Remove xinetd </t>
  </si>
  <si>
    <t>The eXtended InterNET Daemon ( xinetd) is an open source super daemon that replaced the original inetddaemon. The xinetddaemon listens for well known services and dispatches the appropriate daemon to properly respond to service requests.</t>
  </si>
  <si>
    <t>Run the following command to verify xinetdis not installed:
# rpm -q xinetd
package xinetd is not installed</t>
  </si>
  <si>
    <t>Package xinetd is not installed.</t>
  </si>
  <si>
    <t>The eXtended InterNET Daemon is installed.</t>
  </si>
  <si>
    <t>2.1</t>
  </si>
  <si>
    <t>2.1.1</t>
  </si>
  <si>
    <t>If there are no xinetd services required, it is recommended that the package be removed to reduce the attack surface are of the system.
*Note: If an xinetd service or services are required, ensure that any xinetd service not required is stopped and disabled*</t>
  </si>
  <si>
    <t>Run the following command to remove `xinetd`:
# zypper remove xinetd</t>
  </si>
  <si>
    <t>Disable the eXtended InterNET Daemon (`xinetd`). One method to achieve the recommended state is to execute the following command(s):
# systemctl disable xinetd</t>
  </si>
  <si>
    <t>To close this finding, please provide a screenshot showing the xinetd service has been disabled with the agency's CAP.</t>
  </si>
  <si>
    <t>SUSE12-46</t>
  </si>
  <si>
    <t>AU-8</t>
  </si>
  <si>
    <t>Time Stamps</t>
  </si>
  <si>
    <t>Time Synchronization is in use</t>
  </si>
  <si>
    <t>System time should be synchronized between all systems in an environment. This is typically done by establishing an authoritative time server or set of servers and having all systems synchronize their clocks to them.
Notes:
If access to a physical host's clock is available and configured according to site policy, this section can be skipped
Only one time synchronization method should be in use on the system
If access to a physical host's clock is available and configured according to site policy, systemd-timesyncd should be stopped and masked.</t>
  </si>
  <si>
    <t>On physical systems or virtual systems where host based time synchronization is not available verify that timesyncd, chrony, or NTP is installed. Use one of the following commands to determine the needed information:
If systemd-timesyncd is used:
# systemctl is-enabled systemd-timesyncd
If chrony is used:
# rpm -q chrony
chrony-&lt;version&gt;
If ntp is used:
# rpm -q ntp
ntp-&lt;version&gt;
On virtual systems where host based time synchronization is available consult your virtualization software documentation and verify that host based synchronization is in use.</t>
  </si>
  <si>
    <t>Time Synchronization is in use.</t>
  </si>
  <si>
    <t>Time Synchronization is not in use.</t>
  </si>
  <si>
    <t>HAU11</t>
  </si>
  <si>
    <t>2.2.1</t>
  </si>
  <si>
    <t>2.2.1.1</t>
  </si>
  <si>
    <t>Time synchronization is important to support time sensitive security mechanisms like Kerberos and also ensures log files have consistent time records across the enterprise, which aids in forensic investigations.</t>
  </si>
  <si>
    <t>On systems where host based time synchronization is not available, configure systemd-timesyncd. If "full featured" and/or encrypted time synchronization is required, install chrony or NTP.
To install chrony:
# zypper install chrony
To install ntp:
# zypper install ntp
_OR_
Run the following command to enable `systemd-timesyncd`
# systemctl enable systemd-timesyncd
_On virtual systems where host based time synchronization is available consult your virtualization software documentation and setup host based synchronization_</t>
  </si>
  <si>
    <t>Enable time synchronization on physical systems or virtual systems where host based time synchronization is not available install NTP or chrony using one of the following command(s):
# apt-get install ntp
# apt-get install chrony 
On virtual systems where host based time synchronization is available consult your virtualization software documentation and setup host based synchronization.</t>
  </si>
  <si>
    <t>SUSE12-47</t>
  </si>
  <si>
    <t>Configure systemd-timesyncd</t>
  </si>
  <si>
    <t>systemd-timesyncd is a daemon that has been added for synchronizing the system clock across the network. It implements an SNTP client. In contrast to NTP implementations such as chrony or the NTP reference server this only implements a client side, and does not bother with the full NTP complexity, focusing only on querying time from one remote server and synchronizing the local clock to it. The daemon runs with minimal privileges, and has been hooked up with networkd to only operate when network connectivity is available. The daemon saves the current clock to disk every time a new NTP sync has been acquired, and uses this to possibly correct the system clock early at bootup, in order to accommodate for systems that lack an RTC such as the Raspberry Pi and embedded devices, and make sure that time monotonically progresses on these systems, even if it is not always correct. To make use of this daemon a new system user and group "systemd-timesync" needs to be created on installation of systemd.</t>
  </si>
  <si>
    <t>Verify that only one time synchronization method is in use on the system:
Run the following command to verify that ntp is not installed:
dpkg -s ntp
dpkg-query: package 'ntp' is not installed and no information is available
Run the following command to verify that chrony is not installed:
dpkg -s chrony
dpkg-query: package 'chrony' is not installed and no information is available
Ensure that timesyncd is enabled and started
Run the following commands:
# systemctl is-enabled systemd-timesyncd.service
enabled
Verify that systemd-timesyncd is configured:
Review /etc/systemd/timesyncd.conf and ensure that the NTP servers, NTP FallbackNTP servers, and RootDistanceMaxSec listed are in accordance with local policy
Run the following command
# timedatectl status
This should return something similar to:
Local time: Tue 2019-06-04 15:40:45 EDT
Universal time: Tue 2019-06-04 19:40:45 UTC
RTC time: Tue 2019-06-04 19:40:45
Time zone: America/New_York (EDT, -0400)
NTP enabled: yes
NTP synchronized: yes
RTC in local TZ: no
DST active: yes
Last DST change: DST began at
Sun 2019-03-10 01:59:59 EST
Sun 2019-03-10 03:00:00 EDT
Next DST change: DST ends (the clock jumps one hour backwards) at
Sun 2019-11-03 01:59:59 EDT
Sun 2019-11-03 01:00:00 EST</t>
  </si>
  <si>
    <t>HAU11: NTP is not properly implemented</t>
  </si>
  <si>
    <t>2.2.1.2</t>
  </si>
  <si>
    <t>Proper configuration is vital to ensuring time synchronization is working properly.</t>
  </si>
  <si>
    <t>Remove additional time synchronization methods:
Run the following commands to remove ntp and chrony:
# apt purge ntp
# apt purge chrony
Configure systemd-timesyncd:
Run the following command to enable systemd-timesyncd
# systemctl enable systemd-timesyncd.service
Edit the file /etc/systemd/timesyncd.conf and add/modify the following lines:
NTP=0.debian.pool.ntp.org 1.debian.pool.ntp.org #Servers listed should be In Accordence With Local Policy
FallbackNTP=2.debian.pool.ntp.org 3.debian.pool.ntp.org #Servers listed should be In Accordence With Local Policy
RootDistanceMax=1 #should be In Accordence With Local Policy
Run the following commands to start systemd-timesyncd.service
# systemctl start systemd-timesyncd.service 
# timedatectl set-ntp true</t>
  </si>
  <si>
    <t>SUSE12-48</t>
  </si>
  <si>
    <t>Configure chrony</t>
  </si>
  <si>
    <t>chronyis a daemon which implements the Network Time Protocol (NTP) and is designed to synchronize system clocks across a variety of systems and use a source that is highly accurate. More information on chronycan be found at: [http://chrony.tuxfamily.org/](http://chrony.tuxfamily.org/). chronycan be configured to be a client and/or a server.</t>
  </si>
  <si>
    <t>Verify that only one time synchronization method is in use on the system:
Run the following command to verify that ntpis not installed:
dpkg -s ntp | grep -E '(Status:|not installed)'
dpkg-query: package 'ntp' is not installed and no information is available
Run the following command to verify that systemd-timsyncd is masked:
# systemctl is-enabled systemd-timesyncd
masked
Verify that chronyis configured:
Run the following command and verify remote server is configured properly:
# grep -E "^(server|pool)" /etc/chrony/chrony.conf
server &lt;remote-server&gt;
Multiple servers may be configured
Run the following command and verify the first field for the chronydprocess is _chrony:
# ps -ef | grep chronyd
chrony 491 1 0 20:32 ? 00:00:00 /usr/sbin/chronyd
Note: The compiled-in default value is _chrony</t>
  </si>
  <si>
    <t>An authoritative (U.S. IRS approved source) time-server is used. Access is restricted via Chrony.</t>
  </si>
  <si>
    <t>Network Time Protocol (NTP) has not been synchronized to an authorities time server.</t>
  </si>
  <si>
    <t>2.2.1.3</t>
  </si>
  <si>
    <t>If chrony is in use on the system proper configuration is vital to ensuring time synchronization is working properly.</t>
  </si>
  <si>
    <t>Remove and/or disable additional time synchronization methods:
Run the following command to remove `ntp`:
# apt purge ntp
Run the following command to stop and mask systemd-timesyncd:
# systemctl --now mask systemd-timesyncd
Configure `chrony`:
Add or edit server or pool lines to `/etc/chrony/chrony.conf` as appropriate:
server &lt;remote-server&gt;
Add or edit the `user` line to `/etc/chrony/chrony.conf`:
user _chrony</t>
  </si>
  <si>
    <t>Configure chrony since it is vital to ensuring time synchronization is working properly. One method to accomplish the recommendation is to add or edit server or pool lines to `/etc/chrony/chrony.conf` as appropriate:
server.</t>
  </si>
  <si>
    <t>SUSE12-49</t>
  </si>
  <si>
    <t>Configure the Network Time Protocol (NTP)</t>
  </si>
  <si>
    <t>ntpis a daemon which implements the Network Time Protocol (NTP). It is designed to synchronize system clocks across a variety of systems and use a source that is highly accurate. More information on NTP can be found at [http://www.ntp.org](http://www.ntp.org/). ntpcan be configured to be a client and/or a server.</t>
  </si>
  <si>
    <t>Verify that only one time synchronization method is in use on the system:
Run the following command to verify chronyis not in use on the system:
# dpkg -s chrony | grep -E '(Status:|not installed)'
dpkg-query: package 'chrony' is not installed and no information is available
Run the following command to verify that systemd-timesyncd is not in use on the system:
# systemctl is-enabled systemd-timesyncd
masked
Verify that ntpis configured:
Run the following command and verify output matches:
# grep "^restrict" /etc/ntp.conf
restrict -4 default kod nomodify notrap nopeer noquery
restrict -6 default kod nomodify notrap nopeer noquery
The -4in the first line is optional and options after defaultcan appear in any order. Additional restriction lines may exist
Run the following command and verify remote server is configured properly:
# grep -E "^(server|pool)" /etc/ntp.conf
server &lt;remote-server&gt;
Multiple servers may be configured.
Verify that ntpis configured to run as the ntpuser by running the following command and verifying output matches:
# grep "RUNASUSER=ntp" /etc/init.d/ntp
RUNASUSER=ntp
Additional options may be present</t>
  </si>
  <si>
    <t>An authoritative (U.S. IRS approved source) time-server is used. Access is restricted vis NTP.</t>
  </si>
  <si>
    <t xml:space="preserve">Network Time Protocol (NTP) has not been synchronized to an authorities time server. </t>
  </si>
  <si>
    <t>Note: An authoritative (U.S. IRS approved source) time-server is used. Approved sources include the US Naval Observatory NTP servers or the NIST Internet Time Service.</t>
  </si>
  <si>
    <t>2.2.1.4</t>
  </si>
  <si>
    <t>If ntp is in use on the system proper configuration is vital to ensuring time synchronization is working properly.</t>
  </si>
  <si>
    <t xml:space="preserve">- Remove and/or disable additional time synchronization methods:
Run the following command to remove `chrony`:
apt purge chrony
Run the following command to stop and mask `systemd-timesyncd`:
# systemctl --now mask systemd-timesyncd
- Configure `ntp`:
Add or edit restrict lines in `/etc/ntp.conf` to match the following:
restrict -4 default kod nomodify notrap nopeer noquery
restrict -6 default kod nomodify notrap nopeer noquery
Add or edit server or pool lines to `/etc/ntp.conf` as appropriate:
server &lt;remote-server&gt;
Configure `ntp` to run as the `ntp` user by adding or editing the `/etc/init.d/ntp` file:
RUNASUSER=ntp
</t>
  </si>
  <si>
    <t>SUSE12-50</t>
  </si>
  <si>
    <t>Ensure IMAP and POP3 server is not installed</t>
  </si>
  <si>
    <t>dovecotis an open source IMAP and POP3 server for Linux based systems.</t>
  </si>
  <si>
    <t>Run the following command to verify dovecotis not installed:
# rpm -q dovecot
package dovecot is not installed</t>
  </si>
  <si>
    <t xml:space="preserve"> IMAP and POP3 server is not installed.</t>
  </si>
  <si>
    <t xml:space="preserve"> IMAP and POP3 server is installed.</t>
  </si>
  <si>
    <t>2.2</t>
  </si>
  <si>
    <t>2.2.10</t>
  </si>
  <si>
    <t>Unless POP3 and/or IMAP servers are to be provided by this system, it is recommended that the package be removed to reduce the potential attack surface.
_Notes:_
- _Several IMAP/POP3 servers exist and can use other service names. `courier-imap` and `cyrus-imap` are example services that provide a mail server._ 
- _These and other services should also be audited and the packages removed if not required._</t>
  </si>
  <si>
    <t>Run the following command to remove `dovecot`:
# zypper remove dovecot.</t>
  </si>
  <si>
    <t>Disable IMAP and POP3. One method to achieve the recommended state is to execute the following command(s):
# systemctl --now disable dovecot.</t>
  </si>
  <si>
    <t>To close this finding, please provide a screenshot showing disabled IMAP and POP3 settings with the agency's CAP.</t>
  </si>
  <si>
    <t>SUSE12-51</t>
  </si>
  <si>
    <t>Ensure Samba is not installed</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</si>
  <si>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</si>
  <si>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Run the following command to verify sambais not installed:
# rpm -q samba
package samba is not installed</t>
  </si>
  <si>
    <t>Package samba is not installed.</t>
  </si>
  <si>
    <t>Package samba is installed.</t>
  </si>
  <si>
    <t>2.2.11</t>
  </si>
  <si>
    <t>If there is no need to mount directories and file systems to Windows systems, then this package can be removed to reduce the potential attack surface.</t>
  </si>
  <si>
    <t>Run the following command to remove `samba`:
# zypper remove samba.</t>
  </si>
  <si>
    <t>Disable the Samba daemon. One method to achieve the recommended state is to execute the following command(s):
# systemctl disable smbd.</t>
  </si>
  <si>
    <t>To close this finding, please provide a screenshot showing disabled Samba daemon settings with the agency's CAP.</t>
  </si>
  <si>
    <t>SUSE12-52</t>
  </si>
  <si>
    <t>Ensure HTTP Proxy Server is not installed</t>
  </si>
  <si>
    <t>Squid is a standard proxy server used in many distributions and environments.</t>
  </si>
  <si>
    <t>Run the following command to verify squidis not installed:
# rpm -q squid
package squid is not installed</t>
  </si>
  <si>
    <t>Package squid is not installed.</t>
  </si>
  <si>
    <t>Package squid is installed.</t>
  </si>
  <si>
    <t>2.2.12</t>
  </si>
  <si>
    <t>Unless a system is specifically set up to act as a proxy server, it is recommended that the squid package be removed to reduce the potential attack surface.
_Note: Several HTTP proxy servers exist. These should be checked and removed unless required._</t>
  </si>
  <si>
    <t>Run the following command to remove the `squid` package:
# zypper remove squid.</t>
  </si>
  <si>
    <t>Disable the HTTP Proxy Server. One method to achieve the recommended state is to execute the following command(s):
# systemctl disable squid.</t>
  </si>
  <si>
    <t>To close this finding, please provide a screenshot showing disabled HTTP Proxy Server settings with the agency's CAP.</t>
  </si>
  <si>
    <t>SUSE12-53</t>
  </si>
  <si>
    <t>Ensure net-snmp is not installed</t>
  </si>
  <si>
    <t>Simple Network Management Protocol (SNMP) is a widely used protocol for monitoring the health and welfare of network equipment, computer equipment and devices like UPSs. 
- Net-SNMP is a suite of applications used to implement SNMPv1 (RFC 1157), SNMPv2 (RFCs 1901-1908), and SNMPv3 (RFCs 3411-3418) using both IPv4 and IPv6. 
- Support for SNMPv2 classic (a.k.a. "SNMPv2 historic" - RFCs 841-852) was dropped with the 4.0 release of the UCD-snmp package.
- The Simple Network Management Protocol (SNMP) server is used to listen for SNMP commands from an SNMP management system, execute the commands or collect the information and then send results back to the requesting system.</t>
  </si>
  <si>
    <t>Run the following command to verify net-snmpis not installed:
# rpm -q net-snmp
package net-snmp is not installed</t>
  </si>
  <si>
    <t>Package net-snmp is not installed.</t>
  </si>
  <si>
    <t>Package net-snmp is installed.</t>
  </si>
  <si>
    <t>2.2.13</t>
  </si>
  <si>
    <t>The SNMP server can communicate using `SNMPv1`, which transmits data in the clear and does not require authentication to execute commands. `SNMPv3` replaces the simple/clear text password sharing used in `SNMPv2` with more securely encoded parameters. If the the SNMP service is not required, the `net-snmp` package should be removed to reduce the attack surface of the system.
_Note: If SNMP is required:_
- _The server should be configured for `SNMP v3` only. `User Authentication` and `Message Encryption` should be configured._
- _If `SNMP v2` is **absolutely** necessary, modify the community strings' values._</t>
  </si>
  <si>
    <t>Run the following command to remove `net-snmpd`:
# zypper remove net-snmp.</t>
  </si>
  <si>
    <t>Disable the Simple Network Management Protocol (SNMP) Server. One method to accomplish the recommendation is to run the following command:
# systemctl disable snmpd.</t>
  </si>
  <si>
    <t>To close this finding, please provide a screenshot showing disabled Simple Network Management Protocol (SNMP) Server settings with the agency's CAP.</t>
  </si>
  <si>
    <t>SUSE12-54</t>
  </si>
  <si>
    <t>Ensure NIS server is not installed</t>
  </si>
  <si>
    <t>The ypservpackage provides the Network Information Service (NIS). This service, formally known as Yellow Pages, is a client-server directory service protocol for distributing system configuration files. The NIS server is a collection of programs that allow for the distribution of configuration files.</t>
  </si>
  <si>
    <t>Run the following command to verify ypservis not installed:
# rpm -q ypserv
package ypserv is not installed</t>
  </si>
  <si>
    <t>Package ypserv is not installed.</t>
  </si>
  <si>
    <t>Package ypserv is installed.</t>
  </si>
  <si>
    <t>2.2.8</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</si>
  <si>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`ypserv` package be removed, and if required a more secure services be used.</t>
  </si>
  <si>
    <t>Run the following command to remove `ypserv`:
# zypper remove ypserv.</t>
  </si>
  <si>
    <t>Disable the Network Information Service (NIS) Serve. One method to achieve the recommended state is to execute the following command(s)`:
# systemctl disable nis.</t>
  </si>
  <si>
    <t>To close this finding, please provide a screenshot showing disabled Network Information Service (NIS) Server settings with the agency's CAP.</t>
  </si>
  <si>
    <t>SUSE12-55</t>
  </si>
  <si>
    <t>Ensure telnet-server is not installed</t>
  </si>
  <si>
    <t>The telnetpackage contains the telnetdaemon, which accepts connections from users from other systems via the telnetprotocol.</t>
  </si>
  <si>
    <t>Run the following command to verify the telnetpackage is not installed:
# rpm -q telnet-server
package telnet-server is not installed</t>
  </si>
  <si>
    <t>Package telnet-server has not been installed.</t>
  </si>
  <si>
    <t>Package telnet-server has been installed.</t>
  </si>
  <si>
    <t>2.2.15</t>
  </si>
  <si>
    <t>The `telnet` protocol is insecure and unencrypted. The use of an unencrypted transmission medium could allow a user with access to sniff network traffic the ability to steal credentials. The `ssh` package provides an encrypted session and stronger security.</t>
  </si>
  <si>
    <t xml:space="preserve">Run the following command to remove the telnet-server package:
# zypper remove telnet-server
</t>
  </si>
  <si>
    <t>Disable the telnet server. One method for implementing the recommended state is to perform the following:
Run the following command to disable telnet:
# systemctl disable telnet.socket</t>
  </si>
  <si>
    <t>To close this finding, please provide a screenshot of the disabled telnet service settings with the agency's CAP.</t>
  </si>
  <si>
    <t>SUSE12-56</t>
  </si>
  <si>
    <t>Ensure nfs-utils is not installed or the nfs-server service is masked</t>
  </si>
  <si>
    <t>The Network File System (NFS) is one of the first and most widely distributed file systems in the UNIX environment. It provides the ability for systems to mount file systems of other servers through the network.</t>
  </si>
  <si>
    <t>Run the following command to verify nfs-utils and nfs-kernel-server are not installed:
# rpm -q nfs-utils nfs-kernel-server
package nfs-utils is not installed
package nfs-kernel-server is not installed
or
If the nfs-utils or nfs-kernel-server packages are required as a dependency
Run the following command to verify that the nfs-server service is masked:
# systemctl is-enabled nfs-server
masked</t>
  </si>
  <si>
    <t>Package nfs-utils is not installed or the nfs-server service is masked.</t>
  </si>
  <si>
    <t>nfs-utils is installed.</t>
  </si>
  <si>
    <t>2.2.16</t>
  </si>
  <si>
    <t>If the system does not require network shares, it is recommended that the `nfs-utils` and `nfs-kernel-server` packages be removed to reduce the attack surface of the system.
_Note: many of the libvirt packages used by Enterprise Linux virtualization are dependent on the nfs-utils package. If the `nfs-utils` or `nfs-kernel-server` packages are required as a dependency, the nfs-server service should be disabled and masked to reduce the attack surface of the system_</t>
  </si>
  <si>
    <t>Run the following commands to remove nfs-utils and nfs-kernel-server:
# zypper remove nfs-utils
# zypper remove nfs-kernel-server
Or If the nfs-utils or nfs-kernel-server packages are required as a dependency
Run the following command to stop and mask the nfs-server service:
# systemctl --now mask nfs-server</t>
  </si>
  <si>
    <t>Remove nfs-utils and nfs-kernel-server. One method to achieve the recommended state is to execute the following command(s):
Run the following commands to remove nfs-utils and nfs-kernel-server:
# zypper remove nfs-utils
# zypper remove nfs-kernel-server
Or If the nfs-utils or nfs-kernel-server packages are required as a dependency
Run the following command to stop and mask the nfs-server service:
# systemctl --now mask nfs-server</t>
  </si>
  <si>
    <t>To close this finding, please provide a screenshot showing nfs-utils is not installed with the agency's CAP.</t>
  </si>
  <si>
    <t>SUSE12-57</t>
  </si>
  <si>
    <t>Ensure rpcbind is not installed or therpcbind services are masked</t>
  </si>
  <si>
    <t>The rpcbind utility maps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 service redirects the client to the proper port number so it can communicate with the requested service
Portmapper is an RPC service, which always listens on tcp and udp 111, and is used to map other RPC services (such as nfs, nlockmgr, quotad, mountd, etc.) to their corresponding port number on the server. When a remote host makes an RPC call to that server, it first consults with portmap to determine where the RPC server is listening.</t>
  </si>
  <si>
    <t>Run the following command to verify rpcbind is not installed:
# rpm -q rpcbind
package rpcbind is not installed
or
If the rpcbind packege is required as a dependency
Run the following commands to verify that the rpcbind is masked:
# systemctl is-enabled rpcbind
masked
Run the following command to verify that the rpcbind.socket is masked:
# systemctl is-enabled rpcbind.socket
masked</t>
  </si>
  <si>
    <t>Package rpcbind is not installed or the rpcbind services are masked.</t>
  </si>
  <si>
    <t>rpcbind is installed.</t>
  </si>
  <si>
    <t>2.2.17</t>
  </si>
  <si>
    <t>A small request (~82 bytes via UDP) sent to the Portmapper generates a large response (7x to 28x amplification), which makes it a suitable tool for DDoS attacks. If rpcbind is not required, it is recommended that the rpcbind package be removed to reduce the attack surface of the system.
_Note: many of the libvirt packages used by Enterprise Linux virtualization, and the nfs-utils package used for The Network File System (NFS) are dependent on the rpcbind package. If the rpcbind is required as a dependency, the services rpcbind.service and rpcbind.socket should be stopped and masked to reduce the attack surface of the system._</t>
  </si>
  <si>
    <t>There are packages that are dependent on the rsync package. If the rsync package is removed, these packages will be removed as well.
Before removing the rsync package, review any dependent packages to determine if they are required on the system. If a dependent package is required, mask the rsyncd service and leave the rsync package installed.</t>
  </si>
  <si>
    <t>Run the following command to remove nfs-utils:
# zypper remove rpcbind
Or If the rpcbind package is required as a dependency
Run the following commands to stop and mask the rpcbind and rpcbind.socket services:
# systemctl --now mask rpcbind
# systemctl --now mask rpcbind.socket</t>
  </si>
  <si>
    <t>Remove rpcbind. One method to achieve the recommended state is to execute the following:
Run the following command to remove nfs-utils:
# zypper remove rpcbind
Or If the rpcbind package is required as a dependency
Run the following commands to stop and mask the rpcbind and rpcbind.socket services:
# systemctl --now mask rpcbind
# systemctl --now mask rpcbind.socket</t>
  </si>
  <si>
    <t>To close this finding, please provide a screenshot showing rpcbind has been removed with the agency's CAP.</t>
  </si>
  <si>
    <t>SUSE12-58</t>
  </si>
  <si>
    <t>Ensure rsync is not installed or the rsyncd service is masked</t>
  </si>
  <si>
    <t>The rsyncdservice can be used to synchronize files between systems over network links.</t>
  </si>
  <si>
    <t>Run the following command to verify that rsyncis not installed:
# rpm -q rsync
package rsync is not installed
or
Run the following command to verify the rsyncdservice is masked:
# systemctl is-enabled rsyncd
masked</t>
  </si>
  <si>
    <t>Package rsync is not installed or the rsyncd service is masked.</t>
  </si>
  <si>
    <t>Package rsync is installed or the rsyncd service is not masked.</t>
  </si>
  <si>
    <t>2.2.18</t>
  </si>
  <si>
    <t>Unless required, the `rsync` package should be removed to reduce the attack surface area of the system.
The `rsyncd` service presents a security risk as it uses unencrypted protocols for communication.
_Note: If a required dependency exists for the `rsync` package, but the `rsyncd` service is not required, the service should be masked._</t>
  </si>
  <si>
    <t xml:space="preserve">Run the following command to remove the `rsync` package:
# zypper remove rsync
_OR_
Run the following command to mask the `rsyncd` service:
# systemctl --now mask rsyncd
</t>
  </si>
  <si>
    <t>Disable the rsync service. One method for implementing the recommended state is to perform the following:
Run the following command to disabler sync:
# systemctl disable rsyncd</t>
  </si>
  <si>
    <t>To close this finding, please provide a screenshot of the disabled rsync service with the agency's CAP.</t>
  </si>
  <si>
    <t>SUSE12-59</t>
  </si>
  <si>
    <t>Configure the Mail Transfer Agent to local-only mode</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</si>
  <si>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</si>
  <si>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Run the following command to verify that the MTA is not listening on any non-loopback address ( 127.0.0.1or ::1)
# ss -lntu | grep -E ':25\s' | grep -E -v '\s(127.0.0.1|\[?::1\]?):25\s'
Nothing should be returned</t>
  </si>
  <si>
    <t>Mail transfer agents have been set to Local-Only Mode.</t>
  </si>
  <si>
    <t>Mail transfer agents have not been set to Local-Only Mode.</t>
  </si>
  <si>
    <t>HAC13</t>
  </si>
  <si>
    <t>2.2.19</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</si>
  <si>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_Notes:_
- _This recommendation is designed around the postfix mail server._
- _Depending on your environment you may have an alternative MTA installed such as sendmail. If this is the case consult the documentation for your installed MTA to configure the recommended state._</t>
  </si>
  <si>
    <t xml:space="preserve">Edit `/etc/postfix/main.cf` and add the following line to the RECEIVING MAIL section. If the line already exists, change it to look like the line below:
inet_interfaces = loopback-only
Run the folloing command to restart `postfix`:
# systemctl restart postfix
</t>
  </si>
  <si>
    <t>Configure the mail transfer agent for local-only mode. One method to achieve the recommended state is to edit `/etc/postfix/main.cf` and add the following line to the RECEIVING MAIL section:
inet_interfaces = loopback-only
Restart postfix:
# systemctl restart postfix.</t>
  </si>
  <si>
    <t>SUSE12-60</t>
  </si>
  <si>
    <t xml:space="preserve">Remove X Window System </t>
  </si>
  <si>
    <t>The X Window System provides a Graphical User Interface (GUI) where users can have multiple windows in which to run programs and various add on. The X Windows system is typically used on workstations where users login, but not on servers where users typically do not login.</t>
  </si>
  <si>
    <t>Run the following command to Verify X Windows Server is not installed.
# rpm -qa xorg-x11-server*</t>
  </si>
  <si>
    <t>X Windows has been removed from the system.</t>
  </si>
  <si>
    <t>X Windows has not been removed from the system.</t>
  </si>
  <si>
    <t>2.2.2</t>
  </si>
  <si>
    <t>Unless your organization specifically requires graphical login access via X Windows, remove it to reduce the potential attack surface.</t>
  </si>
  <si>
    <t>Many Linux systems run applications which require a Java runtime. Some Linux Java packages have a dependency on specific X Windows xorg-x11-fonts. One workaround to avoid this dependency is to use the "headless" Java packages for your specific Java runtime.</t>
  </si>
  <si>
    <t xml:space="preserve">Run the following command to remove the X Windows Server packages:
# zypper remove xorg-x11-server*
</t>
  </si>
  <si>
    <t>Disable X Windows. One method to achieve the recommended state is to execute the following command(s):
# dnf remove xorg-x11*</t>
  </si>
  <si>
    <t>To close this finding, please provide a screenshot showing disabled X Window system settings with the agency's CAP.</t>
  </si>
  <si>
    <t>SUSE12-61</t>
  </si>
  <si>
    <t>Ensure Avahi Server is not installed</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</si>
  <si>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</si>
  <si>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Run one of the following command to verify avahi-autoipdand avahiare not installed:
# rpm -q avahi-autoipd avahi
package avahi-autoipd is not installed
package avahi is not installed</t>
  </si>
  <si>
    <t>Package Avahi Serveris not installed.</t>
  </si>
  <si>
    <t>Package Avahi Server is installed.</t>
  </si>
  <si>
    <t>2.2.3</t>
  </si>
  <si>
    <t>Automatic discovery of network services is not normally required for system functionality. It is recommended to remove this package to reduce the potential attack surface.</t>
  </si>
  <si>
    <t xml:space="preserve">Run the following commands to stop, mask and remove `avahi-autoipd` and `avahi`:
# systemctl stop avahi-daemon.socket avahi-daemon.service
# zypper remove avahi-autoipd avahi
</t>
  </si>
  <si>
    <t>Disable the Avahi Server. One method to achieve the recommended state is to execute the following command(s):
# systemctl --now disable avahi-daemon.</t>
  </si>
  <si>
    <t>To close this finding, please provide a screenshot showing disabled Avahi Server services settings with the agency's CAP.</t>
  </si>
  <si>
    <t>SUSE12-62</t>
  </si>
  <si>
    <t>Ensure CUPS is not installed</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</si>
  <si>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</si>
  <si>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Run the following command to verify cupsis not installed:
# rpm -q cups
package cups is not installed</t>
  </si>
  <si>
    <t>Package cups is not installed.</t>
  </si>
  <si>
    <t>Package cups is installed.</t>
  </si>
  <si>
    <t>2.2.4</t>
  </si>
  <si>
    <t>If the system does not need to print jobs or accept print jobs from other systems, it is recommended that CUPS be removed to reduce the potential attack surface.
_Note: Removing CUPS will prevent printing from the system_</t>
  </si>
  <si>
    <t>Disabling CUPS will prevent printing from the system, a common task for workstation systems.</t>
  </si>
  <si>
    <t xml:space="preserve">Run the following command to remove `cups`:
# zypper remove cups
</t>
  </si>
  <si>
    <t>Disable the Common Unix Print System (CUPS) to reduce the potential attack surface. One method to achieve the recommended state is to execute the following command(s): Run the following command to disable `cups`:
# systemctl --now disable cups.</t>
  </si>
  <si>
    <t>To close this finding, please provide a screenshot showing disabled Common Unix Print System (CUPS) settings with the agency's CAP.</t>
  </si>
  <si>
    <t>SUSE12-63</t>
  </si>
  <si>
    <t>Ensure DHCP Server is not installed</t>
  </si>
  <si>
    <t>The Dynamic Host Configuration Protocol (DHCP) is a service that allows machines to be dynamically assigned IP addresses.</t>
  </si>
  <si>
    <t>Run the following command to verify dhcpis not installed:
# rpm -q dhcp
package dhcp is not installed</t>
  </si>
  <si>
    <t>Dynamic Host Configuration Protocol (DHCP) is not installed.</t>
  </si>
  <si>
    <t>Dynamic Host Configuration Protocol (DHCP) is installed.</t>
  </si>
  <si>
    <t>2.2.5</t>
  </si>
  <si>
    <t>Unless a system is specifically set up to act as a DHCP server, it is recommended that the dhcp package be removed to reduce the potential attack surface.</t>
  </si>
  <si>
    <t xml:space="preserve">Run the following command to remove `dhcp`:
# zypper remove dhcp
</t>
  </si>
  <si>
    <t xml:space="preserve">Disable the Dynamic Host Configuration Protocol (DHCP) server to reduce the potential attack surface. One method to achieve the recommended state is to execute the following command(s): Run the following command to disable `dhcpd`:
# systemctl --now disable dhcpd. </t>
  </si>
  <si>
    <t>To close this finding, please provide a screenshot showing disabled Dynamic Host Configuration Protocol (DHCP) server settings with the agency's CAP.</t>
  </si>
  <si>
    <t>SUSE12-64</t>
  </si>
  <si>
    <t>Ensure LDAP server is not installed</t>
  </si>
  <si>
    <t>The Lightweight Directory Access Protocol (LDAP) was introduced as a replacement for NIS/YP. It is a service that provides a method for looking up information from a central database.</t>
  </si>
  <si>
    <t>Run the following command to verify openldap-serversis not installed:
# rpm -q openldap2
package openldap2 is not installed</t>
  </si>
  <si>
    <t>Package openldap2 is not installed.</t>
  </si>
  <si>
    <t>Package openldap2 is installed.</t>
  </si>
  <si>
    <t>2.2.6</t>
  </si>
  <si>
    <t>If the system will not need to act as an LDAP server, it is recommended that the software be removed to reduce the potential attack surface.</t>
  </si>
  <si>
    <t xml:space="preserve">Run the following command to remove `openldap-servers`:
# zypper remove openldap2
</t>
  </si>
  <si>
    <t xml:space="preserve">Disable the Lightweight Directory Access Protocol (LDAP) server to reduce the potential attack surface. One method to achieve the recommended state is to execute the following command(s): Run the following command to disable `slapd`:
# systemctl --now disable slapd. </t>
  </si>
  <si>
    <t>SUSE12-65</t>
  </si>
  <si>
    <t>Ensure DNS Server is not installed</t>
  </si>
  <si>
    <t>The Domain Name System (DNS) is a hierarchical naming system that maps names to IP addresses for computers, services and other resources connected to a network.</t>
  </si>
  <si>
    <t xml:space="preserve">Run one of the following commands to verify bindis not installed:
# rpm -q bind
package bind is not installed
</t>
  </si>
  <si>
    <t>Domain Name System (DNS) has not been disabled. Output is emitted:
disabled</t>
  </si>
  <si>
    <t xml:space="preserve">Domain Name System (DNS) has been disabled. </t>
  </si>
  <si>
    <t>2.2.7</t>
  </si>
  <si>
    <t>Unless a system is specifically designated to act as a DNS server, it is recommended that the package be removed to reduce the potential attack surface.</t>
  </si>
  <si>
    <t xml:space="preserve">Run the following command to remove `bind`:
# zypper remove bind
</t>
  </si>
  <si>
    <t>To close this finding, please provide a screenshot showing disabled Domain Name System (DNS) Server settings with the agency's CAP.</t>
  </si>
  <si>
    <t>SUSE12-66</t>
  </si>
  <si>
    <t>Ensure FTP Server is not installed</t>
  </si>
  <si>
    <t>FTP (File Transfer Protocol) is a traditional and widely used standard tool for transferring files between a server and clients over a network, especially where no authentication is necessary (permits anonymous users to connect to a server).</t>
  </si>
  <si>
    <t>Run the following command to verify vsftpdis not installed:
# rpm -q vsftpd
package vsftpd is not installed</t>
  </si>
  <si>
    <t>Package vsftpd is not installed.</t>
  </si>
  <si>
    <t>Package vsftpd is installed.</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</si>
  <si>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removed to reduce the potential attack surface.
_Note: Additional FTP servers also exist and should be removed if not required._</t>
  </si>
  <si>
    <t xml:space="preserve">Run the following command to remove `vsftpd`:
# zypper remove vsftpd
</t>
  </si>
  <si>
    <t>Disable the Trivial File Transfer Protocol (TFTP) server. One method to achieve the recommended state is to execute the following command(s):
# systemctl disable vsftpd.</t>
  </si>
  <si>
    <t>To close this finding, please provide a screenshot showing disabled Trivial File Transfer Protocol (TFTP) server services settings with the agency's CAP.</t>
  </si>
  <si>
    <t>SUSE12-67</t>
  </si>
  <si>
    <t>Ensure HTTP server is not installed</t>
  </si>
  <si>
    <t>HTTP or web servers provide the ability to host web site content.</t>
  </si>
  <si>
    <t>Run the following command to verify apache2is not installed:
# rpm -q apache2
package httpd is not installed</t>
  </si>
  <si>
    <t>Package httpd is not installed.</t>
  </si>
  <si>
    <t>Package httpd is installed.</t>
  </si>
  <si>
    <t>2.2.9</t>
  </si>
  <si>
    <t>Unless there is a need to run the system as a web server, it is recommended that the package be removed to reduce the potential attack surface.
_Notes:_
- _Several http servers exist. `apache`, `apache2`, `lighttpd`, and `nginx` are example packages that provide an HTTP server_
- _These and other packages should also be audited, and removed if not required_</t>
  </si>
  <si>
    <t xml:space="preserve">Run the following command to remove `apache2`:
# zypper remove apache2
</t>
  </si>
  <si>
    <t>Disable the HTTP Proxy Server. One method to achieve the recommended state is to execute the following command(s):
# systemctl disable apache2.</t>
  </si>
  <si>
    <t>SUSE12-68</t>
  </si>
  <si>
    <t>Remove Network Information Service (NIS) Client</t>
  </si>
  <si>
    <t>The Network Information Service (NIS), formerly known as Yellow Pages, is a client-server directory service protocol used to distribute system configuration files. The NIS client ( ypbind) was used to bind a machine to an NIS server and receive the distributed configuration files.</t>
  </si>
  <si>
    <t>Run the following command to verify that the ypbindpackage is not installed:
# rpm -q ypbind
package ypbind is not installed</t>
  </si>
  <si>
    <t>Package ypbind is not installed.</t>
  </si>
  <si>
    <t>Package ypbind is installed.</t>
  </si>
  <si>
    <t>2.3</t>
  </si>
  <si>
    <t>2.3.1</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</si>
  <si>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</si>
  <si>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Many insecure service clients are used as troubleshooting tools and in testing environments. Uninstalling them can inhibit capability to test and troubleshoot. If they are required it is advisable to remove the clients after use to prevent accidental or intentional misuse.</t>
  </si>
  <si>
    <t xml:space="preserve">Run the following command to remove the `ypbind` package:
# zypper remove ypbind
</t>
  </si>
  <si>
    <t>Disable the Network Information Service (NIS) Client. One method for implementing the recommended state is to run the following command to uninstall nis:
apt-get remove nis.</t>
  </si>
  <si>
    <t>To close this finding, please provide a screenshot of the output provided upon executing the yum remove ypbind command with the agency's CAP.</t>
  </si>
  <si>
    <t>SUSE12-69</t>
  </si>
  <si>
    <t xml:space="preserve">Remove rsh client </t>
  </si>
  <si>
    <t>The rshpackage contains the client commands for the rsh services.</t>
  </si>
  <si>
    <t xml:space="preserve">Run the following command to verify that the rshpackage is not installed:
# rpm -q rsh
package rsh is not installed
</t>
  </si>
  <si>
    <t>Package rsh is not installed.</t>
  </si>
  <si>
    <t>2.3.2</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</si>
  <si>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 `rcp` and `rlogin`.</t>
  </si>
  <si>
    <t xml:space="preserve">Run the following command to remove the `rsh` package:
# zypper remove rsh
</t>
  </si>
  <si>
    <t>Disable the rsh client. One method for implementing the recommended state is to run the following command to uninstall `rsh`:
apt-get remove rsh-client rsh-redone-client.</t>
  </si>
  <si>
    <t>To close this finding, please provide a screenshot of the output provided from executing the yum remove rsh command with the agency's CAP.</t>
  </si>
  <si>
    <t>SUSE12-70</t>
  </si>
  <si>
    <t xml:space="preserve">Remove Talk Client </t>
  </si>
  <si>
    <t>The talksoftware makes it possible for users to send and receive messages across systems through a terminal session. The talkclient, which allows initialization of talk sessions, is installed by default.</t>
  </si>
  <si>
    <t>Run the following command to verify that the talkpackage is not installed:
# rpm -q talk
package talk is not installed</t>
  </si>
  <si>
    <t>Package talk is not installed.</t>
  </si>
  <si>
    <t>Package talk is installed.</t>
  </si>
  <si>
    <t>2.3.3</t>
  </si>
  <si>
    <t>The software presents a security risk as it uses unencrypted protocols for communication.</t>
  </si>
  <si>
    <t xml:space="preserve">Run the following command to remove the `talk` package:
# zypper remove talk
</t>
  </si>
  <si>
    <t>Disable the talk client. One method for implementing the recommended state is to run the following command to uninstall `talk`:
apt-get remove talk.</t>
  </si>
  <si>
    <t>To close this finding, please provide a screenshot of the output provided from executing the yum remove talk command with the agency's CAP.</t>
  </si>
  <si>
    <t>SUSE12-71</t>
  </si>
  <si>
    <t xml:space="preserve">Remove telnet client </t>
  </si>
  <si>
    <t>The telnetpackage contains the telnetclient, which allows users to start connections to other systems via the telnet protocol.</t>
  </si>
  <si>
    <t>Run the following command to verify that the telnetpackage is not installed:
# rpm -q telnet
package telnet is not installed</t>
  </si>
  <si>
    <t>Package telnet is not installed.</t>
  </si>
  <si>
    <t>Package telnet is installed.</t>
  </si>
  <si>
    <t>2.3.4</t>
  </si>
  <si>
    <t>The `telnet` protocol is insecure and unencrypted. The use of an unencrypted transmission medium could allow an unauthorized user to steal credentials. The `ssh` package provides an encrypted session and stronger security and is included in most Linux distributions.</t>
  </si>
  <si>
    <t xml:space="preserve">Run the following command to remove the `telnet` package:
# zypper remove telnet
</t>
  </si>
  <si>
    <t>Disable the telnet client. One method for implementing the recommended state is to run the following command to uninstall `telnet`:
# apt-get remove telnet.</t>
  </si>
  <si>
    <t>To close this finding, please provide a screenshot of the output provided from executing the yum remove telnet command the agency's CAP.</t>
  </si>
  <si>
    <t>SUSE12-72</t>
  </si>
  <si>
    <t>Remove the Lightweight Directory Access Protocol (LDAP) client</t>
  </si>
  <si>
    <t>Run the following command to verify that the openldap-clientspackage is not installed:
# rpm -q openldap2-client
package openldap2-client is not installed</t>
  </si>
  <si>
    <t>Package openldap2-client is not installed.</t>
  </si>
  <si>
    <t>Package openldap2-client is installed.</t>
  </si>
  <si>
    <t>2.3.5</t>
  </si>
  <si>
    <t>If the system will not need to act as an LDAP client, it is recommended that the software be removed to reduce the potential attack surface.</t>
  </si>
  <si>
    <t>Removing the LDAP client will prevent or inhibit using LDAP for authentication in your environment.</t>
  </si>
  <si>
    <t xml:space="preserve">Run the following command to remove the `openldap-clients` package:
# zypper remove openldap2-client
</t>
  </si>
  <si>
    <t xml:space="preserve">Disable the Lightweight Directory Access Protocol (LDAP) client. One method for implementing the recommended state is to uninstall `ldap-utils` using the appropriate package manager or manual installation:
# apt-get remove ldap-utils.
</t>
  </si>
  <si>
    <t>To close this finding, please provide a screenshot of output provided from executing the yum remove openldap-clients command the agency's CAP.</t>
  </si>
  <si>
    <t>SUSE12-73</t>
  </si>
  <si>
    <t xml:space="preserve">Disable Wireless Interfaces </t>
  </si>
  <si>
    <t>Wireless networking is used when wired networks are unavailable.</t>
  </si>
  <si>
    <t>Run the following command to determine wireless interfaces on the system:
# iw list
Run the following command and verify wireless interfaces are active:
# ip link show up</t>
  </si>
  <si>
    <t xml:space="preserve">Wireless interfaces are disabled. </t>
  </si>
  <si>
    <t xml:space="preserve">Wireless interfaces are not disabled. </t>
  </si>
  <si>
    <t>3.1</t>
  </si>
  <si>
    <t>3.1.2</t>
  </si>
  <si>
    <t>If wireless is not to be used, wireless devices should be disabled to reduce the potential attack surface.</t>
  </si>
  <si>
    <t>Many if not all laptop workstations and some desktop workstations will connect via wireless requiring these interfaces be enabled.</t>
  </si>
  <si>
    <t>Run the following command to disable any wireless interfaces:
# ip link set &lt;interface&gt; down
Disable any wireless interfaces in your network configuration.</t>
  </si>
  <si>
    <t>To close this finding, please provide a screenshot of the output provided from executing the ip link set down command the agency's CAP.</t>
  </si>
  <si>
    <t>SUSE12-74</t>
  </si>
  <si>
    <t xml:space="preserve">Disable IP Forwarding </t>
  </si>
  <si>
    <t>The net.ipv4.ip_forwardand net.ipv6.conf.all.forwardingflags are used to tell the system whether it can forward packets or not.</t>
  </si>
  <si>
    <t>IP forwarding is disabled.</t>
  </si>
  <si>
    <t>IP forwarding is not disabled.</t>
  </si>
  <si>
    <t>3.2</t>
  </si>
  <si>
    <t>3.2.1</t>
  </si>
  <si>
    <t>Setting the flags to 0 ensures that a system with multiple interfaces (for example, a hard proxy), will never be able to forward packets, and therefore, never serve as a router.</t>
  </si>
  <si>
    <t xml:space="preserve">Run the following commands to restore the default parameters and set the active kernel parameters: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
</t>
  </si>
  <si>
    <t xml:space="preserve">Disable the use of IP forwarding. One method for implementing the recommended state is to set the following parameter in `/etc/sysctl.conf` or a `/etc/sysctl.d/*` file:
net.ipv4.ip_forward = 0
net.ipv6.conf.all.forwarding = 0
Run the following command(s) to set the active kernel parameters:
# sysctl -w net.ipv4.ip_forward=0
# sysctl -w net.ipv6.conf.all.forwarding=0
# sysctl -w net.ipv4.route.flush=1
# sysctl -w net.ipv6.route.flush=1.
</t>
  </si>
  <si>
    <t>To close this finding, please provide a screenshot of the IP forwarding parameters in /etc/sysctl.conf or a /etc/sysctl.d/* file with the agency's CAP.</t>
  </si>
  <si>
    <t>SUSE12-75</t>
  </si>
  <si>
    <t xml:space="preserve">Disable Packet Redirect Sending </t>
  </si>
  <si>
    <t>ICMP Redirects are used to send routing information to other hosts. As a host itself does not act as a router (in a host only configuration), there is no need to send redirects.</t>
  </si>
  <si>
    <t>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t>
  </si>
  <si>
    <t>Packet redirect sending is disabled</t>
  </si>
  <si>
    <t>Packet redirect sending is not disabled</t>
  </si>
  <si>
    <t>3.2.2</t>
  </si>
  <si>
    <t>An attacker could use a compromised host to send invalid ICMP redirects to other router devices in an attempt to corrupt routing and have users access a system set up by the attacker as opposed to a valid system.</t>
  </si>
  <si>
    <t xml:space="preserve">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
</t>
  </si>
  <si>
    <t>Disable packet redirect sending. One method to achieve the recommended state is to execute the following command(s):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</si>
  <si>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To close this finding, please provide a screenshot showing disabled packet redirect sending settings with the agency's CAP.</t>
  </si>
  <si>
    <t>SUSE12-76</t>
  </si>
  <si>
    <t>SC-7</t>
  </si>
  <si>
    <t>Boundary Protection</t>
  </si>
  <si>
    <t>Do not accept source routed packets</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</si>
  <si>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</si>
  <si>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IF IPv6 is enabled:
Run the following commands and verify output matches: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or 
Verify that IPv6 is disabled:
Run the following script. Output will confirm if IPv6 is disabled on the system.
#!/bin/bash
[ -n "$passing" ] &amp;&amp; passing=""
[ -z "$(grep "^\s*linux" /boot/grub2/grub.cfg | grep -v ipv6.disabled=1)"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
</t>
  </si>
  <si>
    <t>Source routed packets are not accepted.</t>
  </si>
  <si>
    <t>Source routed packets are accepted.</t>
  </si>
  <si>
    <t>HSC19</t>
  </si>
  <si>
    <t>HSC19: Network perimeter devices do not properly restrict traffic</t>
  </si>
  <si>
    <t>3.3</t>
  </si>
  <si>
    <t>3.3.1</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</si>
  <si>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</si>
  <si>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 xml:space="preserve">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_IF IPv6 is not disabled:_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
</t>
  </si>
  <si>
    <t>Do not accept source routed packets. One method to achieve the recommended state is to execute the following command(s): 
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</si>
  <si>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To close this finding, please provide a screenshot showing disabled "accept_source_route = 0" sending settings with the agency's CAP.</t>
  </si>
  <si>
    <t>SUSE12-77</t>
  </si>
  <si>
    <t>Ensure ICMP redirects are not accepted</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</si>
  <si>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net.ipv4.conf.all.accept_redirectsand net.ipv6.conf.all.accept_redirectsto 0, the system will not accept any ICMP redirect messages, and therefore, won't allow outsiders to update the system's routing tables.</t>
  </si>
  <si>
    <t>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IF IPv6 is not disabled:
Run the following commands and verify output matches: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
OR verify IPv6 is disabled:
Run the following script. Output will confirm if IPv6 is disabled on the system.
#!/bin/bash
[ -n "$passing" ] &amp;&amp; passing=""
[ -z "$(grep "^\s*linux" /boot/grub2/grub.cfg | grep -v ipv6.disabled=1)"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</si>
  <si>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ICMP redirects are not accepted.</t>
  </si>
  <si>
    <t>ICMP redirects are accepted.</t>
  </si>
  <si>
    <t>3.3.2</t>
  </si>
  <si>
    <t>Attackers could use bogus ICMP redirect messages to maliciously alter the system routing tables and get them to send packets to incorrect networks and allow your system packets to be captured.</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</si>
  <si>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not disabled: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</si>
  <si>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Reject ICMP redirect messages. One method to achieve the recommended state is to execute the following command(s): 
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</si>
  <si>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To close this finding, please provide a screenshot showing "net.ipv4.conf.all.accept_redirects = 0" rejecting ICMP redirect messages settings with the agency's CAP.</t>
  </si>
  <si>
    <t>SUSE12-78</t>
  </si>
  <si>
    <t>Ensure secure ICMP redirects are not accepted</t>
  </si>
  <si>
    <t>Secure ICMP redirects are the same as ICMP redirects, except they come from gateways listed on the default gateway list. It is assumed that these gateways are known to your system, and that they are likely to be secure.</t>
  </si>
  <si>
    <t>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t>
  </si>
  <si>
    <t>Secure ICMP redirects are not accepted.</t>
  </si>
  <si>
    <t>Secure ICMP redirects are accepted.</t>
  </si>
  <si>
    <t>3.3.3</t>
  </si>
  <si>
    <t>It is still possible for even known gateways to be compromised. Setting `net.ipv4.conf.all.secure_redirects` to 0 protects the system from routing table updates by possibly compromised known gateways.</t>
  </si>
  <si>
    <t xml:space="preserve">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
</t>
  </si>
  <si>
    <t>Reject secure ICMP redirect messages. One method to achieve the recommended state is to execute the following command(s):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</si>
  <si>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To close this finding, please provide a screenshot showing parameters in `/etc/sysctl.conf` or a `/etc/sysctl.d/*` file settings with the agency's CAP.</t>
  </si>
  <si>
    <t>SUSE12-79</t>
  </si>
  <si>
    <t>AU-2</t>
  </si>
  <si>
    <t>Audit Events</t>
  </si>
  <si>
    <t>Set Suspicious Packets to Logged</t>
  </si>
  <si>
    <t>When enabled, this feature logs packets with un-routable source addresses to the kernel log.</t>
  </si>
  <si>
    <t>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t>
  </si>
  <si>
    <t>Suspicious packets are logged.</t>
  </si>
  <si>
    <t>Suspicious packets are not logged.</t>
  </si>
  <si>
    <t>3.3.4</t>
  </si>
  <si>
    <t>Enabling this feature and logging these packets allows an administrator to investigate the possibility that an attacker is sending spoofed packets to their system.</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</si>
  <si>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</si>
  <si>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Log suspicious packets to allow an administrator to investigate the possibility that an attacker is sending spoofed packets to their system. One method to achieve the recommended state is to execute the following command(s):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</si>
  <si>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SUSE12-80</t>
  </si>
  <si>
    <t>SC-8</t>
  </si>
  <si>
    <t>Transmission Confidentiality and Integrity</t>
  </si>
  <si>
    <t>Ignore broadcast ICMP requests</t>
  </si>
  <si>
    <t>Setting net.ipv4.icmp_echo_ignore_broadcaststo 1 will cause the system to ignore all ICMP echo and timestamp requests to broadcast and multicast addresses.</t>
  </si>
  <si>
    <t xml:space="preserve">Run the following commands and verify output matches:
# sysctl net.ipv4.icmp_echo_ignore_broadcasts
net.ipv4.icmp_echo_ignore_broadcasts = 1
# grep "net\.ipv4\.icmp_echo_ignore_broadcasts" /etc/sysctl.conf /etc/sysctl.d/*
net.ipv4.icmp_echo_ignore_broadcasts = 1
</t>
  </si>
  <si>
    <t>Broadcast ICMP requests are ignored.</t>
  </si>
  <si>
    <t>Broadcast ICMP requests are not ignored.</t>
  </si>
  <si>
    <t>HSC36</t>
  </si>
  <si>
    <t>3.3.5</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</si>
  <si>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</si>
  <si>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Set the following parameters in `/etc/sysctl.conf` or a `/etc/sysctl.d/*` file:
net.ipv4.icmp_echo_ignore_broadcasts = 1
Run the following commands to set the active kernel parameters:
# sysctl -w net.ipv4.icmp_echo_ignore_broadcasts=1
# sysctl -w net.ipv4.route.flush=1</t>
  </si>
  <si>
    <t>Set Broadcast ICMP Requests to Ignored. One method to implement the recommended state is to run the following commands to set the active kernel parameters:
# sysctl -w net.ipv4.icmp_echo_ignore_broadcasts=1
# sysctl -w net.ipv4.route.flush=1.</t>
  </si>
  <si>
    <t>SUSE12-81</t>
  </si>
  <si>
    <t>Ignore bogus ICMP responses</t>
  </si>
  <si>
    <t>Setting icmp_ignore_bogus_error_responsesto 1 prevents the kernel from logging bogus responses (RFC-1122 non-compliant) from broadcast reframes, keeping file systems from filling up with useless log messages.</t>
  </si>
  <si>
    <t>Run the following commands and verify output matches:
# sysctl net.ipv4.icmp_ignore_bogus_error_responses
net.ipv4.icmp_ignore_bogus_error_responses = 1
# grep "net.ipv4.icmp_ignore_bogus_error_responses" /etc/sysctl.conf /etc/sysctl.d/*
net.ipv4.icmp_ignore_bogus_error_responses = 1</t>
  </si>
  <si>
    <t>Bogus ICMP responses are ignored.</t>
  </si>
  <si>
    <t>Bogus ICMP responses are not ignored.</t>
  </si>
  <si>
    <t>3.3.6</t>
  </si>
  <si>
    <t>Some routers (and some attackers) will send responses that violate RFC-1122 and attempt to fill up a log file system with many useless error messages.</t>
  </si>
  <si>
    <t>Set the following parameter in `/etc/sysctl.conf` or a `/etc/sysctl.d/*` file:
net.ipv4.icmp_ignore_bogus_error_responses = 1
Run the following commands to set the active kernel parameters:
# sysctl -w net.ipv4.icmp_ignore_bogus_error_responses=1
# sysctl -w net.ipv4.route.flush=1</t>
  </si>
  <si>
    <t>Set Bogus ICMP Responses to Ignored. One method to implement the recommended state is to run the following commands to set the active kernel parameters:
# sysctl -w net.ipv4.icmp_ignore_bogus_error_responses=1
# sysctl -w net.ipv4.route.flush=1.</t>
  </si>
  <si>
    <t>To close this finding, please provide screenshot showing Bad Error Message Protection is enabled with the agency's CAP.</t>
  </si>
  <si>
    <t>SUSE12-82</t>
  </si>
  <si>
    <t>Enable Reverse Path Filtering</t>
  </si>
  <si>
    <t>Setting net.ipv4.conf.all.rp_filterand net.ipv4.conf.default.rp_filterto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log_martiansis set).</t>
  </si>
  <si>
    <t>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t>
  </si>
  <si>
    <t>Reverse Path Filtering is enabled.</t>
  </si>
  <si>
    <t>Reverse Path Filtering is not enabled.</t>
  </si>
  <si>
    <t>3.3.7</t>
  </si>
  <si>
    <t>Setting these flags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</si>
  <si>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</si>
  <si>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to achieve the recommended state is to execute the following command(s): Run the following command to restore the default `net.ipv4.conf.all.rp_filter = 1` parameter and set the active kernel parameter:
# grep -Els "^\s*net\.ipv4\.conf\.all\.rp_filter\s*=\s*0" /etc/sysctl.conf /etc/sysctl.d/*.conf /usr/lib/sysctl.d/*.conf /run/sysctl.d/*.conf | while read filename; do sed -ri "s/^\s*(net\.ipv4\.net.ipv4.conf\.all\.rp_filter\s*)(=)(\s*\S+\b).*$/# *REMOVED* \1/" $filename; done; sysctl -w net.ipv4.conf.all.rp_filter=1; sysctl -w net.ipv4.route.flush=1
Set the following parameter in /etc/sysctl.conf or a /etc/sysctl.d/* file:
net.ipv4.conf.default.rp_filter=1
Run the following commands to set the active kernel parameter:
# sysctl -w net.ipv4.conf.default.rp_filter=1
# sysctl -w net.ipv4.route.flush=1.</t>
  </si>
  <si>
    <t>SUSE12-83</t>
  </si>
  <si>
    <t xml:space="preserve">Enable TCP SYN Cookies </t>
  </si>
  <si>
    <t>When tcp_syncookiesis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</si>
  <si>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commands and verify output matches:
# sysctl net.ipv4.tcp_syncookies
net.ipv4.tcp_syncookies = 1
# grep "net\.ipv4\.tcp_syncookies" /etc/sysctl.conf /etc/sysctl.d/*
net.ipv4.tcp_syncookies = 1</t>
  </si>
  <si>
    <t>TCP SYN Cookies is enabled.</t>
  </si>
  <si>
    <t>TCP SYN Cookies is not enabled.</t>
  </si>
  <si>
    <t>3.3.8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</si>
  <si>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SYN cookies allow the system to keep accepting valid connections, even if under a denial of service attack.</t>
  </si>
  <si>
    <t>Set the following parameters in `/etc/sysctl.conf` or a `/etc/sysctl.d/*` file:
net.ipv4.tcp_syncookies = 1
Run the following commands to set the active kernel parameters:
# sysctl -w net.ipv4.tcp_syncookies=1
# sysctl -w net.ipv4.route.flush=1</t>
  </si>
  <si>
    <t>SUSE12-84</t>
  </si>
  <si>
    <t>Set IPv6 Router Advertisements to not accepted</t>
  </si>
  <si>
    <t>This setting disables the system's ability to accept IPv6 router advertisements.</t>
  </si>
  <si>
    <t xml:space="preserve">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
OR Verify IPv6 is disabled:
Run the following script. Output will confirm if IPv6 is disabled on the system.
#!/bin/bash
[ -n "$passing" ] &amp;&amp; passing=""
[ -z "$(grep "^\s*linux" /boot/grub2/grub.cfg | grep -v ipv6.disabled=1)"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
</t>
  </si>
  <si>
    <t>IPv6 router advertisements are not accepted.</t>
  </si>
  <si>
    <t>IPv6 router advertisements are accepted.</t>
  </si>
  <si>
    <t>3.3.9</t>
  </si>
  <si>
    <t>It is recommended that systems do not accept router advertisements as they could be tricked into routing traffic to compromised machines. Setting hard routes within the system (usually a single default route to a trusted router) protects the system from bad routes.</t>
  </si>
  <si>
    <t>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</si>
  <si>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Set IPv6 Router Advertisements to not accepted. One method to implement the recommended state is to run the following commands to set the active kernel parameters:
# sysctl -w net.ipv6.conf.all.accept_ra=0
# sysctl -w net.ipv6.conf.default.accept_ra=0
# sysctl -w net.ipv6.route.flush=1.</t>
  </si>
  <si>
    <t>To close this finding, please provide screenshot showing IPv6 Router Advertisements are disabled with the agency's CAP.</t>
  </si>
  <si>
    <t>SUSE12-85</t>
  </si>
  <si>
    <t xml:space="preserve">Install iptables </t>
  </si>
  <si>
    <t>iptables is a utility program that allows a system administrator to configure the tables provided by the Linux kernel firewall, implemented as different Netfilter modules, and the chains and rules it stores. Different kernel modules and programs are used for different protocols; iptables applies to IPv4, ip6tables to IPv6, arptables to ARP, and ebtables to Ethernet frames.</t>
  </si>
  <si>
    <t>Run the following command to verify that iptablesis installed:
rpm -q iptables
iptables-&lt;version&gt;</t>
  </si>
  <si>
    <t>The iptables package is installed.</t>
  </si>
  <si>
    <t>iptables package is not installed.</t>
  </si>
  <si>
    <t>3.5.1</t>
  </si>
  <si>
    <t>3.5.1.1</t>
  </si>
  <si>
    <t>A method of configuring and maintaining firewall rules is necessary to configure a Host Based Firewall.</t>
  </si>
  <si>
    <t>Run the following command to install `iptables`
# zypper install iptables</t>
  </si>
  <si>
    <t xml:space="preserve">Install IPtables. One method for implementing the recommended state is to perform the following:
# yum install iptables
</t>
  </si>
  <si>
    <t>To close this finding, please provide a screenshot of the output produced from executing the yum install iptables command with the agency's CAP.</t>
  </si>
  <si>
    <t>SUSE12-86</t>
  </si>
  <si>
    <t xml:space="preserve">Configure Loopback Traffic </t>
  </si>
  <si>
    <t>Configure the loopback interface to accept traffic. Configure all other interfaces to deny traffic to the loopback network (127.0.0.0/8).</t>
  </si>
  <si>
    <t>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t>
  </si>
  <si>
    <t>Loopback traffic should be allowed only on its defined interface.</t>
  </si>
  <si>
    <t>The Loopback interface has excessive permissions granted.</t>
  </si>
  <si>
    <t>3.5.2</t>
  </si>
  <si>
    <t>3.5.2.1</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</si>
  <si>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
**Note:** Changing firewall settings while connected over network can result in being locked out of the system.</t>
  </si>
  <si>
    <t>Run the following commands to implement the loopback rules:
# iptables -A INPUT -i lo -j ACCEPT
# iptables -A OUTPUT -o lo -j ACCEPT
# iptables -A INPUT -s 127.0.0.0/8 -j DROP</t>
  </si>
  <si>
    <t xml:space="preserve">Configure the loopback interface. One method for implementing the recommended state is to perform the following:
# iptables -A INPUT -i lo -j ACCEPT
# iptables -A OUTPUT -o lo -j ACCEPT
# iptables -A INPUT -s 127.0.0.0/8 -j DROP
</t>
  </si>
  <si>
    <t>To close this finding, please provide a screenshot of the loopback rules within the iptables with the agency's CAP.</t>
  </si>
  <si>
    <t>SUSE12-87</t>
  </si>
  <si>
    <t xml:space="preserve">Configure the Outbound and Established Connections </t>
  </si>
  <si>
    <t>Configure the firewall rules for new outbound, and established connections.</t>
  </si>
  <si>
    <t>Run the following command and verify all rules for new outbound, and established connections match site policy:
# iptables -L -v -n</t>
  </si>
  <si>
    <t>Firewall rules are in place to only establish connections to remote servers that need communication.</t>
  </si>
  <si>
    <t>Excessive connections are allowed into the system.</t>
  </si>
  <si>
    <t>3.5.2.2</t>
  </si>
  <si>
    <t>If rules are not in place for new outbound, and established connections all packets will be dropped by the default policy preventing network usage.
**Note:** Changing firewall settings while connected over network can result in being locked out of the system.</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</si>
  <si>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</si>
  <si>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 xml:space="preserve">Configure outbound and established connections. One method for implementing the recommended state is to perform the following:
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</si>
  <si>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To close this finding, please provide a screenshot of the iptables acls with the agency's CAP.</t>
  </si>
  <si>
    <t>SUSE12-88</t>
  </si>
  <si>
    <t>Set Firewall Rules for all Open Ports</t>
  </si>
  <si>
    <t>Any ports that have been opened on non-loopback addresses need firewall rules to govern traffic.</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</si>
  <si>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</si>
  <si>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All listening ports have established connection rules.</t>
  </si>
  <si>
    <t>Services listening on the server do not have access control applied.</t>
  </si>
  <si>
    <t>3.5.2.3</t>
  </si>
  <si>
    <t>Without a firewall rule configured for open ports default firewall policy will drop all packets to these ports.
**Notes:** 
- Changing firewall settings while connected over network can result in being locked out of the system.
- The remediation command opens up the port to traffic from all sources. Consult iptables documentation and set any restrictions in compliance with site policy.</t>
  </si>
  <si>
    <t xml:space="preserve">For each port identified in the audit which does not have a firewall rule establish a proper rule for accepting inbound connections:
# iptables -A INPUT -p &lt;protocol&gt; --dport &lt;port&gt; -m state --state NEW -j ACCEPT
</t>
  </si>
  <si>
    <t>Define firewall rules for all open ports that accept inbound connections. One method for implementing the recommended state is to perform the following:
# iptables -A INPUT -p --dport -m state --state NEW -j ACCEPT</t>
  </si>
  <si>
    <t>To close this finding, please provide a screenshot of the iptables open port rules with the agency's CAP.</t>
  </si>
  <si>
    <t>SUSE12-89</t>
  </si>
  <si>
    <t>Set default deny firewall policy</t>
  </si>
  <si>
    <t>A default deny all policy on connections ensures that any unconfigured network usage will be rejected.</t>
  </si>
  <si>
    <t>Run the following command and verify that the policy for the INPUT , OUTPUT , and FORWARD chains is DROP or REJECT :
# iptables -L
Chain INPUT (policy DROP)
Chain FORWARD (policy DROP)
Chain OUTPUT (policy DROP)</t>
  </si>
  <si>
    <t xml:space="preserve">Default deny firewall policy is set. </t>
  </si>
  <si>
    <t xml:space="preserve">Default deny firewall policy is not set. </t>
  </si>
  <si>
    <t>3.5.2.4</t>
  </si>
  <si>
    <t>With a default accept policy the firewall will accept any packet that is not configured to be denied. It is easier to white list acceptable usage than to black list unacceptable usage.
**Note:** Changing firewall settings while connected over network can result in being locked out of the system.</t>
  </si>
  <si>
    <t>Run the following commands to implement a default DROP policy:
# iptables -P INPUT DROP
# iptables -P OUTPUT DROP
# iptables -P FORWARD DROP</t>
  </si>
  <si>
    <t>Configure the default deny firewall policy. One method to achieve the recommended state is to execute the following command(s):
# iptables -P INPUT DROP
# iptables -P OUTPUT DROP
# iptables -P FORWARD DROP</t>
  </si>
  <si>
    <t>SUSE12-90</t>
  </si>
  <si>
    <t>Configure IPv6 loopback traffic</t>
  </si>
  <si>
    <t>Configure the loopback interface to accept traffic. Configure all other interfaces to deny traffic to the loopback network (::1).</t>
  </si>
  <si>
    <t xml:space="preserve">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
</t>
  </si>
  <si>
    <t>IPv6 loopback traffic is configured.</t>
  </si>
  <si>
    <t>3.5.3</t>
  </si>
  <si>
    <t>3.5.3.1</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</si>
  <si>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
**Note:** Changing firewall settings while connected over network can result in being locked out of the system.</t>
  </si>
  <si>
    <t>Run the following commands to implement the loopback rules:
# ip6tables -A INPUT -i lo -j ACCEPT
# ip6tables -A OUTPUT -o lo -j ACCEPT
# ip6tables -A INPUT -s ::1 -j DROP</t>
  </si>
  <si>
    <t>Configure IPv6 loopback traffic. One method to achieve the recommended state is to execute the following command(s): 
# ip6tables -A INPUT -i lo -j ACCEPT
# ip6tables -A OUTPUT -o lo -j ACCEPT
# ip6tables -A INPUT -s ::1 -j DROP</t>
  </si>
  <si>
    <t>To close this finding, please provide a screenshot showing IPv6 loopback traffic has been configured with the agency's CAP.</t>
  </si>
  <si>
    <t>SUSE12-91</t>
  </si>
  <si>
    <t>Configure IPv6 outbound and established connections</t>
  </si>
  <si>
    <t>Configure the firewall rules for new outbound, and established IPv6 connections.</t>
  </si>
  <si>
    <t>Run the following command and verify all rules for new outbound, and established connections match site policy:
# ip6tables -L -v -n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</si>
  <si>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IPv6 outbound and established connections are configured.</t>
  </si>
  <si>
    <t>IPv6 outbound and established connections are not configured.</t>
  </si>
  <si>
    <t>3.5.3.2</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</si>
  <si>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</si>
  <si>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iptables for all IPv6 ingress and egress traffic. One method to achieve the recommended state is to execute the following command(s):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</si>
  <si>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only necessary connections are allowed into the system with the agency's CAP.</t>
  </si>
  <si>
    <t>SUSE12-92</t>
  </si>
  <si>
    <t>IPv6 firewall rules exist for all open ports</t>
  </si>
  <si>
    <t xml:space="preserve">Run the following command to determine open ports:
# ss -6tuln
Netid State Recv-Q Send-Q Local Address:Port Peer Address:Port 
udp UNCONN 0 0 ::1:123 :::*
udp UNCONN 0 0 :::123 :::*
tcp LISTEN 0 128 :::22 :::*
tcp LISTEN 0 20 ::1:25 :::*
Run the following command to determine firewall rules:
# ip6tables -L INPUT -v -n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
</t>
  </si>
  <si>
    <t>IPv6 firewall rules does not exist for all open ports</t>
  </si>
  <si>
    <t>3.5.3.3</t>
  </si>
  <si>
    <t xml:space="preserve">For each port identified in the audit which does not have a firewall rule establish a proper rule for accepting inbound connections:
# ip6tables -A INPUT -p &lt;protocol&gt; --dport &lt;port&gt; -m state --state NEW -j ACCEPT
</t>
  </si>
  <si>
    <t>Establish IPv6 firewall rules or all open ports. One method to achieve the recommended state is to execute the following command(s):
# ip6tables -A INPUT -p &lt;protocol&gt; --dport &lt;port&gt; -m state --state NEW -j ACCEPT</t>
  </si>
  <si>
    <t>To close this finding, please provide a screenshot all ports listening on non-loopback addresses have firewall rules with the agency's CAP.</t>
  </si>
  <si>
    <t>SUSE12-93</t>
  </si>
  <si>
    <t>Set IPv6 default deny firewall policy</t>
  </si>
  <si>
    <t>Run the following command and verify that the policy for the INPUT, OUTPUT, and FORWARD chains is DROP or REJECT:
# ip6tables -L
Chain INPUT (policy DROP)
Chain FORWARD (policy DROP)
Chain OUTPUT (policy DROP)
or
Verify IPv6 is disabled:
Run the following script. Output will confirm if IPv6 is disabled on the system.
#!/bin/bash
[ -n "$passing" ] &amp;&amp; passing=""
[ -z "$(grep "^\s*linux" /boot/grub2/grub.cfg | grep -v ipv6.disable=1)"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</si>
  <si>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The policy for the INPUT, OUTPUT, and FORWARD chains is DROP or REJECT:
# ip6tables -L
Chain INPUT (policy DROP)
Chain FORWARD (policy DROP)
Chain OUTPUT (policy DROP)</t>
  </si>
  <si>
    <t>Ip6tables is not configured with a default deny policy.</t>
  </si>
  <si>
    <t>3.5.3.4</t>
  </si>
  <si>
    <t>Run the following commands to implement a default DROP policy:
# ip6tables -P INPUT DROP
# ip6tables -P OUTPUT DROP
# ip6tables -P FORWARD DROP</t>
  </si>
  <si>
    <t>Implement a default DROP policy. One method to achieve the recommended state is to execute the following command(s):
# ip6tables -P INPUT DROP
# ip6tables -P OUTPUT DROP
# ip6tables -P FORWARD DROP</t>
  </si>
  <si>
    <t>SUSE12-94</t>
  </si>
  <si>
    <t>Install rsyslog</t>
  </si>
  <si>
    <t>The rsyslog software is a recommended replacement to the original syslogd daemon. 
rsyslog provides improvements over syslogd, including:
- connection-oriented (i.e. TCP) transmission of logs
- The option to log to database formats
- Encryption of log data en route to a central logging server</t>
  </si>
  <si>
    <t>Run the following command to Verify rsyslog is installed:
# rpm -q rsyslog
rsyslog-&lt;version&gt;</t>
  </si>
  <si>
    <t>Rsyslog is installed.</t>
  </si>
  <si>
    <t>rsyslog is not installed.</t>
  </si>
  <si>
    <t>HAU10: Audit logs are not properly protected</t>
  </si>
  <si>
    <t>4.2.1</t>
  </si>
  <si>
    <t>4.2.1.1</t>
  </si>
  <si>
    <t>The security enhancements of `rsyslog` such as connection-oriented (i.e. TCP) transmission of logs, the option to log to database formats, and the encryption of log data en route to a central logging server) justify installing and configuring the package.</t>
  </si>
  <si>
    <t>Run the following command to install rsyslog:
# zypper install rsyslog</t>
  </si>
  <si>
    <t>Install rsyslog. One method to achieve the recommended state is to execute the following command(s):
# zypper install rsyslog</t>
  </si>
  <si>
    <t>SUSE12-95</t>
  </si>
  <si>
    <t>Ensure rsyslog Service is enabled and running</t>
  </si>
  <si>
    <t>rsyslogneeds to be enabled and running to perform logging</t>
  </si>
  <si>
    <t>Run one of the following commands to verify rsyslogis enabled:
# systemctl is-enabled rsyslog
enabled
Run the following command to verify that rsyslogis running:
# systemctl status rsyslog | grep 'active (running) '
Active: active (running) since &lt;Day date time&gt;</t>
  </si>
  <si>
    <t>Rsyslog Service is enabled and running.</t>
  </si>
  <si>
    <t>Rsyslog Service is not enabled and running.</t>
  </si>
  <si>
    <t>HAU2</t>
  </si>
  <si>
    <t>HAU2: No auditing is being performed on the system</t>
  </si>
  <si>
    <t>4.2.1.2</t>
  </si>
  <si>
    <t>If the `rsyslog` service is not activated the system may default to the `syslogd` service or lack logging instead.</t>
  </si>
  <si>
    <t>Run the following command to enable and start `rsyslog`:
# systemctl --now enable rsyslog</t>
  </si>
  <si>
    <t>Enable and start rsyslog. One method to achieve the recommended state is to execute the following command(s):
# systemctl --now enable rsyslog</t>
  </si>
  <si>
    <t>To close this finding, please provide a screenshot showing rsyslog is enabled and running with the agency's CAP.</t>
  </si>
  <si>
    <t>SUSE12-96</t>
  </si>
  <si>
    <t xml:space="preserve">Protection of Audit Information </t>
  </si>
  <si>
    <t>Configure rsyslog default file permissions</t>
  </si>
  <si>
    <t>rsyslogwill create logfiles that do not already exist on the system. This setting controls what permissions will be applied to these newly created files.
The $FileCreateModeparameter specifies the file creation mode with which rsyslogd creates new files. If not specified, the value 0644 is used.</t>
  </si>
  <si>
    <t>Run the following command and verify that $FileCreateModeis 0640or more restrictive:
# grep ^\$FileCreateMode /etc/rsyslog.conf /etc/rsyslog.d/*.conf
$FileCreateMode 0640
Verify that no results return with a less restrictive file mode</t>
  </si>
  <si>
    <t>Rsyslog created files have 640 or more strict permissions when created.</t>
  </si>
  <si>
    <t xml:space="preserve">/etc/rsyslog.conf file has not been configured appropriately. </t>
  </si>
  <si>
    <t>4.2.1.3</t>
  </si>
  <si>
    <t>It is important to ensure that log files have the correct permissions to ensure that sensitive data is archived and protected.</t>
  </si>
  <si>
    <t>Edit the `/etc/rsyslog.conf` and `/etc/rsyslog.d/*.conf` files and set `$FileCreateMode` to `0640` or more restrictive:
$FileCreateMode 0640</t>
  </si>
  <si>
    <t>Configure rsyslog default file permissions. One method to achieve the recommended state is to execute the following:
Edit the `/etc/rsyslog.conf` and `/etc/rsyslog.d/*.conf` files and set `$FileCreateMode` to `0640` or more restrictive:
$FileCreateMode 0640</t>
  </si>
  <si>
    <t>SUSE12-97</t>
  </si>
  <si>
    <t xml:space="preserve">Configure Logging </t>
  </si>
  <si>
    <t>The /etc/rsyslog.confand /etc/rsyslog.d/*.conffiles specifies rules for logging and which files are to be used to log certain classes of messages.</t>
  </si>
  <si>
    <t>Review the contents of the /etc/rsyslog.confand /etc/rsyslog.d/*.conffiles to ensure appropriate logging is set. In addition, run the following command and verify that the log files are logging information:
# ls -l /var/log/</t>
  </si>
  <si>
    <t>Rsyslog logging is enabled and has a logging destination on the operating system set.</t>
  </si>
  <si>
    <t xml:space="preserve">/etc/rsyslog.conf has not been configured appropriately. </t>
  </si>
  <si>
    <t>HAU17</t>
  </si>
  <si>
    <t>4.2.1.4</t>
  </si>
  <si>
    <t>A great deal of important security-related information is sent via `rsyslog` (e.g., successful and failed su attempts, failed login attempts, root login attempts, etc.).</t>
  </si>
  <si>
    <t>Edit the following lines in the `/etc/rsyslog.conf` and `/etc/rsyslog.d/*.conf` files as appropriate for your environment:
*.emerg :omusrmsg:*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</si>
  <si>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the logging options to capture all relevant security information (e.g., successful and failed su attempts, failed login attempts, root login attempts, etc.). One method to achieve the recommended state is to execute the following:
Edit the following lines in the `/etc/rsyslog.conf` and `/etc/rsyslog.d/*.conf` files as appropriate for your environment:
*.emerg :omusrmsg:*
auth,authpriv.* /var/log/secure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</si>
  <si>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SUSE12-98</t>
  </si>
  <si>
    <t>The rsyslogutility supports the ability to send logs it gathers to a remote log host running syslogd(8)or to receive messages from remote hosts, reducing administrative overhead.
_Note: The double "at" sign (@@) directs rsyslogto use TCP to send log messages to the server, which is a more reliable transport mechanism than the default UDP protocol_</t>
  </si>
  <si>
    <t>Review the /etc/rsyslog.confand /etc/rsyslog.d/*.conffiles and verify that logs are sent to a central host (where loghost.example.comis the name of your central log host):
# grep "^*.*[^I][^I]*@" /etc/rsyslog.conf /etc/rsyslog.d/*.conf
*.* @@loghost.example.com</t>
  </si>
  <si>
    <t>Rsyslog defines a centralized logging solution to send logs.</t>
  </si>
  <si>
    <t>Logs are not being sent to a remote log host.</t>
  </si>
  <si>
    <t>HAU8</t>
  </si>
  <si>
    <t>4.2.1.5</t>
  </si>
  <si>
    <t>Storing log data on a remote host protects log integrity from local attacks. If an attacker gains root access on the local system, they could tamper with or remove log data that is stored on the local system</t>
  </si>
  <si>
    <t>Edit the `/etc/rsyslog.conf` and `/etc/rsyslog.d/*.conf` files and add the following line (where `loghost.example.com` is the name of your central log host).
*.* @@loghost.example.com
Run the following command to reload the `rsyslogd` configuration:
# systemctl restart rsyslog</t>
  </si>
  <si>
    <t>Configure rsyslog to send logs to a remote log host. One method for implementing the recommended state is to perform the following:
Edit the `/etc/rsyslog.conf` and `/etc/rsyslog.d/*.conf` files and add the following line (where `loghost.example.com` is the name of your central log host).
*.* @@loghost.example.com
Run the following command to reload the `rsyslogd` configuration:
# systemctl restart rsyslog</t>
  </si>
  <si>
    <t>SUSE12-99</t>
  </si>
  <si>
    <t>Set remote rsyslog messages to only accepted on designated log hosts.</t>
  </si>
  <si>
    <t>By default, rsyslogdoes not listen for log messages coming in from remote systems. The ModLoadtells rsyslogto load the imtcp.somodule so it can listen over a network via TCP. The InputTCPServerRunoption instructs rsyslogdto listen on the specified TCP port.</t>
  </si>
  <si>
    <t>Run the following commands and verify the resulting lines are uncommitted on designated log hosts and commented or removed on all others:
# grep '$ModLoad imtcp' /etc/rsyslog.conf /etc/rsyslog.d/*.conf
$ModLoad imtcp
# grep '$InputTCPServerRun' /etc/rsyslog.conf /etc/rsyslog.d/*.conf
$InputTCPServerRun 58</t>
  </si>
  <si>
    <t>Remote Rsyslog messages are only accepted on designated log hosts.</t>
  </si>
  <si>
    <t>rsyslog is not listening for remote messages</t>
  </si>
  <si>
    <t>4.2.1.6</t>
  </si>
  <si>
    <t>The guidance in the section ensures that remote log hosts are configured to only accept `rsyslog` data from hosts within the specified domain and that those systems that are not designed to be log hosts do not accept any remote `rsyslog` messages. This provides protection from spoofed log data and ensures that system administrators are reviewing reasonably complete syslog data in a central location.</t>
  </si>
  <si>
    <t>For hosts that are designated as log hosts, edit the `/etc/rsyslog.conf` file and un-comment or add the following lines:
$ModLoad imtcp
$InputTCPServerRun 58
For hosts that are not designated as log hosts, edit the `/etc/rsyslog.conf` file and comment or remove the following lines:
# $ModLoad imtcp
# $InputTCPServerRun 58
Run the following command to reload the `rsyslogd` configuration:
# systemctl restart rsyslog</t>
  </si>
  <si>
    <t>Only accept remote rsyslog messages on designated log hosts. One method for implementing the recommended state is to perform the following:
For hosts that are designated as log hosts, edit the `/etc/rsyslog.conf` file and un-comment or add the following lines:
$ModLoad imtcp
$InputTCPServerRun 58
For hosts that are not designated as log hosts, edit the `/etc/rsyslog.conf` file and comment or remove the following lines:
# $ModLoad imtcp
# $InputTCPServerRun 58
Run the following command to reload the `rsyslogd` configuration:
# systemctl restart rsyslog</t>
  </si>
  <si>
    <t>To close this finding, please provide screenshot showing remote rsyslog messages are only accepted on designated log hosts with the agency's CAP.</t>
  </si>
  <si>
    <t>SUSE12-100</t>
  </si>
  <si>
    <t xml:space="preserve">Audit Generation </t>
  </si>
  <si>
    <t>Configure journald to send logs to rsyslog</t>
  </si>
  <si>
    <t>Data from journald may be stored in volatile memory or persisted locally on the server. Utilities exist to accept remote export of journald logs, however, use of the rsyslog service provides a consistent means of log collection and export.</t>
  </si>
  <si>
    <t>Review /etc/systemd/journald.conf and verify that logs are forwarded to syslog
# grep -E ^\s*ForwardToSyslog /etc/systemd/journald.conf
ForwardToSyslog=yes</t>
  </si>
  <si>
    <t>Logs are forwarded to syslog.</t>
  </si>
  <si>
    <t>Logs are not forwarded to syslog.</t>
  </si>
  <si>
    <t>HAU8: Logs are not maintained on a centralized log server</t>
  </si>
  <si>
    <t>4.2.2</t>
  </si>
  <si>
    <t>4.2.2.1</t>
  </si>
  <si>
    <t>Storing log data on a remote host protects log integrity from local attacks. If an attacker gains root access on the local system, they could tamper with or remove log data that is stored on the local system.</t>
  </si>
  <si>
    <t>Edit the /etc/systemd/journald.conf file and add the following line:
ForwardToSyslog=yes</t>
  </si>
  <si>
    <t>Configure journald to send logs to rsyslog. One method to achieve the recommended state is to execute the following:
Edit the /etc/systemd/journald.conf file and add the following line:
ForwardToSyslog=yes</t>
  </si>
  <si>
    <t>SUSE12-101</t>
  </si>
  <si>
    <t>Configure journald to compress large log files</t>
  </si>
  <si>
    <t>The journald system includes the capability of compressing overly large files to avoid filling up the system with logs or making the log's size unmanageable.</t>
  </si>
  <si>
    <t>Review /etc/systemd/journald.conf and verify that large files will be compressed:
# grep -E ^\s*Compress /etc/systemd/journald.conf
Compress=yes</t>
  </si>
  <si>
    <t>Journald is configured to compress large log files.</t>
  </si>
  <si>
    <t>Journald is not configured to compress large log files.</t>
  </si>
  <si>
    <t>HAU9</t>
  </si>
  <si>
    <t>HAU9: No log reduction system exists</t>
  </si>
  <si>
    <t>4.2.2.2</t>
  </si>
  <si>
    <t>Uncompressed large files may unexpectedly fill a filesystem leading to resource unavailability. Compressing logs prior to write can prevent sudden, unexpected filesystem impacts.</t>
  </si>
  <si>
    <t>Edit the /etc/systemd/journald.conf file and add the following line:
Compress=yes</t>
  </si>
  <si>
    <t>Configure journald to compress large log files. One method to achieve the recommended state is to execute the following:
Edit the /etc/systemd/journald.conf file and add the following line:
Compress=yes</t>
  </si>
  <si>
    <t>SUSE12-102</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</si>
  <si>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</si>
  <si>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t>
  </si>
  <si>
    <t>Review /etc/systemd/journald.conf and verify that logs are persisted to disk:
# grep -E ^\s*Storage /etc/systemd/journald.conf
Storage=persistent</t>
  </si>
  <si>
    <t>Journald is configured to write logfiles to persistent disk.</t>
  </si>
  <si>
    <t>Journald is not configured to write logfiles to persistent disk.</t>
  </si>
  <si>
    <t>4.2.2.3</t>
  </si>
  <si>
    <t>Writing log data to disk will provide the ability to forensically reconstruct events which may have impacted the operations or security of a system even after a system crash or reboot.</t>
  </si>
  <si>
    <t>Edit the /etc/systemd/journald.conf file and add the following line:
Storage=persistent</t>
  </si>
  <si>
    <t>Configure journald to write logfiles to persistent disk. One method to achieve the recommended state is to execute the following:
Edit the /etc/systemd/journald.conf file and add the following line:
Storage=persistent</t>
  </si>
  <si>
    <t>SUSE12-103</t>
  </si>
  <si>
    <t>Configure permissions on all logfiles</t>
  </si>
  <si>
    <t>Log files stored in /var/log/ contain logged information from many services on the system, or on log hosts others as well.</t>
  </si>
  <si>
    <t>Run the following command and verify that other has no permissions on any files and group does not have write or execute permissions on any files:
# find /var/log -type f -perm /g+wx,o+rwx -exec ls -l {} \;
Nothing should be returned</t>
  </si>
  <si>
    <t>Permissions on all logfiles are configured.</t>
  </si>
  <si>
    <t>Permissions on all logfiles are not configured.</t>
  </si>
  <si>
    <t>4.2</t>
  </si>
  <si>
    <t>4.2.3</t>
  </si>
  <si>
    <t>It is important to ensure that log files have the correct permissions to ensure that sensitive data is archived and protected. Other/world should not have the ability to view this information. Group should not have the ability to modify this information.</t>
  </si>
  <si>
    <t>Run the following commands to set permissions on all existing log files:
# find /var/log -type f -exec chmod g-wx,o-rwx "{}" + -o -type d -exec chmod g-wx,o-rwx "{}" +</t>
  </si>
  <si>
    <t>Configure permissions on all logfiles. One method to achieve the recommended state is to execute the following command(s):
# find /var/log -type f -exec chmod g-wx,o-rwx "{}" + -o -type d -exec chmod g-wx,o-rwx "{}" +</t>
  </si>
  <si>
    <t>SUSE12-104</t>
  </si>
  <si>
    <t>AU-4</t>
  </si>
  <si>
    <t>Audit Storage Capacity</t>
  </si>
  <si>
    <t>Configure logrotate</t>
  </si>
  <si>
    <t>The system includes the capability of rotating log files regularly to avoid filling up the system with logs or making the log's size unmanageable. The file /etc/logrotate.d/syslog is the configuration file used to rotate log files created by syslog or rsyslog.</t>
  </si>
  <si>
    <t>Review /etc/logrotate.conf and /etc/logrotate.d/* and verify logs are rotated according to site policy.</t>
  </si>
  <si>
    <t>Logs are rotated according to site policy.</t>
  </si>
  <si>
    <t>Logs are not rotated according to site policy.</t>
  </si>
  <si>
    <t>4.2.4</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</si>
  <si>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</si>
  <si>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</si>
  <si>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Configure logrotate. One method to achieve the recommended state is to edit /etc/logrotate.conf and /etc/logrotate.d/* to ensure logs are rotated according to site policy.</t>
  </si>
  <si>
    <t>SUSE12-105</t>
  </si>
  <si>
    <t>Install sudo</t>
  </si>
  <si>
    <t>sudo allows a permitted user to execute a command as the superuser or another user, as specified by the security policy. The invoking user's real (not effective) user ID is used to determine the user name with which to query the security policy.</t>
  </si>
  <si>
    <t>Run the following command to verify that sudo is installed:
# rpm -q sudo
sudo-&lt;VERSION&gt;</t>
  </si>
  <si>
    <t>Sudo is installed.</t>
  </si>
  <si>
    <t>Sudo is not installed.</t>
  </si>
  <si>
    <t>HAC11: User access was not established with concept of least privilege</t>
  </si>
  <si>
    <t>5.1</t>
  </si>
  <si>
    <t>5.1.1</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</si>
  <si>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</si>
  <si>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Run the following command to install sudo.
# zypper install sudo</t>
  </si>
  <si>
    <t>Install sudo. One method to achieve the recommended state is to execute the following command(s):
# zypper install sudo</t>
  </si>
  <si>
    <t>To close this finding, please provide a screenshot showing sudo has been installed with the agency's CAP.</t>
  </si>
  <si>
    <t>SUSE12-106</t>
  </si>
  <si>
    <t>Confirm sudo commands use pty</t>
  </si>
  <si>
    <t>sudo can be configured to run only from a pseudo-pty.</t>
  </si>
  <si>
    <t>Run the following command to verify that sudocan only run other commands from a pseudo-pty:
# grep -Ei '^\s*Defaults\s+([^#]\S+,\s*)?use_pty\b' /etc/sudoers /etc/sudoers.d/*
Defaults use_pty</t>
  </si>
  <si>
    <t>Sudo can only run other commands from a psuedo-pty.</t>
  </si>
  <si>
    <t>sudo commands has not been configured to use psuedo-pty only.</t>
  </si>
  <si>
    <t>5.1.2</t>
  </si>
  <si>
    <t>Attackers can run a malicious program using sudo, which would again fork a background process that remains even when the main program has finished executing.
This can be mitigated by configuring sudo to run other commands only from a pseudo-pty, whether I/O logging is turned on or not.</t>
  </si>
  <si>
    <t>Edit the file `/etc/sudoers` or a file in `/etc/sudoers.d/` with `visudo` or `visudo -f &lt;PATH TO FILE&gt;` and add the following line:
Defaults use_pty</t>
  </si>
  <si>
    <t>Confirm sudo commands use pty. One method to achieve the recommended state is to edit the file `/etc/sudoers` or a file in `/etc/sudoers.d/` with `visudo` or `visudo -f &lt;PATH TO FILE&gt;` and add the following line:
Defaults use_pty</t>
  </si>
  <si>
    <t>To close this finding, please provide a screenshot showing sudo can only run other commands from a psuedo-pty with the agency's CAP.</t>
  </si>
  <si>
    <t>SUSE12-107</t>
  </si>
  <si>
    <t>Configure Sudo Custom Log File</t>
  </si>
  <si>
    <t>sudo can use a custom log file</t>
  </si>
  <si>
    <t>Verify that sudo has a custom log file configured
Run the following command:
# grep -Ei '^\s*Defaults\s+([^#;]+,\s*)?logfile\s*=\s*(")?[^#;]+(")?' /etc/sudoers /etc/sudoers.d/*
Defaults logfile="/var/log/sudo.log"</t>
  </si>
  <si>
    <t>Sudo custom log file has been configured.</t>
  </si>
  <si>
    <t>Sudo custom log file has not been configured.</t>
  </si>
  <si>
    <t>HAU17: Audit logs do not capture sufficient auditable events</t>
  </si>
  <si>
    <t>5.1.3</t>
  </si>
  <si>
    <t>A sudo log file simplifies auditing of sudo commands</t>
  </si>
  <si>
    <t>edit the file `/etc/sudoers` or a file in `/etc/sudoers.d/` with `visudo` or `visudo -f &lt;PATH TO FILE&gt;` and add the following line:
Defaults logfile="&lt;PATH TO CUSTOM LOG FILE&gt;"</t>
  </si>
  <si>
    <t>Configure Sudo Custom Log File. One method to achieve the recommended state is to edit the file `/etc/sudoers` or a file in `/etc/sudoers.d/` with `visudo` or `visudo -f &lt;PATH TO FILE&gt;` and add the following line:
Defaults logfile="&lt;PATH TO CUSTOM LOG FILE&gt;"</t>
  </si>
  <si>
    <t>To close this finding, please provide a screenshot showing sudo custom log file has been configured with the agency's CAP.</t>
  </si>
  <si>
    <t>SUSE12-108</t>
  </si>
  <si>
    <t>Enable cron daemon</t>
  </si>
  <si>
    <t>The crondaemon is used to execute batch jobs on the system.</t>
  </si>
  <si>
    <t>If cronis installed:
Run the following commands to verify cronis enabled and running:
# systemctl is-enabled cron
enabled
# systemctl status cron | grep 'Active: active (running) '
Active: active (running) since &lt;Day Date Time&gt;</t>
  </si>
  <si>
    <t>Cron is enabled.</t>
  </si>
  <si>
    <t>Cron has not been enabled.</t>
  </si>
  <si>
    <t>HSC16</t>
  </si>
  <si>
    <t>5.2</t>
  </si>
  <si>
    <t>5.2.1</t>
  </si>
  <si>
    <t>While there may not be user jobs that need to be run on the system, the system does have maintenance jobs that may include security monitoring that have to run. If another method for scheduling tasks is not being used, `cron` is used to execute them, and needs to be enabled and running.</t>
  </si>
  <si>
    <t>Run the following command to enable and start `cron`:
# systemctl --now enable cron</t>
  </si>
  <si>
    <t xml:space="preserve">Enable the cron daemon. One method to achieve the recommended state is to execute the following command(s):
# systemctl --now enable cron
</t>
  </si>
  <si>
    <t>SUSE12-109</t>
  </si>
  <si>
    <t xml:space="preserve">Configure Permissions on /etc/crontab </t>
  </si>
  <si>
    <t>The /etc/crontabfile is used by cronto control its own jobs. The commands in this item make sure that root is the user and group owner of the file and that only the owner can access the file.</t>
  </si>
  <si>
    <t>If cronis installed:
Run the following command and verify Uidand Gidare both 0/rootand Accessdoes not grant permissions to groupor other:
# stat /etc/crontab
Access: (0600/-rw-------) Uid: ( 0/ root) Gid: ( 0/ root)</t>
  </si>
  <si>
    <t xml:space="preserve">Output is emitted and /etc/crontab is User and Group owned by root and no other user. </t>
  </si>
  <si>
    <t>User/Group Owner permissions on /etc/crontab have not been configured appropriately.</t>
  </si>
  <si>
    <t>5.2.2</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</si>
  <si>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</si>
  <si>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Run the following commands to set ownership and permissions on `/etc/crontab`:
# chown root:root /etc/crontab
# chmod u-x,og-rwx /etc/crontab</t>
  </si>
  <si>
    <t>Configure permissions on the /etc/crontab file. One method to achieve the recommended state is to execute the following command(s):
# chown root:root /etc/crontab
# chmod u-x,og-rwx /etc/crontab</t>
  </si>
  <si>
    <t>To close this finding, please provide the output of the ls -l /etc/crontab command with the agency's CAP.</t>
  </si>
  <si>
    <t>SUSE12-110</t>
  </si>
  <si>
    <t xml:space="preserve">Configure Permissions on /etc/cron.hourly </t>
  </si>
  <si>
    <t>This directory contains system cronjobs that need to run on an hourly basis. The files in this directory cannot be manipulated by the crontabcommand, but are instead edited by system administrators using a text editor. The commands below restrict read/write and search access to user and group root, preventing regular users from accessing this directory.</t>
  </si>
  <si>
    <t>If cronis installed:
Run the following command and verify Uidand Gidare both 0/rootand Accessdoes not grant permissions to groupor other:
# stat /etc/cron.hourly/
Access: (0700/drwx------) Uid: ( 0/ root) Gid: ( 0/ root)</t>
  </si>
  <si>
    <t xml:space="preserve">Output is emitted and /etc/cron.hourly is User and Group owned by root and no other user. </t>
  </si>
  <si>
    <t>User/Group Owner permissions on /etc/cron.hourly have not been configured appropriately.</t>
  </si>
  <si>
    <t>5.2.3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</si>
  <si>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</si>
  <si>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Run the following commands to set ownership and permissions on the `/etc/cron.hourly/` directory:
# chown root:root /etc/cron.hourly/
# chmod og-rwx /etc/cron.hourly/</t>
  </si>
  <si>
    <t>Configure permissions on the /etc/cron.hourly file. One method to achieve the recommended state is to execute the following command(s):
# chown root:root /etc/cron.hourly/
# chmod og-rwx /etc/cron.hourly/</t>
  </si>
  <si>
    <t xml:space="preserve"> To close this finding, please provide the output of the ls -l /etc/cron.hourly command with the agency's CAP.</t>
  </si>
  <si>
    <t>SUSE12-111</t>
  </si>
  <si>
    <t xml:space="preserve">Configure Permissions on /etc/cron.daily </t>
  </si>
  <si>
    <t>The /etc/cron.dailydirectory contains system cron jobs that need to run on a daily basis. The files in this directory cannot be manipulated by the crontabcommand, but are instead edited by system administrators using a text editor. The commands below restrict read/write and search access to user and group root, preventing regular users from accessing this directory.</t>
  </si>
  <si>
    <t>If cronis installed:
Run the following command and verify Uidand Gidare both 0/rootand Accessdoes not grant permissions to groupor other:
# stat /etc/cron.daily/
Access: (0700/drwx------) Uid: ( 0/ root) Gid: ( 0/ root)</t>
  </si>
  <si>
    <t xml:space="preserve">Output is emitted and /etc/cron.daily is User and Group owned by root and no other user. </t>
  </si>
  <si>
    <t>User/Group Owner permissions on /etc/cron.daily have not been configured appropriately.</t>
  </si>
  <si>
    <t>5.2.4</t>
  </si>
  <si>
    <t>Run the following commands to set ownership and permissions on `/etc/cron.daily` directory:
# chown root:root /etc/cron.daily
# chmod og-rwx /etc/cron.daily</t>
  </si>
  <si>
    <t>Configure permissions on the /etc/cron.daily file. One method to achieve the recommended state is to execute the following command(s):
# chown root:root /etc/cron.daily
# chmod og-rwx /etc/cron.daily</t>
  </si>
  <si>
    <t>SUSE12-112</t>
  </si>
  <si>
    <t>Configure Permissions on /etc/cron.weekly</t>
  </si>
  <si>
    <t>The /etc/cron.weeklydirectory contains system cron jobs that need to run on a weekly basis. The files in this directory cannot be manipulated by the crontabcommand, but are instead edited by system administrators using a text editor. The commands below restrict read/write and search access to user and group root, preventing regular users from accessing this directory.</t>
  </si>
  <si>
    <t>If cronis installed
Run the following command and verify Uidand Gidare both 0/rootand Accessdoes not grant permissions to groupor other:
# stat /etc/cron.weekly
Access: (0700/drwx------) Uid: ( 0/ root) Gid: ( 0/ root)</t>
  </si>
  <si>
    <t xml:space="preserve">Output is emitted /etc/cron.weekly is User and Group owned by root and no other user. </t>
  </si>
  <si>
    <t>User/Group Owner permissions on /etc/cron.weekly have not been configured appropriately.</t>
  </si>
  <si>
    <t>5.2.5</t>
  </si>
  <si>
    <t>Run the following commands to set ownership and permissions on `/etc/cron.weekly/` directory:
# chown root:root /etc/cron.weekly/
# chmod og-rwx /etc/cron.weekly/</t>
  </si>
  <si>
    <t>Configure permissions on the /etc/cron.weekly file. One method to achieve the recommended state is to execute the following command(s):
# chown root:root /etc/cron.weekly/
# chmod og-rwx /etc/cron.weekly/</t>
  </si>
  <si>
    <t xml:space="preserve"> To close this finding, please provide the output of the ls -l /etc/cron.weekly command with the agency's CAP.</t>
  </si>
  <si>
    <t>SUSE12-113</t>
  </si>
  <si>
    <t>Configure Permissions on /etc/cron.monthly</t>
  </si>
  <si>
    <t>The /etc/cron.monthlydirectory contains system cron jobs that need to run on a monthly basis. The files in this directory cannot be manipulated by the crontabcommand, but are instead edited by system administrators using a text editor. The commands below restrict read/write and search access to user and group root, preventing regular users from accessing this directory.</t>
  </si>
  <si>
    <t>If cronis installed:
Run the following command and verify Uidand Gidare both 0/rootand Accessdoes not grant permissions to groupor other:
# stat /etc/cron.monthly/
Access: (0700/drwx------) Uid: ( 0/ root) Gid: ( 0/ root)</t>
  </si>
  <si>
    <t xml:space="preserve">Output is emitted and /etc/cron.monthly is User and Group owned by root and no other user. </t>
  </si>
  <si>
    <t>User/Group Owner permissions on /etc/cron.monthly have not been configured appropriately.</t>
  </si>
  <si>
    <t>5.2.6</t>
  </si>
  <si>
    <t>Run the following commands to set ownership and permissions on `/etc/cron.monthly` directory:
# chown root:root /etc/cron.monthly
# chmod og-rwx /etc/cron.monthly</t>
  </si>
  <si>
    <t>Configure permissions on the /etc/cron.monthly file. One method to achieve the recommended state is to execute the following command(s):
# chown root:root /etc/cron.monthly
# chmod og-rwx /etc/cron.monthly</t>
  </si>
  <si>
    <t>To close this finding, please provide the output of the ls -l /etc/cron.monthly command with the agency's CAP.</t>
  </si>
  <si>
    <t>SUSE12-114</t>
  </si>
  <si>
    <t xml:space="preserve">Configure Permissions on /etc/cron.d </t>
  </si>
  <si>
    <t>The /etc/cron.d/directory contains system cronjobs that need to run in a similar manner to the hourly, daily weekly and monthly jobs from /etc/crontab, but require more granular control as to when they run. The files in this directory cannot be manipulated by the crontabcommand, but are instead edited by system administrators using a text editor. The commands below restrict read/write and search access to user and group root, preventing regular users from accessing this directory.</t>
  </si>
  <si>
    <t>If cronis installed:
Run the following command and verify Uidand Gidare both 0/rootand Accessdoes not grant permissions to groupor other:
# stat /etc/cron.d
Access: (0700/drwx------) Uid: ( 0/ root) Gid: ( 0/ root)</t>
  </si>
  <si>
    <t xml:space="preserve">Output is emitted and /etc/cron.d is User and Group owned by root and no other user. </t>
  </si>
  <si>
    <t>User/Group Owner permissions on /etc/cron.d have not been configured appropriately.</t>
  </si>
  <si>
    <t>5.2.7</t>
  </si>
  <si>
    <t>Run the following commands to set ownership and permissions on `/etc/cron.d` directory:
# chown root:root /etc/cron.d
# chmod og-rwx /etc/cron.d</t>
  </si>
  <si>
    <t>Configure Permissions on /etc/cron.d. One method to achieve the recommended state is to execute the following command(s):
# chown root:root /etc/cron.d
# chmod og-rwx /etc/cron.d</t>
  </si>
  <si>
    <t>To close this finding, please provide the output of the ls -l /etc/cron.d command with the agency's CAP.</t>
  </si>
  <si>
    <t>SUSE12-115</t>
  </si>
  <si>
    <t>Restrict cron to Authorized Users</t>
  </si>
  <si>
    <t xml:space="preserve">If cronis installed in the system, configure /etc/cron.allowto allow specific users to use these services. If /etc/cron.allowdoes not exist, then /etc/cron.denyis checked. Any user not specifically defined in those files is allowed to use cron. By removing the file, only users in /etc/cron.alloware allowed to use cron. </t>
  </si>
  <si>
    <t>If cronis installed:
Run the following command and verify /etc/cron.denydoes not exist:
# stat /etc/cron.deny
stat: cannot stat /etc/cron.deny': No such file or directory
Run the following command and verify Uidand Gidare both 0/rootand Accessdoes not grant permissions to groupor otherfor /etc/cron.allow:
# stat /etc/cron.allow
Access: (0600/-rw-------) Uid: ( 0/ root) Gid: ( 0/ root)</t>
  </si>
  <si>
    <t>Cron is restricted to authorized users.</t>
  </si>
  <si>
    <t>Cron is not restricted to authorized users.</t>
  </si>
  <si>
    <t>5.2.8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</si>
  <si>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</si>
  <si>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Run the following command to remove `/etc/cron.deny`:
# rm /etc/cron.deny
Run the following command to create `/etc/cron.allow`
# touch /etc/cron.allow
Run the following commands to set the owner and permissions on `/etc/cron.allow`:
# chown root:root /etc/cron.allow
# chmod u-x,og-rwx /etc/cron.allow</t>
  </si>
  <si>
    <t>Restrict cron to Authorized Users. One method to achieve the recommended state is to execute the following command(s):
# rm /etc/cron.deny
Run the following command to create `/etc/cron.allow`
# touch /etc/cron.allow
Run the following commands to set the owner and permissions on `/etc/cron.allow`:
# chown root:root /etc/cron.allow
# chmod u-x,og-rwx /etc/cron.allow</t>
  </si>
  <si>
    <t>To close this finding, please provide a screenshot of the contents of the /etc/cron.allow and /etc/at.allow file settings with the agency's CAP.</t>
  </si>
  <si>
    <t>SUSE12-116</t>
  </si>
  <si>
    <t>Restrict at to Authorized Users</t>
  </si>
  <si>
    <t>If at is installed in the system, configure /etc/at.allow to allow specific users to use these services. If /etc/at.allow does not exist, then /etc/at.deny is checked. Any user not specifically defined in those files is allowed to use at. By removing the file, only users in /etc/at.allow are allowed to use at.</t>
  </si>
  <si>
    <t>If at is installed:
Run the following command and verify /etc/at.deny does not exist:
# stat /etc/at.deny
stat: cannot stat /etc/at.deny': No such file or directory
Run the following command and verify Uid and Gid are both 0/root and Access does not grant permissions to group or other for /etc/at.allow:
# stat /etc/at.allow
Access: (0600/-rw-------) Uid: ( 0/ root) Gid: ( 0/ root)</t>
  </si>
  <si>
    <t>At is restricted to authorized users.</t>
  </si>
  <si>
    <t>At is not restricted to authorized users.</t>
  </si>
  <si>
    <t>5.2.9</t>
  </si>
  <si>
    <t>On many systems, only the system administrator is authorized to schedule `at` jobs. Using the `at.allow` file to control who can run `at` jobs enforces this policy. It is easier to manage an allow list than a deny list. In a deny list, you could potentially add a user ID to the system and forget to add it to the deny files.</t>
  </si>
  <si>
    <t>Run the following command to remove /etc/at.deny:
# rm /etc/at.deny
Run the following command to create /etc/at.allow
# touch /etc/at.allow
Run the following commands to set the owner and permissions on /etc/at.allow:
# chown root:root /etc/at.allow
# chmod u-x,og-rwx /etc/at.allow</t>
  </si>
  <si>
    <t>Restrict at to Authorized Users. One method to achieve the recommended state is to execute the following:
Run the following command to remove /etc/at.deny:
# rm /etc/at.deny
Run the following command to create /etc/at.allow
# touch /etc/at.allow
Run the following commands to set the owner and permissions on /etc/at.allow:
# chown root:root /etc/at.allow
# chmod u-x,og-rwx /etc/at.allow</t>
  </si>
  <si>
    <t>To close this finding, please provide a screenshot showing at is restricted to authorized users with the agency's CAP.</t>
  </si>
  <si>
    <t>SUSE12-117</t>
  </si>
  <si>
    <t xml:space="preserve">Access Enforcement </t>
  </si>
  <si>
    <t xml:space="preserve">Configure Permissions on /etc/ssh/sshd_config </t>
  </si>
  <si>
    <t>The /etc/ssh/sshd_configfile contains configuration specifications for sshd. The command below sets the owner and group of the file to root.</t>
  </si>
  <si>
    <t>Run the following command and verify Uidand Gidare both 0/rootand Accessdoes not grant permissions to groupor other:
# stat /etc/ssh/sshd_config
Access: (0600/-rw-------) Uid: ( 0/ root) Gid: ( 0/ root)</t>
  </si>
  <si>
    <t>Permissions on /etc/ssh/sshd_config are configured.</t>
  </si>
  <si>
    <t>Permissions on /etc/ssh/sshd_config are not configured.</t>
  </si>
  <si>
    <t>5.3</t>
  </si>
  <si>
    <t>5.3.1</t>
  </si>
  <si>
    <t>The `/etc/ssh/sshd_config` file needs to be protected from unauthorized changes by non-privileged users.</t>
  </si>
  <si>
    <t>Run the following commands to set ownership and permissions on `/etc/ssh/sshd_config`:
# chown root:root /etc/ssh/sshd_config
# chmod og-rwx /etc/ssh/sshd_config</t>
  </si>
  <si>
    <t>Configure Permissions on /etc/ssh/sshd_config. One method to achieve the recommended state is to execute the following command(s):
# chown root:root /etc/ssh/sshd_config
# chmod og-rwx /etc/ssh/sshd_config</t>
  </si>
  <si>
    <t>To close this finding, please provide the output of the ls -l /etc/ssh/sshd_config command with the agency's CAP.</t>
  </si>
  <si>
    <t>SUSE12-118</t>
  </si>
  <si>
    <t xml:space="preserve">Disable SSH HostbasedAuthentication </t>
  </si>
  <si>
    <t>The HostbasedAuthenticationparameter specifies if authentication is allowed through trusted hosts via the user of .rhosts, or /etc/hosts.equiv, along with successful public key client host authentication. This option only applies to SSH Protocol Version 2.</t>
  </si>
  <si>
    <t>Run the following command and verify that output matches:
# sshd -T -C user=root -C host="$(hostname)" -C addr="$(grep $(hostname) /etc/hosts | awk '{print $1}')" | grep hostbasedauthentication
hostbasedauthentication no
Run the following command and verify the output matches:
# grep -Ei '^\s*HostbasedAuthentication\s+yes' /etc/ssh/sshd_config
Nothing should be returned</t>
  </si>
  <si>
    <t>SSH HostbasedAuthentication is set to No
Output contains the following:
HostbasedAuthentication no</t>
  </si>
  <si>
    <t>SSH HostbasedAuthentication has not been set to No.</t>
  </si>
  <si>
    <t>5.3.10</t>
  </si>
  <si>
    <t>Even though the `.rhosts` files are ineffective if support is disabled in `/etc/pam.conf`, disabling the ability to use `.rhosts` files in SSH provides an additional layer of protection.</t>
  </si>
  <si>
    <t>Edit the `/etc/ssh/sshd_config` file to set the parameter as follows:
HostbasedAuthentication no</t>
  </si>
  <si>
    <t>Disable SSH HostbasedAuthentication. One method for implementing the recommended state is to edit the `/etc/ssh/sshd_config` file to set the parameter as follows:
HostbasedAuthentication no</t>
  </si>
  <si>
    <t>To close this finding, please provide a screenshot of the SSH HostbasedAuthentication setting in the /etc/ssh/sshd_config file with the agency's CAP.</t>
  </si>
  <si>
    <t>SUSE12-119</t>
  </si>
  <si>
    <t>Disable SSH Root Login</t>
  </si>
  <si>
    <t>The PermitRootLoginparameter specifies if the root user can log in using ssh. The default is no.</t>
  </si>
  <si>
    <t>Run the following command and verify that output matches:
# sshd -T -C user=root -C host="$(hostname)" -C addr="$(grep $(hostname) /etc/hosts | awk '{print $1}')" | grep permitrootlogin
permitrootlogin no
Run the following command and verify the output:
# grep -Ei '^\s*PermitRootLogin\s+yes' /etc/ssh/sshd_config
Nothing should be returned</t>
  </si>
  <si>
    <t>SSH Root Login is disabled.
Output contains the following:
PermitRootLogin no</t>
  </si>
  <si>
    <t>SSH Root Login is not disabled.</t>
  </si>
  <si>
    <t>HRM8</t>
  </si>
  <si>
    <t>5.3.11</t>
  </si>
  <si>
    <t>Disallowing root logins over SSH requires system admins to authenticate using their own individual account, then escalating to root via `sudo`. This in turn limits opportunity for non-repudiation and provides a clear audit trail in the event of a security incident</t>
  </si>
  <si>
    <t>Edit the `/etc/ssh/sshd_config` file to set the parameter as follows:
PermitRootLogin no</t>
  </si>
  <si>
    <t>Disable SSH root login. One method for implementing the recommended state is to edit the `/etc/ssh/sshd_config` file to set the parameter as follows:
PermitRootLogin no</t>
  </si>
  <si>
    <t>To close this finding, please provide a screenshot of the PermitRootLogin option in the /etc/ssh/sshd_config file with the agency's CAP.</t>
  </si>
  <si>
    <t>SUSE12-120</t>
  </si>
  <si>
    <t xml:space="preserve">Disable SSH PermitEmptyPasswords </t>
  </si>
  <si>
    <t>The PermitEmptyPasswordsparameter specifies if the SSH server allows login to accounts with empty password strings.</t>
  </si>
  <si>
    <t>Run the following command and verify that output matches:
# sshd -T -C user=root -C host="$(hostname)" -C addr="$(grep $(hostname) /etc/hosts | awk '{print $1}')" | grep permitemptypasswords
permitemptypasswords no
Run the following command and verify the output:
# grep -Ei '^\s*PermitEmptyPasswords\s+yes' /etc/ssh/sshd_config
Nothing should be returned</t>
  </si>
  <si>
    <t>SSH PermitEmptyPasswords is set to No
Output contains the following:
PermitEmptyPasswords no</t>
  </si>
  <si>
    <t>SSH PermitEmptyPasswords has not been set to No.</t>
  </si>
  <si>
    <t>Criticality may be upgraded to Critical if passwords are not required to access FTI</t>
  </si>
  <si>
    <t>5.3.12</t>
  </si>
  <si>
    <t>Disallowing remote shell access to accounts that have an empty password reduces the probability of unauthorized access to the system</t>
  </si>
  <si>
    <t>Edit the `/etc/ssh/sshd_config` file to set the parameter as follows:
PermitEmptyPasswords no</t>
  </si>
  <si>
    <t>Disable SSH PermitEmptyPasswords. One method for implementing the recommended state is to edit the /etc/ssh/sshd_config file to set the parameter as follows:
PermitEmptyPasswords no</t>
  </si>
  <si>
    <t>To close this finding, please provide a screenshot of the PermitEmptyPasswords option in the /etc/ssh/sshd_config file with the agency's CAP.</t>
  </si>
  <si>
    <t>SUSE12-121</t>
  </si>
  <si>
    <t xml:space="preserve">Disable SSH PermitUserEnvironment </t>
  </si>
  <si>
    <t>The PermitUserEnvironmentoption allows users to present environment options to the sshdaemon.</t>
  </si>
  <si>
    <t>Run the following command and verify that output matches:
# sshd -T -C user=root -C host="$(hostname)" -C addr="$(grep $(hostname) /etc/hosts | awk '{print $1}')" | grep permituserenvironment
permituserenvironment no
Run the following command and verify the output:
# grep -Ei '^\s*PermitUserEnvironment\s+yes' /etc/ssh/sshd_config
Nothing should be returned</t>
  </si>
  <si>
    <t>PermitUserEnvironment option is set to No
Output contains the following:
PermitUserEnvironment no</t>
  </si>
  <si>
    <t>Users are allowed to the Set Environment Options.</t>
  </si>
  <si>
    <t>5.3.13</t>
  </si>
  <si>
    <t>Permitting users the ability to set environment variables through the SSH daemon could potentially allow users to bypass security controls (e.g. setting an execution path that has `ssh` executing a Trojan’s programs)</t>
  </si>
  <si>
    <t>Edit the `/etc/ssh/sshd_config` file to set the parameter as follows:
PermitUserEnvironment no</t>
  </si>
  <si>
    <t>Disable the SSH PermitUserEnvironment. One method for implementing the recommended state is to edit the /etc/ssh/sshd_config file to set the parameter as follows:
PermitUserEnvironment no</t>
  </si>
  <si>
    <t>To close this finding, please provide a screenshot of the PermitUserEnvironment.option in the /etc/ssh/sshd_config file with the agency's CAP.</t>
  </si>
  <si>
    <t>SUSE12-122</t>
  </si>
  <si>
    <t>SC-13</t>
  </si>
  <si>
    <t>Cryptographic Protection</t>
  </si>
  <si>
    <t>Ensure only strong Ciphers are used</t>
  </si>
  <si>
    <t>This variable limits the ciphers that SSH can use during communication.</t>
  </si>
  <si>
    <t>Run the following command and verify the output:
# sshd -T -C user=root -C host="$(hostname)" -C addr="$(grep $(hostname) /etc/hosts | awk '{print $1}')" | grep -Ei '^\s*ciphers\s+([^#]+,)?(3des-cbc|aes128-cbc|aes192-cbc|aes256-cbc|arcfour|arcfour128|arcfour256|blowfish-cbc|cast128-cbc|rijndael-cbc@lysator.liu.se)\b'
Nothing should be returned
Run the following command and verify the output:
grep -Ei '^\s*ciphers\s+([^#]+,)?(3des-cbc|aes128-cbc|aes192-cbc|aes256-cbc|arcfour|arcfour128|arcfour256|blowfish-cbc|cast128-cbc|rijndael-cbc@lysator.liu.se)\b' /etc/ssh/sshd_config
Nothing should be returned</t>
  </si>
  <si>
    <t>Only strong Ciphers are used.</t>
  </si>
  <si>
    <t>Only strong Ciphers are not used.</t>
  </si>
  <si>
    <t>5.3.8</t>
  </si>
  <si>
    <t>Weak ciphers that are used for authentication to the cryptographic module cannot be relied upon to provide confidentiality or integrity, and system data may be compromised.
- The DES, Triple DES, and Blowfish ciphers, as used in SSH, have a birthday bound of approximately four billion blocks, which makes it easier for remote attackers to obtain cleartext data via a birthday attack against a long-duration encrypted session, aka a "Sweet32" attack
-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 The passwords used during an SSH session encrypted with RC4 can be recovered by an attacker who is able to capture and replay the session
- Error handling in the SSH protocol; Client and Server, when using a block cipher algorithm in Cipher Block Chaining (CBC) mode, makes it easier for remote attackers to recover certain plaintext data from an arbitrary block of ciphertext in an SSH session via unknown vectors
Weak Ciphers:
```
3des-cbc
aes128-cbc
aes192-cbc
aes256-cbc
arcfour
arcfour128
arcfour256
blowfish-cbc
cast128-cbc
rijndael-cbc@lysator.liu.se
cast128-cbc
```</t>
  </si>
  <si>
    <t>Edit the /etc/ssh/sshd_config file add/modify the Ciphers line to contain a comma separated list of the site approved ciphers.</t>
  </si>
  <si>
    <t>Ensure only strong Ciphers are used. One method to achieve the recommended state is to execute the following:
Edit the /etc/ssh/sshd_config file add/modify the Ciphers line to contain a comma separated list of the site approved ciphers.</t>
  </si>
  <si>
    <t>To close this finding, please provide a screenshot showing only strong ciphers are used with the agency's CAP.</t>
  </si>
  <si>
    <t>SUSE12-123</t>
  </si>
  <si>
    <t>Ensure only strong MAC algorithms are used</t>
  </si>
  <si>
    <t>This variable Specifies the available MAC (message authentication code) algorithms. The MAC algorithm is used in protocol version 2 for data integrity protection. Multiple algorithms must be comma-separated.</t>
  </si>
  <si>
    <t>Run the following command and verify the output:
# sshd -T -C user=root -C host="$(hostname)" -C addr="$(grep $(hostname) /etc/hosts | awk '{print $1}')" | grep -Ei '^\s*macs\s+([^#]+,)?(hmac-md5|hmac-md5-96|hmac-ripemd160|hmac-sha1|hmac-sha1-96|umac-64@openssh\.com|hmac-md5-etm@openssh\.com|hmac-md5-96-etm@openssh\.com|hmac-ripemd160-etm@openssh\.com|hmac-sha1-etm@openssh\.com|hmac-sha1-96-etm@openssh\.com|umac-64-etm@openssh\.com|umac-128-etm@openssh\.com)\b'
Nothing should be returned
Run the following command and verify the output:
# grep -Ei '^\s*macs\s+([^#]+,)?(hmac-md5|hmac-md5-96|hmac-ripemd160|hmac-sha1|hmac-sha1-96|umac-64@openssh\.com|hmac-md5-etm@openssh\.com|hmac-md5-96-etm@openssh\.com|hmac-ripemd160-etm@openssh\.com|hmac-sha1-etm@openssh\.com|hmac-sha1-96-etm@openssh\.com|umac-64-etm@openssh\.com|umac-128-etm@openssh\.com)\b' /etc/ssh/sshd_config
Nothing should be returned</t>
  </si>
  <si>
    <t xml:space="preserve">Only approved MAC Hashing is used. </t>
  </si>
  <si>
    <t xml:space="preserve">Approved MAC hashing algorithms are not being used. </t>
  </si>
  <si>
    <t>HPW11</t>
  </si>
  <si>
    <t>5.3.15</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</si>
  <si>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
Weak MAC algorithms:
```
hmac-md5
hmac-md5-96
hmac-ripemd160
hmac-sha1
hmac-sha1-96
umac-64@openssh.com
umac-128@openssh.com
hmac-md5-etm@openssh.com
hmac-md5-96-etm@openssh.com
hmac-ripemd160-etm@openssh.com
hmac-sha1-etm@openssh.com
hmac-sha1-96-etm@openssh.com
umac-64-etm@openssh.com
umac-128-etm@openssh.com
```</t>
  </si>
  <si>
    <t xml:space="preserve">Edit the `/etc/ssh/sshd_config` file and add/modify the MACs line to contain a comma separated list of the site approved MACs
_Example:_
MACs hmac-sha2-512-etm@openssh.com,hmac-sha2-256-etm@openssh.com,hmac-sha2-512,hmac-sha2-256
</t>
  </si>
  <si>
    <t>Use approved MAC algorithms only. One method for implementing the recommended state is to perform the following:
Edit the /etc/ssh/sshd_config file to set the parameter in accordance with site policy. The following includes all supported and accepted MACs:
MACs hmac-sha2-512-etm@openssh.com,hmac-sha2-256-etm@openssh.com,umac-128-etm@openssh.com,hmac-sha2-512,hmac-sha2-256,umac-128@openssh.com</t>
  </si>
  <si>
    <t>To close this finding, please provide a screenshot of the approved MAC algorithms defined in the /etc/ssh/sshd_config file with the agency's CAP.</t>
  </si>
  <si>
    <t>SUSE12-124</t>
  </si>
  <si>
    <t>Ensure only strong Key Exchange algorithms are used</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</si>
  <si>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t>
  </si>
  <si>
    <t>Run the following command and verify the output:
# sshd -T -C user=root -C host="$(hostname)" -C addr="$(grep $(hostname) /etc/hosts | awk '{print $1}')" | grep -Ei '^\s*kexalgorithms\s+([^#]+,)?(diffie-hellman-group1-sha1|diffie-hellman-group8-sha1|diffie-hellman-group-exchange-sha1)\b'
Nothing should be returned
Run the following command and verify the output:
# grep -Ei '^\s*kexalgorithms\s+([^#]+,)?(diffie-hellman-group1-sha1|diffie-hellman-group8-sha1|diffie-hellman-group-exchange-sha1)\b' /etc/ssh/sshd_config
Nothing should be returned</t>
  </si>
  <si>
    <t>Only strong Key Exchange algorithms are used.</t>
  </si>
  <si>
    <t>Only strong Key Exchange algorithms are not used.</t>
  </si>
  <si>
    <t>5.3.16</t>
  </si>
  <si>
    <t>Key exchange methods that are considered weak should be removed. A key exchange method may be weak because too few bits are used or the hashing algorithm is considered too weak. Using weak algorithms could expose connections to man-in-the-middle attacks
Weak Key Exchange Algorithms: 
```
diffie-hellman-group1-sha1
diffie-hellman-group8-sha1
diffie-hellman-group-exchange-sha1
```</t>
  </si>
  <si>
    <t>Edit the /etc/ssh/sshd_config file add/modify the KexAlgorithms line to contain a comma separated list of the site approved key exchange algorithms.</t>
  </si>
  <si>
    <t>Ensure only strong Key Exchange algorithms are used. One method to achieve the recommended state is to execute the following:
Edit the /etc/ssh/sshd_config file add/modify the KexAlgorithms line to contain a comma separated list of the site approved key exchange algorithms.</t>
  </si>
  <si>
    <t>To close this finding, please provide a screenshot showing only strong key exchange algorithms are used with the agency's CAP.</t>
  </si>
  <si>
    <t>SUSE12-125</t>
  </si>
  <si>
    <t>AC-12</t>
  </si>
  <si>
    <t>Session Termination</t>
  </si>
  <si>
    <t>Configure SSH Idle Timeout Interval</t>
  </si>
  <si>
    <t xml:space="preserve">The two options `ClientAliveInterval` and `ClientAliveCountMax` control the timeout of ssh sessions.
- `ClientAliveInterval` sets a timeout interval in seconds after which if no data has been received from the client, sshd will send a message through the encrypted channel to request a response from the client. The default is 0, indicating that these messages will not be sent to the client.
- `ClientAliveCountMax` sets the number of client alive messages which may be sent without sshd receiving any messages back from the client. If this threshold is reached while client alive messages are being sent, sshd will disconnect the client, terminating the session. The default value is `3`.
 - The client alive messages are sent through the encrypted channel
 - Setting `ClientAliveCountMax` to `0` disables connection termination
_Example:_ 
If the `ClientAliveInterval` is set to 15 seconds and the `ClientAliveCountMax` is set to 3, the client `ssh` session will be terminated after 45 seconds of idle time.
</t>
  </si>
  <si>
    <t>Edit the `/etc/ssh/sshd_config` file to set the parameters according to site policy. This should include `ClientAliveInterval` between 1 and 1800 and `ClientAliveCountMax` of 3 or less:
ClientAliveInterval 1800
ClientAliveCountMax 3</t>
  </si>
  <si>
    <t>Output contains the following:
ClientAliveInterval 1800
ClientAliveCountMax 3</t>
  </si>
  <si>
    <t xml:space="preserve">Idle timeout has not been configured to meet IRS Requirements. </t>
  </si>
  <si>
    <t>HAC2</t>
  </si>
  <si>
    <t>5.3.17</t>
  </si>
  <si>
    <t>Having no timeout value associated with a connection could allow an unauthorized user access to another user's `ssh` session (e.g. user walks away from their computer and doesn't lock the screen). Setting a timeout value reduces this risk.
- The recommended `ClientAliveInterval` setting is `1800` seconds (30 minutes)
- The recommended `ClientAliveCountMax` setting is `3`
- The ssh session would send three keep alive messages at 5 minute intervals. If no response is received after the third keep alive message, the ssh session would be terminated after 15 minutes.</t>
  </si>
  <si>
    <t>Configure SSH Idle Timeout Intervals. One method to achieve the recommended state is to execute the following:
Edit the `/etc/ssh/sshd_config` file to set the parameters according to site policy. This should include `ClientAliveInterval` between 1 and 1800 and `ClientAliveCountMax` of 3 or less:
ClientAliveInterval 1800
ClientAliveCountMax 3</t>
  </si>
  <si>
    <t>SUSE12-126</t>
  </si>
  <si>
    <t>Set SSH LoginGraceTime to one minute or less</t>
  </si>
  <si>
    <t>The LoginGraceTimeparameter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</si>
  <si>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Run the following command and verify that output LoginGraceTimeis between 1and 60seconds or 1m:
# sshd -T -C user=root -C host="$(hostname)" -C addr="$(grep $(hostname) /etc/hosts | awk '{print $1}')" | grep logingracetime
logingracetime 60
Run the following command and verify the output:
# grep -Ei '^\s*LoginGraceTime\s+(0|6[1-9]|[7-9][0-9]|[1-9][0-9][0-9]+|[^1]m)' /etc/ssh/sshd_config
Nothing should be returned</t>
  </si>
  <si>
    <t>Incomplete SSH connection timeout is set to 60 seconds or less.</t>
  </si>
  <si>
    <t>Incomplete SSH connections do not timeout after 60 seconds or less.</t>
  </si>
  <si>
    <t>HSC17</t>
  </si>
  <si>
    <t>5.3.18</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</si>
  <si>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</si>
  <si>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Edit the `/etc/ssh/sshd_config` file to set the parameter as follows:
LoginGraceTime 60</t>
  </si>
  <si>
    <t>Set SSH LoginGraceTime to one minute or less. One method for implementing the recommended state is to edit the `/etc/ssh/sshd_config` file to set the parameter as follows:
LoginGraceTime 60</t>
  </si>
  <si>
    <t>To close this finding, please provide a screenshot showing LoginGrace time has been set to 60 or less with the agency's CAP.</t>
  </si>
  <si>
    <t>SUSE12-127</t>
  </si>
  <si>
    <t>Configure SSH Warning Banner</t>
  </si>
  <si>
    <t>The Bannerparameter specifies a file whose contents must be sent to the remote user before authentication is permitted. By default, no banner is displayed.</t>
  </si>
  <si>
    <t>Run the following command and verify that output matches:
# sshd -T -C user=root -C host="$(hostname)" -C addr="$(grep $(hostname) /etc/hosts | awk '{print $1}')" | grep banner
banner /etc/issue.net</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</si>
  <si>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</si>
  <si>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 xml:space="preserve">The warning banner is not Publication 1075 compliant. </t>
  </si>
  <si>
    <t>Updated to IRS Warning Banner</t>
  </si>
  <si>
    <t>5.3.19</t>
  </si>
  <si>
    <t>Banners are used to warn connecting users of the particular site's policy regarding connection. Presenting a warning message prior to the normal user login may assist the prosecution of trespassers on the computer system.</t>
  </si>
  <si>
    <t>Edit the `/etc/ssh/sshd_config` file to set the parameter as follows: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</si>
  <si>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</si>
  <si>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SUSE12-128</t>
  </si>
  <si>
    <t xml:space="preserve">Configure permissions on SSH private host key files </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</si>
  <si>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</si>
  <si>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 xml:space="preserve">Run the following command and verify Uid is 0/root and Gid is 0/root and permissions are 0600 or more restrictive:
# find /etc/ssh -xdev -type f -name 'ssh_host_*_key' -exec stat {} \;
Example Output:
File: '/etc/ssh/ssh_host_rsa_key'
Size: 1675 Blocks: 8 IO Block: 4096 regular file
Device: 801h/2049d Inode: 794321 Links: 1
Access: (0600/-rw-------) Uid: ( 0/ root) Gid: ( 0/ root)
Access: 2021-03-01 06:25:08.63324689 -0800
Modify: 2021-01-29 06:42:16.001324236 -0800
Change: 2021-01-29 06:42:16.001324236 -0800
Birth: -
File: '/etc/ssh/ssh_host_ecdsa_key'
Size: 227 Blocks: 8 IO Block: 4096 regular file
Device: 801h/2049d Inode: 794325 Links: 1
Access: (0600/-rw-------) Uid: ( 0/ root) Gid: ( 0/ root)
Access: 2021-03-01 06:25:08.63324689 -0800
Modify: 2021-01-29 06:42:16.173327263 -0800
Change: 2021-01-29 06:42:16.173327263 -0800
Birth: -
File: '/etc/ssh/ssh_host_ed25519_key'
Size: 399 Blocks: 8 IO Block: 4096 regular file
Device: 801h/2049d Inode: 794327 Links: 1
Access: (0600/-rw-------) Uid: ( 0/ root) Gid: ( 0/ root)
Access: 2021-03-01 06:25:08.63324689 -0800
Modify: 2021-01-29 06:42:16.185327474 -0800
Change: 2021-01-29 06:42:16.185327474 -0800
Birth: -
File: '/etc/ssh/ssh_host_dsa_key'
Size: 672 Blocks: 8 IO Block: 4096 regular file
Device: 801h/2049d Inode: 794323 Links: 1
Access: (0600/-rw-------) Uid: ( 0/ root) Gid: ( 0/ root)
Access: 2021-03-01 06:25:08.645246255 -0800
Modify: 2021-01-29 06:42:16.161327052 -0800
Change: 2021-01-29 06:42:16.161327052 -0800
Birth: </t>
  </si>
  <si>
    <t>Permissions on SSH private host key files are configured.</t>
  </si>
  <si>
    <t>Permissions on SSH private host key files are not configured.</t>
  </si>
  <si>
    <t>HCM45</t>
  </si>
  <si>
    <t>HCM45: System configuration provides additional attack surface</t>
  </si>
  <si>
    <t>5.3.2</t>
  </si>
  <si>
    <t>If an unauthorized user obtains the private SSH host key file, the host could be impersonated</t>
  </si>
  <si>
    <t>Run the following commands to set permissions, ownership, and group on the private SSH host key files:
# find /etc/ssh -xdev -type f -name 'ssh_host_*_key' -exec chown root:root {} \;
# find /etc/ssh -xdev -type f -name 'ssh_host_*_key' -exec chmod u-x,go-rwx {} \;</t>
  </si>
  <si>
    <t>Configure permissions on SSH private host key files. One method to achieve the recommended state is to execute the following command(s):
# find /etc/ssh -xdev -type f -name 'ssh_host_*_key' -exec chown root:root {} \;
# find /etc/ssh -xdev -type f -name 'ssh_host_*_key' -exec chmod u-x,go-rwx {} \;</t>
  </si>
  <si>
    <t>To close this finding, please provide a screenshot showing ownership and permissions have been set on the private SSH host key files with the agency's CAP.</t>
  </si>
  <si>
    <t>SUSE12-129</t>
  </si>
  <si>
    <t>IA-5</t>
  </si>
  <si>
    <t xml:space="preserve">Authenticator Management </t>
  </si>
  <si>
    <t>Enable SSH PAM</t>
  </si>
  <si>
    <t>UsePAM Enables the Pluggable Authentication Module interface. If set to “yes” this will enable PAM authentication using ChallengeResponseAuthentication and PasswordAuthentication in addition to PAM account and session module processing for all authentication types</t>
  </si>
  <si>
    <t>Run the following command and verify that output matches:
# sshd -T -C user=root -C host="$(hostname)" -C addr="$(grep $(hostname) /etc/hosts | awk '{print $1}')" | grep -i usepam
usepam yes
Run the following command and verify the output:
# grep -Ei '^\s*UsePAM\s+no' /etc/ssh/sshd_config
Nothing should be returned</t>
  </si>
  <si>
    <t>SSH PAM is enabled.</t>
  </si>
  <si>
    <t>SSH PAM is not enabled.</t>
  </si>
  <si>
    <t>5.3.20</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</si>
  <si>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</si>
  <si>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</si>
  <si>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execute the following:
Edit the /etc/ssh/sshd_config file to set the parameter as follows:
UsePAM yes</t>
  </si>
  <si>
    <t>To close this finding, please provide a screenshot showing SSH PAM has been enabled with the agency's CAP.</t>
  </si>
  <si>
    <t>SUSE12-130</t>
  </si>
  <si>
    <t>Configure SSH MaxStartups</t>
  </si>
  <si>
    <t>The MaxStartups parameter specifies the maximum number of concurrent unauthenticated connections to the SSH daemon.</t>
  </si>
  <si>
    <t>Run the following command and verify that output MaxStartups is 10:30:60 or more restrictive:
# sshd -T -C user=root -C host="$(hostname)" -C addr="$(grep $(hostname) /etc/hosts | awk '{print $1}')" | grep -i maxstartups
maxstartups 10:30:60
Run the following command and verify the output:
# grep -Ei '^\s*maxstartups\s+(((1[1-9]|[1-9][0-9][0-9]+):([0-9]+):([0-9]+))|(([0-9]+):(3[1-9]|[4-9][0-9]|[1-9][0-9][0-9]+):([0-9]+))|(([0-9]+):([0-9]+):(6[1-9]|[7-9][0-9]|[1-9][0-9][0-9]+)))' /etc/ssh/sshd_config
Nothing should be returned</t>
  </si>
  <si>
    <t>SSH MaxStartups is configured.</t>
  </si>
  <si>
    <t>SSH MaxStartups is not configured.</t>
  </si>
  <si>
    <t>HSC21</t>
  </si>
  <si>
    <t>HSC21: Number of logon sessions are not managed appropriately</t>
  </si>
  <si>
    <t>5.3.22</t>
  </si>
  <si>
    <t>To protect a system from denial of service due to a large number of pending authentication connection attempts, use the rate limiting function of MaxStartups to protect availability of sshd logins and prevent overwhelming the daemon.</t>
  </si>
  <si>
    <t>Edit the /etc/ssh/sshd_config file to set the parameter as follows:
maxstartups 10:30:60</t>
  </si>
  <si>
    <t>Configure SSH MaxStartups. One method to achieve the recommended state is to execute the following:
Edit the /etc/ssh/sshd_config file to set the parameter as follows:
maxstartups 10:30:60</t>
  </si>
  <si>
    <t>SUSE12-131</t>
  </si>
  <si>
    <t>Set SSH MaxSessions to 10</t>
  </si>
  <si>
    <t>The `MaxSessions` parameter specifies the maximum number of open sessions permitted from a given connection.</t>
  </si>
  <si>
    <t xml:space="preserve">Run the following command and verify that output `MaxSessions` is 100 or less, or matches site policy:
# sshd -T | grep -i maxsessions
maxsessions 10
</t>
  </si>
  <si>
    <t>SSH MaxSessions is set to 10
Output contains the following:
`MaxSessions` is 10</t>
  </si>
  <si>
    <t>SSH MaxSessions has not been set to 10.</t>
  </si>
  <si>
    <t xml:space="preserve">Changed from 1 to 10
</t>
  </si>
  <si>
    <t>5.3.23</t>
  </si>
  <si>
    <t>To protect a system from denial of service due to a large number of concurrent sessions, use the rate limiting function of MaxSessions to protect availability of sshd logins and prevent overwhelming the daemon.</t>
  </si>
  <si>
    <t>Edit the `/etc/ssh/sshd_config` file to set the parameter as follows:
MaxSessions 10</t>
  </si>
  <si>
    <t>Set SSH MaxSessions to 10. One method to achieve the recommended state is to execute the following:
Edit the `/etc/ssh/sshd_config` file to set the parameter as follows:
MaxSessions 10</t>
  </si>
  <si>
    <t>SUSE12-132</t>
  </si>
  <si>
    <t>Set permissions and ownership on the SSH host public key files</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</si>
  <si>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</si>
  <si>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Run the following command and verify Access does not grant write or execute permissions to group or other for all returned files:
# find /etc/ssh -xdev -type f -name 'ssh_host_*_key.pub' -exec stat {} \;
Example Output: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File: ‘/etc/ssh/ssh_host_ed25519_key.pub’
Size: 82 Blocks: 8 IO Block: 4096 regular file
Device: ca01h/51713d Inode: 8631763 Links: 1
Access: (0644/-rw-r--r--) Uid: ( 0/ root) Gid: ( 0/ root)
Access: 2018-10-22 18:24:56.945750616 +0000
Modify: 2018-10-22 18:24:56.945750616 +0000
Change: 2018-10-22 18:24:56.961750616 +0000
Birth:</t>
  </si>
  <si>
    <t>Permissions on SSH public host key files are configured.</t>
  </si>
  <si>
    <t>Permissions on SSH public host key files are not configured.</t>
  </si>
  <si>
    <t>5.3.3</t>
  </si>
  <si>
    <t>If a public host key file is modified by an unauthorized user, the SSH service may be compromised.</t>
  </si>
  <si>
    <t>Run the following commands to set permissions and ownership on the SSH host public key files
# find /etc/ssh -xdev -type f -name 'ssh_host_*_key.pub' -exec chmod u-x,go-wx {} \;
# find /etc/ssh -xdev -type f -name 'ssh_host_*_key.pub' -exec chown root:root {} \;</t>
  </si>
  <si>
    <t>Set permissions and ownership on the SSH host public key files. One method to achieve the recommended state is to execute the following command(s):
# find /etc/ssh -xdev -type f -name 'ssh_host_*_key.pub' -exec chmod u-x,go-wx {} \;
# find /etc/ssh -xdev -type f -name 'ssh_host_*_key.pub' -exec chown root:root {} \;</t>
  </si>
  <si>
    <t>To close this finding, please provide a screenshot showing ownership and permissions have been set on the private SSH host public key with the agency's CAP.</t>
  </si>
  <si>
    <t>SUSE12-133</t>
  </si>
  <si>
    <t>Set SSH Protocol to 2</t>
  </si>
  <si>
    <t>SSH supports two different and incompatible protocols: SSH1 and SSH2. SSH1 was the original protocol and was subject to security issues. SSH2 is more advanced and secure.</t>
  </si>
  <si>
    <t>Run the following command and verify that output matches:
# sshd -T -C user=root -C host="$(hostname)" -C addr="$(grep $(hostname) /etc/hosts | awk '{print $1}')" | grep '^\s*protocol'
protocol 2
Run the following command and verify the output:
# grep -Ei '^\s*Protocol\s+[^2].*$' /etc/ssh/sshd_config
Nothing should be returned</t>
  </si>
  <si>
    <t>SSH is not using v1 compatibility, only v2 connections are accepted.
Output contains the following:
Protocol 2</t>
  </si>
  <si>
    <t xml:space="preserve">SSH v2 is not being utilized on the system. </t>
  </si>
  <si>
    <t>5.3.4</t>
  </si>
  <si>
    <t>SSH v1 suffers from insecurities that do not affect SSH v2.</t>
  </si>
  <si>
    <t>Edit the `/etc/ssh/sshd_config` file to set the parameter as follows:
Protocol 2</t>
  </si>
  <si>
    <t>Set SSH Protocol to '2'. One method for implementing the recommended state is to edit the `/etc/ssh/sshd_config` file to set the parameter as follows:
Protocol 2</t>
  </si>
  <si>
    <t>To close this finding, please provide a screenshot of the allowed SSH Protocols in the /etc/ssh/sshd_config' file with the agency's CAP.</t>
  </si>
  <si>
    <t>SUSE12-134</t>
  </si>
  <si>
    <t>Limit SSH Access</t>
  </si>
  <si>
    <t>There are several options available to limit which users and group can access the system via SSH. It is recommended that at least one of the following options be leveraged:
- AllowUsers:
 - The AllowUsersvariable gives the system administrator the option of allowing specific users to sshinto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AllowGroupsvariable gives the system administrator the option of allowing specific groups of users to sshinto the system. The list consists of space separated group names. Numeric group IDs are not recognized with this variable.
- DenyUsers:
 - The DenyUsersvariable gives the system administrator the option of denying specific users to sshinto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DenyGroupsvariable gives the system administrator the option of denying specific groups of users to sshinto the system. The list consists of space separated group names. Numeric group IDs are not recognized with this variable.</t>
  </si>
  <si>
    <t>Run the following command:
sshd -T -C user=root -C host="$(hostname)" -C addr="$(grep $(hostname) /etc/hosts | awk '{print $1}')" | grep -Ei '^\s*(allow|deny)(users|groups)\s+\S+'
Verify that the output matches at least one of the following lines:
allowusers &lt;userlist&gt;
allowgroups &lt;grouplist&gt;
denyusers &lt;userlist&gt;
denygroups &lt;grouplist&gt;</t>
  </si>
  <si>
    <t xml:space="preserve">Review output and ensure that at least one of these options is being leveraged AllowUsers, AllowGroups, DenyUsers, and/or DenyGroups. </t>
  </si>
  <si>
    <t xml:space="preserve">Remote access via SSH has not been restricted. </t>
  </si>
  <si>
    <t>5.3.5</t>
  </si>
  <si>
    <t>Restricting which users can remotely access the system via SSH will help ensure that only authorized users access the system.</t>
  </si>
  <si>
    <t>Edit the `/etc/ssh/sshd_config` file to set one or more of the parameter as follows:
AllowUsers &lt;userlist&gt;
or
AllowGroups &lt;grouplist&gt;
or
DenyUsers &lt;userlist&gt;
or
DenyGroups &lt;grouplist&gt;</t>
  </si>
  <si>
    <t>Limit SSH access. One method for implementing the recommended state is to edit the /etc/ssh/sshd_config file to set one or more of the parameter as follows:
AllowUsers 
AllowGroups 
DenyUsers 
DenyGroups</t>
  </si>
  <si>
    <t>To close this finding, please provide a screenshot of the allowed users and groups in the /etc/ssh/sshd_config file with the agency's CAP.</t>
  </si>
  <si>
    <t>SUSE12-135</t>
  </si>
  <si>
    <t>Set SSH LogLevel to INFO</t>
  </si>
  <si>
    <t>INFOlevel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VERBOSElevel specifies that login and logout activity as well as the key fingerprint for any SSH key used for login will be logged. This information is important for SSH key management, especially in legacy environments.</t>
  </si>
  <si>
    <t>Run the following command and verify that output matches loglevel VERBOSEor loglevel INFO:
# sshd -T -C user=root -C host="$(hostname)" -C addr="$(grep $(hostname) /etc/hosts | awk '{print $1}')" | grep loglevel
loglevel VERBOSE or loglevel INFO
Run the following command and verify the output matches:
# grep -i 'loglevel' /etc/ssh/sshd_config | grep -Evi '(VERBOSE|INFO)'
Nothing should be returned</t>
  </si>
  <si>
    <t>SSH LogLevel is appropriate.</t>
  </si>
  <si>
    <t>LogLevel has not been set to INFO.</t>
  </si>
  <si>
    <t>5.3.6</t>
  </si>
  <si>
    <t>SSH provides several logging levels with varying amounts of verbosity. `DEBUG` is specifically **not** recommended other than strictly for debugging SSH communications since it provides so much data that it is difficult to identify important security information.</t>
  </si>
  <si>
    <t>Edit the `/etc/ssh/sshd_config` file to set the parameter as follows:
LogLevel VERBOSE
or
LogLevel INFO</t>
  </si>
  <si>
    <t>Set SSH LogLevel to 'INFO.' One method for implementing the recommended state is to edit the/etc/ssh/sshd_config` file to set the parameter as follows:
LogLevel INFO</t>
  </si>
  <si>
    <t>SUSE12-136</t>
  </si>
  <si>
    <t>Set SSH MaxAuthTries to 3 or less</t>
  </si>
  <si>
    <t>The MaxAuthTriesparameter specifies the maximum number of authentication attempts permitted per connection. When the login failure count reaches half the number, error messages will be written to the syslogfile detailing the login failure.</t>
  </si>
  <si>
    <t xml:space="preserve">Run the following command and verify that output MaxAuthTriesis 3 or less:
# sshd -T -C user=root -C host="$(hostname)" -C addr="$(grep $(hostname) /etc/hosts | awk '{print $1}')" | grep maxauthtries
maxauthtries 3
Run the following command and verify that the output:
# grep -Ei '^\s*maxauthtries\s+([5-9]|[1-9][0-9]+)' /etc/ssh/sshd_config
Nothing is returned
</t>
  </si>
  <si>
    <t>SSH MaxAuthTries is set to 3 or Less
Output contains the following:
MaxAuthTries 3</t>
  </si>
  <si>
    <t>SSH MaxAuthTries has not been set to 3 or less.</t>
  </si>
  <si>
    <t>Update MaxAuth Tries from 4 to 3</t>
  </si>
  <si>
    <t>HAC15</t>
  </si>
  <si>
    <t>Setting the `MaxAuthTries` parameter to a low number will minimize the risk of successful brute force attacks to the SSH server. While the recommended setting is 3, set the number based on site policy.</t>
  </si>
  <si>
    <t>Edit the `/etc/ssh/sshd_config` file to set the parameter as follows:
MaxAuthTries 3</t>
  </si>
  <si>
    <t xml:space="preserve">Set MaxAuthTries to '3.' One method for implementing the recommended state is to edit the /etc/ssh/sshd_config file to set the parameter as follows:
MaxAuthTries 3
</t>
  </si>
  <si>
    <t>To close this finding, please provide a screenshot of the Set MaxAuthTries setting in the /etc/ssh/sshd_config file with the agency's CAP.</t>
  </si>
  <si>
    <t>SUSE12-137</t>
  </si>
  <si>
    <t>Enable SSH IgnoreRhosts</t>
  </si>
  <si>
    <t>The IgnoreRhostsparameter specifies that .rhostsand .shostsfiles will not be used in RhostsRSAAuthenticationor HostbasedAuthentication.</t>
  </si>
  <si>
    <t>Run the following command and verify that output matches:
# sshd -T -C user=root -C host="$(hostname)" -C addr="$(grep $(hostname) /etc/hosts | awk '{print $1}')" | grep ignorerhosts
ignorerhosts yes
Run the following command and verify the output:
# grep -Ei '^\s*ignorerhosts\s+no\b' /etc/ssh/sshd_config
Nothing should be returned</t>
  </si>
  <si>
    <t>SSH IgnoreRhosts is enabled.</t>
  </si>
  <si>
    <t>SSH IgnoreRhosts has not been set to Yes.</t>
  </si>
  <si>
    <t>5.3.9</t>
  </si>
  <si>
    <t>Setting this parameter forces users to enter a password when authenticating with ssh.</t>
  </si>
  <si>
    <t>Edit the `/etc/ssh/sshd_config` file to set the parameter as follows:
IgnoreRhosts yes</t>
  </si>
  <si>
    <t xml:space="preserve">Enable SSH IgnoreRhosts. One method for implementing the recommended state is to perform the following:
Edit the /etc/ssh/sshd_config file to set the parameter as follows:
IgnoreRhosts yes
</t>
  </si>
  <si>
    <t>To close this finding, please provide a screenshot of the SSH IgnoreRhosts setting in the /etc/ssh/sshd_config file with the agency's CAP.</t>
  </si>
  <si>
    <t>SUSE12-138</t>
  </si>
  <si>
    <t>Configure the password creation requirements</t>
  </si>
  <si>
    <t xml:space="preserve">The pam_cracklib.so module checks the strength of passwords. It performs checks including ensuring a password is not a dictionary word, it is a certain length, contains a mix of characters (e.g. alphabet, numeric, other) and more. 
The following are definitions of the pam_cracklib.so options:
- retry=3- Allow 3 tries before sending back a failure.
- minlen=14- password must be 14 characters or more
- dcredit=-1- provide at least one digit
- ucredit=-1- provide at least one uppercase character
- ocredit=-1- provide at least one special character
- lcredit=-1- provide at least one lowercase character
Additional module options may be set. This recommendation only covers:
- minlen=
- dcredit=
- ucredit=
- ocredit=
- lcredit=
</t>
  </si>
  <si>
    <t>Verify password creation requirements conform to organization policy.
Run the following command to verify the minimum password length is at least 14 characters minlen=14:
# grep -P '^\s*password\s+(requisite|required)\s+pam_cracklib.so\s+([^#]+\s+)*minlen=(1[4-9]|[1-9][0-9]+)\b' /etc/pam.d/common-password
password requisite pam_cracklib.so retry=3 minlen=14 dcredit=-1 ucredit=-1 lcredit=-1 ocredit=-1
Run the following command to verify the required password complexity - dcredit=-1ucredit=-1ocredit=-1lcredit=-1:
# grep -P '^\s*password\s+(?:requisite|required)\s+pam_cracklib\.so\s+(?:[^#]+\s+)*(?:(?!\2|\3|\4))(dcredit=-[1-9]|ucredit=-[1-9]|ocredit=-[1-9]|lcredit=-[1-9])\s+(?:[^#]+\s+)*(?:(?!\1|\3|\4))(dcredit=-[1-9]|ucredit=-[1-9]|ocredit=-[1-9]|lcredit=-[1-9])\s+(?:[^#]+\s+)*(?:(?!\1|\2|\4))(dcredit=-[1-9]|ucredit=-[1-9]|ocredit=-[1-9]|lcredit=-[1-9])\s+(?:[^#]+\s+)*(?!\1|\2|\3)(dcredit=-[1-9]|ucredit=-[1-9]|ocredit=-[1-9]|lcredit=-[1-9])' /etc/pam.d/common-password
password requisite pam_cracklib.so retry=3 minlen=14 dcredit=-1 ucredit=-1 lcredit=-1 ocredit=-1</t>
  </si>
  <si>
    <t>Passwords meet Publication 1075 requirements.
Password Min Length is 14 characters or more
Password is not a dictionary word
Password is complex
Output contains the following:
password required pam_cracklib.so try_first_pass retry=3 minlen=14 dcredit=-1 ucredit=-1 ocredit=-1 lcredit=-1</t>
  </si>
  <si>
    <t>Current password parameters do not meet IRS requirements.</t>
  </si>
  <si>
    <t>HPW3</t>
  </si>
  <si>
    <t>5.4</t>
  </si>
  <si>
    <t>5.4.1</t>
  </si>
  <si>
    <t>Strong passwords and limited attempts before locking an account protect systems from being hacked through brute force methods.</t>
  </si>
  <si>
    <t>Run the following command:
# pam-config -a --cracklib-minlen=14 --cracklib-retry=3 --cracklib-lcredit=-1 --cracklib-ucredit=-1 --cracklib-dcredit=-1 --cracklib-ocredit=-1 --cracklib
or
Edit the `/etc/pam.d/common-password` file to include the appropriate options for `pam_cracklib.so` and to conform to site policy:
password requisite pam_cracklib.so retry=3 minlen=14 dcredit=-1 ucredit=-1 ocredit=-1 lcredit=-1</t>
  </si>
  <si>
    <t>Configure the password creation requirements to protect systems from being hacked through brute force methods by requiring eight characters or more and IRS compliant complexity settings. One method to achieve the recommended state is to execute the following command(s):
# pam-config -a --cracklib-minlen=14 --cracklib-retry=3 --cracklib-lcredit=-1 --cracklib-ucredit=-1 --cracklib-dcredit=-1 --cracklib-ocredit=-1 --cracklib</t>
  </si>
  <si>
    <t>To close this finding, please provide a screenshot showing `/etc/pam.d/password-auth` file settings with the agency's CAP.</t>
  </si>
  <si>
    <t>SUSE12-139</t>
  </si>
  <si>
    <t>AC-7</t>
  </si>
  <si>
    <t>Unsuccessful Logon Attempts</t>
  </si>
  <si>
    <t>Set Lockout for Failed Password Attempts to 3</t>
  </si>
  <si>
    <t xml:space="preserve">Lock out users after _n_ unsuccessful consecutive login attempts. 
These settings are commonly configured with the pam_faillock.somodule. Some environments may continue using the pam_tally2.somodule, where this older method may simplify automation in mixed environments.
Set the lockout number in deny=to the policy in effect at your site.
unlock_time=_n_is the number of seconds the account remains locked after the number of attempts configured in deny=_n_has been met.
</t>
  </si>
  <si>
    <t>Verify password lockouts are configured. Ensure that the deny=_n_follows local site policy. This should not exceed deny=3.
Run the following commands:
# grep -E '^\s*auth\s+\S+\s+pam_(tally2|unix)\.so' /etc/pam.d/common-auth
Verify the output includes the following lines:
auth required pam_tally2.so deny=3 onerr=fail unlock_time=900
auth required pam_unix.so try_first_pass
# grep -E '^\s*account\s+required\s+pam_tally2.so\s*' /etc/pam.d/common-account
Verify the output includes the following lines:
account required pam_tally2.so</t>
  </si>
  <si>
    <t>Lockout for Failed Password Attempts is set to 3
deny=3
unlock_time=900
account required pam_tally2.so</t>
  </si>
  <si>
    <t xml:space="preserve">Lockout for failed password attempts has not been configured per IRS requirements. </t>
  </si>
  <si>
    <t>Updated from 5 to 3
Updated Unlock time to 900 (15 Minutes)</t>
  </si>
  <si>
    <t>5.4.2</t>
  </si>
  <si>
    <t>Locking out user IDs after _n_ unsuccessful consecutive login attempts mitigates brute force password attacks against your systems.</t>
  </si>
  <si>
    <t>Modify the `deny=` and `unlock_time=` parameters to conform to local site policy, Not to be greater than `deny=3`:
Edit the file `/etc/pam.d/common-auth` and add the following line:
auth required pam_tally2.so deny=3 onerr=fail unlock_time=900.</t>
  </si>
  <si>
    <t>Configure the lockout for failed password attempts. One method for implementing the recommended state is to perform the following:
Edit the /etc/pam.d/password-auth and/etc/pam.d/system-auth files and add the followingpam_faillock.so lines surrounding apam_unix.so line modify thepam_unix.so is[success=1 default=bad] as listed in both:
auth required pam_faillock.so preauth audit silent deny=3 unlock_time=900
auth [success=1 default=bad] pam_unix.so
auth [default=die] pam_faillock.so authfail audit deny=3 unlock_time=900
auth sufficient pam_faillock.so authsucc audit deny=3 unlock_time=900</t>
  </si>
  <si>
    <t>To close this finding, please provide a screenshot of the /etc/pam.d/password-auth file settings with the agency's CAP.</t>
  </si>
  <si>
    <t>SUSE12-140</t>
  </si>
  <si>
    <t>Authenticator Management</t>
  </si>
  <si>
    <t xml:space="preserve">Set Password history to 24 passwords remembered. </t>
  </si>
  <si>
    <t>The /etc/security/opasswdfile stores the users' old passwords and can be checked to ensure that users are not recycling recent passwords.</t>
  </si>
  <si>
    <t>Run the following command to verify remembered password history follows local site policy, not to be less than 24:
# grep -P '^\s*password\s+(requisite|required)\s+pam_pwhistory\.so\s+([^#]+\s+)*remember=([24-9]|[1-9][0-9]+)\b' /etc/pam.d/common-password
password required pam_pwhistory.so remember=24</t>
  </si>
  <si>
    <t xml:space="preserve">Password history is set to 24 passwords remembered. </t>
  </si>
  <si>
    <t xml:space="preserve">Password History has not been configured per IRS requirements. </t>
  </si>
  <si>
    <t>Updated from 5 to 24
If test case SUSEGEN-11 has passed, then this is N/A.</t>
  </si>
  <si>
    <t>HPW6</t>
  </si>
  <si>
    <t>HPW6: Password history is insufficient</t>
  </si>
  <si>
    <t>5.4.3</t>
  </si>
  <si>
    <t>Forcing users not to reuse their past passwords make it less likely that an attacker will be able to guess the password.</t>
  </si>
  <si>
    <t>Run the following command:
# pam-config -a --pwhistory --pwhistory-remember=24
or Edit the file `/etc/pam.d/common-password` to include the `remember=` option and conform to site policy as shown:
password required pam_pwhistory.so remember=24</t>
  </si>
  <si>
    <t>Set the password history to 24. One method to achieve the recommended state is to execute the following command(s):
# pam-config -a --pwhistory --pwhistory-remember=24
or Edit the file `/etc/pam.d/common-password` to include the `remember=` option and conform to site policy as shown:
password required pam_pwhistory.so remember=24</t>
  </si>
  <si>
    <t>SUSE12-141</t>
  </si>
  <si>
    <t>IA-7</t>
  </si>
  <si>
    <t>Cryptographic Module Authentication</t>
  </si>
  <si>
    <t>Set password hashing algorithm to SHA-512</t>
  </si>
  <si>
    <t xml:space="preserve">Login passwords are hashed and stored in the /etc/shadowfile. </t>
  </si>
  <si>
    <t>Run the following command to verify the sha512 option is included:
# grep -Ei '^\s*^\s*ENCRYPT_METHOD\s+SHA512' /etc/login.defs
ENCRYPT_METHOD SHA512</t>
  </si>
  <si>
    <t>Password hashing algorithm is set to SHA-512.</t>
  </si>
  <si>
    <t>Password-hashing algorithm has not been set to SHA-512.</t>
  </si>
  <si>
    <t>HCM9: Systems are not deployed using the concept of least privilege</t>
  </si>
  <si>
    <t>5.5.1</t>
  </si>
  <si>
    <t>5.5.1.1</t>
  </si>
  <si>
    <t>The SHA-512 algorithm provides much stronger hashing than MD5, thus providing additional protection to the system by increasing the level of effort for an attacker to successfully determine passwords.</t>
  </si>
  <si>
    <t>Edit the `/etc/login.defs` file and modify ENCRYPT_METHOD to `SHA512`:
ENCRYPT_METHOD sha512</t>
  </si>
  <si>
    <t>Set the password hashing algorithm to SHA-512. One method to achieve the recommended state is to execute the following command(s):
ENCRYPT_METHOD sha512</t>
  </si>
  <si>
    <t>To close this finding, please provide a screenshot of the /etc/pam.d/password-auth and /etc/pam.d/system-auth file hash algorithm settings with the agency's CAP.</t>
  </si>
  <si>
    <t>SUSE12-142</t>
  </si>
  <si>
    <t xml:space="preserve">Account Management </t>
  </si>
  <si>
    <t xml:space="preserve">The PASS_MAX_DAYSparameter in /etc/login.defsallows an administrator to force passwords to expire once they reach a defined age. It is recommended that the PASS_MAX_DAYSparameter be set to less than or equal to 90 days.
</t>
  </si>
  <si>
    <t>Run the following command and verify PASS_MAX_DAYS is 90 or less for Standard Users:
# grep PASS_MAX_DAYS /etc/login.defs
PASS_MAX_DAYS 90
# grep PASS_MAX_DAYS /etc/login.defs
Verify all users with a password have their maximum days between password change set to 90 or less:
# egrep ^[^:]+:[^\!*] /etc/shadow | cut -d: -f1
# chage --list 
Maximum number of days between password change : 90</t>
  </si>
  <si>
    <t>Password expiration is 90 days for privilege accounts and normal users.</t>
  </si>
  <si>
    <t xml:space="preserve">Password Expiration has not been configured per IRS requirements. </t>
  </si>
  <si>
    <t>Added language to cover administrator password change
If test case SUSEGEN-11 has passed, then this is N/A..</t>
  </si>
  <si>
    <t>HPW2</t>
  </si>
  <si>
    <t>HPW2: Password does not expire timely</t>
  </si>
  <si>
    <t>5.5.1.2</t>
  </si>
  <si>
    <t>The window of opportunity for an attacker to leverage compromised credentials via a brute force attack, using already compromised credentials, or gaining the credentials by other means, can be limited by the age of the password. Therefore, reducing the maximum age of a password can also reduce an attacker's window of opportunity.
Requiring passwords to be changed helps to mitigate the risk posed by the poor security practice of passwords being used for multiple accounts, and poorly implemented off-boarding and change of responsibility policies. This should **not** be considered a replacement for proper implementation of these policies and practices.
Note: If it is believed that a user's password may have been compromised, the user's account should be locked immediately. Local policy should be followed to ensure the secure update of their password.</t>
  </si>
  <si>
    <t>Set the PASS_MAX_DAYS parameter to conform to site policy in/etc/login.defs:
PASS_MAX_DAYS 90 
Modify user parameters for all users with a password set to match:
# chage --maxdays 90</t>
  </si>
  <si>
    <t>Set password expiration to 90 days or less for admin and non-admin users. One method for implementing the recommended state is to perform the following:
Set the PASS_MAX_DAYS parameter to conform to site policy in/etc/login.defs:
PASS_MAX_DAYS 90
Modify user parameters for all users with a password set to match:
# chage --maxdays 90</t>
  </si>
  <si>
    <t>To close this finding, please provide a screenshot of the PASS_MAX_DAYS setting with the agency's CAP.</t>
  </si>
  <si>
    <t>SUSE12-143</t>
  </si>
  <si>
    <t>Set minimum days between password changes to 1 Day</t>
  </si>
  <si>
    <t>The PASS_MIN_DAYSparameter in /etc/login.defsallows an administrator to prevent users from changing their password until a minimum number of days have passed since the last time the user changed their password. It is recommended that PASS_MIN_DAYSparameter be set to 1 or more days.</t>
  </si>
  <si>
    <t xml:space="preserve">Run the following command and verify PASS_MIN_DAYSconforms to site policy (no less than 1 day):
# grep ^\s*PASS_MIN_DAYS /etc/login.defs
PASS_MIN_DAYS 1
Run the following command and Review list of users and PAS_MIN_DAYS to Verify that all users' PAS_MIN_DAYS conforms to site policy (no less than 1 day):
# grep -E ^[^:]+:[^\!*] /etc/shadow | cut -d: -f1,4
&lt;user&gt;:&lt;PASS_MIN_DAYS&gt;
</t>
  </si>
  <si>
    <t xml:space="preserve">Password Minimum age is 1 day. </t>
  </si>
  <si>
    <t xml:space="preserve">Password Minimum age has not been configured per IRS requirements. </t>
  </si>
  <si>
    <t>Changed Min Days from 7 to 1
If test case SUSEGEN-11 has passed, then this is N/A.</t>
  </si>
  <si>
    <t>HPW4</t>
  </si>
  <si>
    <t>HPW4: Minimum password age does not exist</t>
  </si>
  <si>
    <t>5.5.1.3</t>
  </si>
  <si>
    <t>By restricting the frequency of password changes, an administrator can prevent users from repeatedly changing their password in an attempt to circumvent password reuse controls.</t>
  </si>
  <si>
    <t>Set the `PASS_MIN_DAYS` parameter to 1 in `/etc/login.defs` :
PASS_MIN_DAYS 1
Modify user parameters for all users with a password set to match:
# chage --mindays 1 &lt;user&gt;</t>
  </si>
  <si>
    <t>Set minimum days between password changes to 1 days to reduces an attacker's window of opportunity. One method to achieve the recommended state is to execute the following command(s):
Set the `PASS_MIN_DAYS` parameter to 1 in `/etc/login.defs`:
PASS_MIN_DAYS 1
Modify user parameters for all users with a password set to match:
# chage --mindays 1.</t>
  </si>
  <si>
    <t>SUSE12-144</t>
  </si>
  <si>
    <t>Set Password Warning age to 14 days</t>
  </si>
  <si>
    <t>The PASS_WARN_AGEparameter in /etc/login.defsallows an administrator to notify users that their password will expire in a defined number of days. It is recommended that the PASS_WARN_AGEparameter be set to 14 or more days.</t>
  </si>
  <si>
    <t>Run the following command and verify PASS_WARN_AGEconforms to site policy (No less than 14 days):
# grep ^\s*PASS_WARN_AGE /etc/login.defs
PASS_WARN_AGE 14
Verify all users with a password have their number of days of warning before password expires set to 14 or more:
Run the following command and Review list of users and PASS_WARN_AGEto verify that all users' PASS_WARN_AGEconforms to site policy (No less than 14 days):
# grep -E ^[^:]+:[^\!*] /etc/shadow | cut -d: -f1,6
&lt;user&gt;:&lt;PASS_WARN_AGE&gt;</t>
  </si>
  <si>
    <t xml:space="preserve">Password Warning age is 14 days. </t>
  </si>
  <si>
    <t xml:space="preserve">Password expiration warning days have not been configured per IRS requirements. </t>
  </si>
  <si>
    <t>Changed to 14 days</t>
  </si>
  <si>
    <t>HPW7</t>
  </si>
  <si>
    <t>5.5.1.4</t>
  </si>
  <si>
    <t>Providing an advance warning that a password will be expiring gives users time to think of a secure password. Users caught unaware may choose a simple password or write it down where it may be discovered.</t>
  </si>
  <si>
    <t>Set the `PASS_WARN_AGE` parameter to 14 in `/etc/login.defs` :
PASS_WARN_AGE 14
Modify user parameters for all users with a password set to match:
# chage --warndays 14 &lt;user&gt;</t>
  </si>
  <si>
    <t>Set password expiration warning days to 14 or more days. One method to achieve the recommended state is to execute the following:
Set the `PASS_WARN_AGE` parameter to 14 in `/etc/login.defs` :
PASS_WARN_AGE 14
Modify user parameters for all users with a password set to match:
# chage --warndays 14 &lt;user&gt;</t>
  </si>
  <si>
    <t>SUSE12-145</t>
  </si>
  <si>
    <t>Set User Accounts to be locked after 120 days of inactivity</t>
  </si>
  <si>
    <t xml:space="preserve">User accounts are locked after 120 days of inactivity. </t>
  </si>
  <si>
    <t xml:space="preserve">Accounts do not lock after the IRS defined time period. </t>
  </si>
  <si>
    <t>Changed to 120 days</t>
  </si>
  <si>
    <t>HAC10</t>
  </si>
  <si>
    <t>5.5.1.5</t>
  </si>
  <si>
    <t>Inactive accounts pose a threat to system security since the users are not logging in to notice failed login attempts or other anomalies.</t>
  </si>
  <si>
    <t>Run the following command to set the default password inactivity period to 120 days:
# useradd -D -f 120
Modify user parameters for all users with a password set to match:
# chage --inactive 120 &lt;user&gt;</t>
  </si>
  <si>
    <t>Set the inactive password lock to 120 days or less. One method to achieve the recommended state is to execute the following command(s):
# useradd -D -f 120
Modify user parameters for all users with a password set to match:
# chage --inactive 120 &lt;user&gt;</t>
  </si>
  <si>
    <t>SUSE12-146</t>
  </si>
  <si>
    <t>Set all users last password change date is in the past</t>
  </si>
  <si>
    <t>All users should have a password change date in the past.</t>
  </si>
  <si>
    <t>Run the following command and verify nothing is returned:
# for usr in $(cut -d: -f1 /etc/shadow); do [[ $(chage --list $usr | grep '^Last password change' | cut -d: -f2) &gt; $(date) ]] &amp; done</t>
  </si>
  <si>
    <t>All users last password change date has been set in the past.</t>
  </si>
  <si>
    <t>All users last password change date has not been set in the past.</t>
  </si>
  <si>
    <t>5.5.1.6</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</si>
  <si>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</si>
  <si>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</si>
  <si>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Require all passwords to have an IRS compliant (60 days admins, and 90 days standard users) expiration.</t>
  </si>
  <si>
    <t xml:space="preserve"> To close this finding, please provide screenshot showing all users last password change date has been set in the past with the agency's CAP.</t>
  </si>
  <si>
    <t>SUSE12-147</t>
  </si>
  <si>
    <t>Ensure system accounts are secured</t>
  </si>
  <si>
    <t>There are a number of accounts provided with most distributions that are used to manage applications and are not intended to provide an interactive shell.</t>
  </si>
  <si>
    <t>Run the following commands and verify no results are returned:
# awk -F: '($1!="root" &amp;&amp; $1!="sync" &amp;&amp; $1!="shutdown" &amp;&amp; $1!="halt" &amp;&amp; $1!~/^\+/ &amp;&amp; $3&lt;'"$(awk '/^\s*UID_MIN/{print $2}' /etc/login.defs)"' &amp;&amp; $7!="'"$(which nologin)"'" &amp;&amp; $7!="/bin/false") {print}' /etc/passwd
# awk -F: '($1!="root" &amp;&amp; $1!~/^\+/ &amp;&amp; $3&lt;'"$(awk '/^\s*UID_MIN/{print $2}' /etc/login.defs)"') {print $1}' /etc/passwd | xargs -I '{}' passwd -S '{}' | awk '($2!="L" &amp;&amp; $2!="LK") {print $1}'</t>
  </si>
  <si>
    <t>System accounts are secured.</t>
  </si>
  <si>
    <t>System accounts are not secured.</t>
  </si>
  <si>
    <t>5.5</t>
  </si>
  <si>
    <t>5.5.2</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</si>
  <si>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
_Note: The `root`, `sync`, `shutdown`, and `halt` users are exempted from requiring a non-login shell._</t>
  </si>
  <si>
    <t>Run the commands appropriate for your distribution:
Set the shell for any accounts returned by the audit to nologin:
# usermod -s $(which nologin) &lt;user&gt;
Lock any non root accounts returned by the audit:
# usermod -L &lt;user&gt;
The following command will set all system accounts to a non login shell:
# awk -F: '($1!="root" &amp;&amp; $1!="sync" &amp;&amp; $1!="shutdown" &amp;&amp; $1!="halt" &amp;&amp; $1!~/^\+/ &amp;&amp; $3&lt;'"$(awk '/^\s*UID_MIN/{print $2}' /etc/login.defs)"' &amp;&amp; $7!="'"$(which nologin)"'" &amp;&amp; $7!="/bin/false" &amp; do usermod -s "$(which nologin)" "$user"; done
The following command will automatically lock not root system accounts:
# awk -F: '($1!="root" &amp;&amp; $1!~/^\+/ &amp;&amp; $3&lt;'"$(awk '/^\s*UID_MIN/{print $2}' /etc/login.defs)"') {print $1}' /etc/passwd | xargs -I '{}' passwd -S '{}' | awk '($2!="L" &amp; do usermod -L "$user"; done</t>
  </si>
  <si>
    <t>Ensure system accounts are secured. One method to achieve the recommended state is to execute the following:
Set the shell for any accounts returned by the audit to nologin:
# usermod -s $(which nologin) &lt;user&gt;
Lock any non root accounts returned by the audit:
# usermod -L &lt;user&gt;
The following command will set all system accounts to a non login shell:
# awk -F: '($1!="root" &amp;&amp; $1!="sync" &amp;&amp; $1!="shutdown" &amp;&amp; $1!="halt" &amp;&amp; $1!~/^\+/ &amp;&amp; $3&lt;'"$(awk '/^\s*UID_MIN/{print $2}' /etc/login.defs)"' &amp;&amp; $7!="'"$(which nologin)"'" &amp;&amp; $7!="/bin/false" &amp; do usermod -s "$(which nologin)" "$user"; done
The following command will automatically lock not root system accounts:
# awk -F: '($1!="root" &amp;&amp; $1!~/^\+/ &amp;&amp; $3&lt;'"$(awk '/^\s*UID_MIN/{print $2}' /etc/login.defs)"') {print $1}' /etc/passwd | xargs -I '{}' passwd -S '{}' | awk '($2!="L" &amp; do usermod -L "$user"; done</t>
  </si>
  <si>
    <t>To close this finding, please provide screenshot showing system accounts are secured with the agency's CAP.</t>
  </si>
  <si>
    <t>SUSE12-148</t>
  </si>
  <si>
    <t>Set default group for the root account to GID 0</t>
  </si>
  <si>
    <t>The usermod command can be used to specify which group the root user belongs to. This affects permissions of files that are created by the root user.</t>
  </si>
  <si>
    <t xml:space="preserve">Run the following command and verify the result is 0:
# grep "^root:" /etc/passwd | cut -f4 -d:
0
</t>
  </si>
  <si>
    <t>Root Account has a GID 0.</t>
  </si>
  <si>
    <t>The Root account has not been assigned a GID of 0.</t>
  </si>
  <si>
    <t>5.5.3</t>
  </si>
  <si>
    <t>Using GID 0 for the `root` account helps prevent `root` -owned files from accidentally becoming accessible to non-privileged users.</t>
  </si>
  <si>
    <t xml:space="preserve">Run the following command to set the `root` user default group to GID `0` :
# usermod -g 0 root
</t>
  </si>
  <si>
    <t>Set the default group for the root account to GID 0. One method to achieve the recommended state is to execute the following command(s):
# usermod -g 0 root</t>
  </si>
  <si>
    <t>To close this finding, please provide a screenshot of the GID 0 for the root account settings with the agency's CAP.</t>
  </si>
  <si>
    <t>SUSE12-149</t>
  </si>
  <si>
    <t>Configure default user shell timeout to 1800 seconds or less</t>
  </si>
  <si>
    <t>`TMOUT` is an environmental setting that determines the timeout of a shell in seconds.
- TMOUT=_n_ - Sets the shell timeout to _n_ seconds. A setting of `TMOUT=0` disables timeout.
- readonly TMOUT- Sets the TMOUT environmental variable as readonly, preventing unwanted modification during run-time.
- export TMOUT - exports the TMOUT variable 
_System Wide Shell Configuration Files:_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`/etc/bash.bashrc` - System wide version of `.bashrc`. `etc/bashrc` also invokes /etc/profile.d/*.sh if *non-login* shell, but redirects output to `/dev/null` if *non-interactive.* **Is only executed for *interactive* shells or if `BASH_ENV` is set to `/etc/bash.bashrc`.**</t>
  </si>
  <si>
    <t xml:space="preserve">Run the following commands to verify that `TMOUT` is configured to include a timeout of no more than `1800` seconds, to be `readonly`, and to be `exported`:
Run the following command to verify that `TMOUT` is configured in: a `.sh` file in `/etc/profile.d/`:
# for f in /etc/profile.d/*.sh ; do grep -Eq '(^|^[^#]*;)\s*(readonly|export(\s+[^$#;]+\s*)*)?\s*TMOUT=(1800|[1-8][0-9][0-9]|[1-9][0-9]|[1-9])\b' $f &amp;)\s*readonly\s+TMOUT\b' $f &amp;)\s*export\s+([^$#;]+\s+)*TMOUT\b' $f &amp; done
TMOUT correctly configured in file: &lt;name of file where TMOUT is configured&gt;
Run the following command to verify that `TMOUT` is not set to a longer timeout:
# grep -PR '^\s*([^$#;]+\s+)*TMOUT=(9[0-9][1-9]|0+|[1-9]\d{3,})\b\s*(\S+\s*)*(\s+#.*)?$' /etc/profile* /etc/bashrc.bashrc*
Nothing should be returned
</t>
  </si>
  <si>
    <t>HRM5</t>
  </si>
  <si>
    <t>HRM5: User sessions do not terminate after the Publication 1075 period of inactivity</t>
  </si>
  <si>
    <t>5.5.4</t>
  </si>
  <si>
    <t>Setting a timeout value reduces the window of opportunity for unauthorized user access to another user's shell session that has been left unattended. It also ends the inactive session and releases the resources associated with that session.
_Notes:_
- The audit and remediation in this recommendation apply to bash and shell. If other shells are supported on the system, it is recommended that their configuration files are also checked. Other methods of setting a timeout exist for other shells not covered here.
- The `TMOUT` option applies to the active shell only. In case a user switches from one shell to another, it needs another full cycle to close the remaining shell.
- `/etc/profile` may get updated by YaST2 Online Update
- Ensure that the timeout conforms to your local policy.</t>
  </si>
  <si>
    <t>Review `/etc/bash.bashrc`, `/etc/profile`, and all files ending in `*.sh` in the `/etc/profile.d/` directory and remove or edit all `TMOUT=_n_` entries to follow local site policy. `TMOUT` should not exceed 1800 or be equal to `0`.
Configure `TMOUT` in a file ending in `.sh` in the `/etc/profile.d/` directory.
_`TMOUT` configuration examples:_
- As multiple lines:
TMOUT=1800
readonly TMOUT
export TMOUT
- As a single line:
readonly TMOUT=1800 ; export TMOUT</t>
  </si>
  <si>
    <t>SUSE12-150</t>
  </si>
  <si>
    <t>Configure default user umask</t>
  </si>
  <si>
    <t>The user file-creation mode mask (umask) is used to determine the file permission for newly created directories and files. In Linux, the default permissions for any newly created directory is 0777 (rwxrwxrwx), and for any newly created file it is 0666 (rw-rw-rw-). The umaskmodifies the default Linux permissions by restricting (masking) these permissions. The umaskis not simply subtracted, but is processed bitwise. Bits set in the umaskare cleared in the resulting file mode.
- The user creating the directories or files has the discretion of changing the permissions by:
 - Issuing the chmodcommand
 - Choosing a different default umask
 - Adding the umaskcommand into a User Shell Configuration File, ( .bash_profileor .bashrc), in their home directory
- The permissions listed are not masked by umask. ie a umaskset by umask u=rwx,g=rx,o=is the Symbolicequivalent of the Octalumask 027. This umaskwould set a newly created directory with file mode drwxr-x---and a newly created file with file mode rw-r-----.
- umaskcan be set with either octalor Symbolicvalues:
 - Octal(Numeric) Value - Represented by either three or four digits. ie umask 0027or umask 027. If a four digit umask is used, the first digit is ignored. The remaining three digits effect the resulting permissions for user, group, and world/other respectively.
 - SymbolicValue - Represented by a comma separated list for User u, group g, and world/other o. 
_System Wide Shell Configuration Files:_
- /etc/profile-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/etc/profilewill execute the scripts within /etc/profile.d/*.sh. It is recommended to place your configuration in a shell script within /etc/profile.dto set your own system wide environmental variables.
- /etc/bash.bashrc- System wide version of .bashrc. etc/bashrcalso invokes /etc/profile.d/*.sh if *non-login* shell, but redirects output to /dev/nullif *non-interactive.* **Is only executed for *interactive* shells or if BASH_ENVis set to /etc/bashrc.**
_User Shell Configuration Files:_
- ~/.bash_profile- Is executed to configure your shell before the initial command prompt. **Is only read by login shells.**
- ~/.bashrc- Is executed for interactive shells. **only read by a shell that's both interactive and non-login**</t>
  </si>
  <si>
    <t>Run the following commands to verify:
umask 027or umask u=rwx,g=rx,o=or more restrictive
No System Wide umaskis set that allows for:
 A newly created directories's permissions to be less restrictive than 750 (drwxr-x---) 
 A newly created file's permissions to be less restrictive than 640 (rw-r-----).
The default System Wide umaskis set to enforce:
A newly created directories's permissions to be 750 (drwxr-x---)
 A newly created file's permissions be 640 (rw-r-----).
Run the following commands to verify if umaskis set, it is less restrictive than 027, u=rwx,g=rx,o=:
# grep -RPi '(^|^[^#]*)\s*umask\s+([0-7][0-7][01][0-7]\b|[0-7][0-7][0-7][0-6]\b|[0-7][01][0-7]\b|[0-7][0-7][0-6]\b|(u=[rwx]{0,3},)?(g=[rwx]{0,3},)?o=[rwx]+\b|(u=[rwx]{1,3},)?g=[^rx]{1,3}(,o=[rwx]{0,3})?\b)' /etc/login.defs /etc/default/login /etc/profile* /etc/bash.bashrc*
No file should be returned - May return "No such file or directory"
Run the following command to verify that a System Widedefault umaskof 027, u=rwx,g=rx,o=, or more restrictive is set:
# grep -REi '^\s*UMASK\s+\s*(0[0-7][2-7]7|[0-7][2-7]7|u=(r?|w?|x?)(r?|w?|x?)(r?|w?|x?),g=(r?x?|x?r?),o=)\b' /etc/login.defs /etc/default/login /etc/profile* /etc/bash.bashrc*
Example output:
&lt;full path to file&gt;:UMASK 027</t>
  </si>
  <si>
    <t>Default user umask is configured.</t>
  </si>
  <si>
    <t xml:space="preserve">By default, users can create files with excessive permissions. </t>
  </si>
  <si>
    <t>5.5.5</t>
  </si>
  <si>
    <t>Setting a secure default value for `umask` ensures that users make a conscious choice about their file permissions. A permissive `umask` value could result in directories or files with excessive permissions that can be read and/or written to by unauthorized users.
_Notes:_
- _The audit and remediation in this recommendation apply to bash and shell. If other shells are supported on the system, it is recommended that their configuration files also are checked._
- _Other methods of setting a default user `umask` exist._
- _If other methods are in use in your environment they should be audited and the shell configs should be verified to not override._</t>
  </si>
  <si>
    <t>Configure umask in *one* of the following locations:
`/etc/login.defs` - *Recommended*
A file ending in `.sh` in the `/etc/profile.d/` directory`/etc/default/login
/etc/profile.local
`/etc/profile` - *This is not recommended, may be updated/overwritten by `YaST2` Online Update*
Example:
edit `/etc/login.defs` and add or modify the `UMASK` line.
UMASK 027
Review files ending in `.sh` in the `/etc/profile.d/` directory, and the files; `/etc/bash.bashrc`, `/etc/profile`, and `/etc/profile.local`. Remove or edit all `umask` entries to follow local site policy. Any remaining entries should be: `umask 027`, `umask u=rwx,g=rx,o=` or more restrictive.</t>
  </si>
  <si>
    <t>Set the default user umask to 027 or a value that is more restrictive. One method for implementing the recommended state is to perform the following:
Edit the /etc/bashrc,/etc/profile and/etc/profile.d/*.sh files (and the appropriate files for any other shell supported on the system) and add or edit any umask parameters as follows:
umask 027</t>
  </si>
  <si>
    <t>To close this finding, please provide a screenshot of the umask settings in the /etc/bashrc, /etc/profile and /etc/profile.d/*.sh files' with the agency's CAP.</t>
  </si>
  <si>
    <t>SUSE12-151</t>
  </si>
  <si>
    <t>Ensure no ungrouped files or directories exist</t>
  </si>
  <si>
    <t>Sometimes when administrators delete users or groups from the system they neglect to remove all files owned by those users or groups.</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</si>
  <si>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--localoption to dfis not universal to all versions, it can be omitted to search all filesystems on a system including network mounted filesystems or the following command can be run manually for each partition:
# find &lt;partition&gt; -xdev -nogroup
</t>
  </si>
  <si>
    <t xml:space="preserve">All files have a group ownership assigned. </t>
  </si>
  <si>
    <t xml:space="preserve">Files and directories on the server are not group owned. </t>
  </si>
  <si>
    <t>6.1</t>
  </si>
  <si>
    <t>6.1.10</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</si>
  <si>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</si>
  <si>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</si>
  <si>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SUSE12-152</t>
  </si>
  <si>
    <t>Audit SUID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</si>
  <si>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</si>
  <si>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Run the following command to list SUID files:
# df --local -P | awk '{if (NR!=1) print $6}' | xargs -I '{}' find '{}' -xdev -type f -perm -4000
The command above only searches local filesystems, there may still be compromised items on network mounted partitions. Additionally the --localoption to dfis not universal to all versions, it can be omitted to search all filesystems on a system including network mounted filesystems or the following command can be run manually for each partition:
# find &lt;partition&gt; -xdev -type f -perm -4000</t>
  </si>
  <si>
    <t xml:space="preserve">Files within the system do not have the Set User ID (SUID) bit set. </t>
  </si>
  <si>
    <t>Files are allowed to be ran as privileged users other than themselves.</t>
  </si>
  <si>
    <t>6.1.11</t>
  </si>
  <si>
    <t>There are valid reasons for SUID programs, but it is important to identify and review such programs to ensure they are legitimate.</t>
  </si>
  <si>
    <t>Ensure that no rogue SUID programs have been introduced into the system. Review the files returned by the action in the Audit section and confirm the integrity of these binaries.</t>
  </si>
  <si>
    <t>Audit SUID executables for rogue origins and remove them from the system where applicable.</t>
  </si>
  <si>
    <t>To close this finding, please provide a screenshot showing files within the system do not have the Set User ID (SUID) bit set with the agency's CAP.</t>
  </si>
  <si>
    <t>SUSE12-153</t>
  </si>
  <si>
    <t>Audit SGID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</si>
  <si>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</si>
  <si>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Run the following command to list SGID files:
# df --local -P | awk '{if (NR!=1) print $6}' | xargs -I '{}' find '{}' -xdev -type f -perm -2000
The command above only searches local filesystems, there may still be compromised items on network mounted partitions. Additionally the --localoption to dfis not universal to all versions, it can be omitted to search all filesystems on a system including network mounted filesystems or the following command can be run manually for each partition:
# find &lt;partition&gt; -xdev -type f -perm -2000</t>
  </si>
  <si>
    <t xml:space="preserve">Files within the system do not have the Set Group ID (SGID) bit set. </t>
  </si>
  <si>
    <t>6.1.12</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</si>
  <si>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t>
  </si>
  <si>
    <t>Ensure that no rogue SGID programs have been introduced into the system. Review the files returned by the action in the Audit section and confirm the integrity of these binaries.</t>
  </si>
  <si>
    <t>Audit SGID executables for rogue origins and remove them from the system where applicable.</t>
  </si>
  <si>
    <t>To close this finding, please provide a screenshot showing files within the system do not have the Set Group ID (SGID) bit set with the agency's CAP.</t>
  </si>
  <si>
    <t>SUSE12-154</t>
  </si>
  <si>
    <t>Configure Permissions on /etc/passwd</t>
  </si>
  <si>
    <t>The /etc/passwd file contains user account information that is used by many system utilities and therefore must be readable for these utilities to operate.</t>
  </si>
  <si>
    <t>Run the following command and verify Uid and Gid are both 0/root and Access is 644 or more restrictive:
# stat /etc/passwd
Access: (0644/-rw-r--r--) Uid: ( 0/ root) Gid: ( 0/ root)</t>
  </si>
  <si>
    <t>Permissions on /etc/passwd are configured.</t>
  </si>
  <si>
    <t>Permissions on /etc/passwd are not configured.</t>
  </si>
  <si>
    <t>6.1.2</t>
  </si>
  <si>
    <t>It is critical to ensure that the `/etc/passwd` file is protected from unauthorized write access. Although it is protected by default, the file permissions could be changed either inadvertently or through malicious actions.</t>
  </si>
  <si>
    <t>Run the following commands to set owner, group, and permissions on /etc/passwd:
# chown root:root /etc/passwd
# chmod u-x,g-wx,o-wx /etc/passwd</t>
  </si>
  <si>
    <t>set owner, group, and permissions on /etc/passwd. One method to achieve the recommended state is to execute the following command(s):
# chown root:root /etc/passwd
# chmod u-x,g-wx,o-wx /etc/passwd</t>
  </si>
  <si>
    <t>SUSE12-155</t>
  </si>
  <si>
    <t>Configure Permissions on /etc/shadow</t>
  </si>
  <si>
    <t>The /etc/shadowfile is used to store the information about user accounts that is critical to the security of those accounts, such as the hashed password and other security information.</t>
  </si>
  <si>
    <t>Run the following command and verify Uid is 0/root, Gid is 0/rootor &lt;gid&gt; /shadow, and Access is 0640or more restrictive:
# stat /etc/shadow
Access: (0640/-rw-r-----) Uid: ( 0/ root) Gid: ( 15/ shadow)</t>
  </si>
  <si>
    <t>Permissions on /etc/shadow are configured.</t>
  </si>
  <si>
    <t>Permissions on /etc/shadow are not configured.</t>
  </si>
  <si>
    <t>6.1.3</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</si>
  <si>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</si>
  <si>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Run the following commands to set owner, group, and permissions on `/etc/shadow`:
# chown root:root /etc/shadow
# chmod u-x,g-wx,o-rwx /etc/shadow</t>
  </si>
  <si>
    <t>set owner, group, and permissions on /etc/shadow. One method to achieve the recommended state is to execute the following command(s):
# chown root:root /etc/shadow
# chmod u-x,g-wx,o-rwx /etc/shadow</t>
  </si>
  <si>
    <t>To close this finding, please provide a copy of the /etc/shadow file with the agency's CAP.</t>
  </si>
  <si>
    <t>SUSE12-156</t>
  </si>
  <si>
    <t xml:space="preserve">Configure Permissions on /etc/group </t>
  </si>
  <si>
    <t>The /etc/groupfile contains a list of all the valid groups defined in the system. The command below allows read/write access for root and read access for everyone else.</t>
  </si>
  <si>
    <t xml:space="preserve">Run the following command and verify Uidand Gidare both 0/rootand Accessis 644or more restrictive:
# stat /etc/group
Access: (0644/-rw-r--r--) Uid: ( 0/ root) Gid: ( 0/ root)
</t>
  </si>
  <si>
    <t>Permissions on /etc/group are configured.</t>
  </si>
  <si>
    <t>Permissions on /etc/group are not configured.</t>
  </si>
  <si>
    <t>6.1.4</t>
  </si>
  <si>
    <t>The `/etc/group` file needs to be protected from unauthorized changes by non-privileged users, but needs to be readable as this information is used with many non-privileged programs.</t>
  </si>
  <si>
    <t>Run the following commands to set owner, group, and permissions on `/etc/group` :
# chown root:root /etc/group
# chmod u-x,g-wx,o-wx /etc/group</t>
  </si>
  <si>
    <t>Set owner, group, and permissions on /etc/group. One method to achieve the recommended state is to execute the following command(s):
# chown root:root /etc/group
# chmod u-x,g-wx,o-wx /etc/group</t>
  </si>
  <si>
    <t>SUSE12-157</t>
  </si>
  <si>
    <t>Configure Permissions on /etc/passwd-</t>
  </si>
  <si>
    <t>The /etc/passwd- file contains backup user account information.</t>
  </si>
  <si>
    <t>Run the following command and verify Uid and Gid are both 0/root and Access is 644 or more restrictive:
# stat /etc/passwd-
Access: (0644/-rw-r--r--) Uid: ( 0/ root) Gid: ( 0/ root)</t>
  </si>
  <si>
    <t>Permissions on /etc/passwd- are configured.</t>
  </si>
  <si>
    <t>Permissions on /etc/passwd- are not configured.</t>
  </si>
  <si>
    <t>6.1.5</t>
  </si>
  <si>
    <t>It is critical to ensure that the `/etc/passwd-` file is protected from unauthorized access. Although it is protected by default, the file permissions could be changed either inadvertently or through malicious actions.</t>
  </si>
  <si>
    <t>Run the following commands to set owner, group, and permissions on /etc/passwd- :
# chown root:root /etc/passwd-
# chmod u-x,go-wx /etc/passwd-</t>
  </si>
  <si>
    <t>Set owner, group, and permissions on /etc/passwd-. One method to achieve the recommended state is to execute the following command(s):
# chown root:root /etc/passwd-
# chmod u-x,go-wx /etc/passwd-</t>
  </si>
  <si>
    <t>SUSE12-158</t>
  </si>
  <si>
    <t>Configure permissions on /etc/shadow-</t>
  </si>
  <si>
    <t>The /etc/shadow- file is used to store backup information about user accounts that is critical to the security of those accounts, such as the hashed password and other security information.</t>
  </si>
  <si>
    <t>Run the following command and verify verify Uid is 0/root, Gid is 0/root or &lt;gid&gt;/shadow, and Access is 0640 or more restrictive:
# stat /etc/shadow-
Access: (0640/-rw-r-----) Uid: ( 0/ root) Gid: ( 15/ shadow)</t>
  </si>
  <si>
    <t>Permissions on /etc/shadow- are configured.</t>
  </si>
  <si>
    <t>Permissions on /etc/shadow- are not configured.</t>
  </si>
  <si>
    <t>6.1.6</t>
  </si>
  <si>
    <t>It is critical to ensure that the `/etc/shadow-` file is protected from unauthorized access. Although it is protected by default, the file permissions could be changed either inadvertently or through malicious actions.</t>
  </si>
  <si>
    <t>Run the following commands to set owner, group, and permissions on /etc/shadow-:
# chown root:shadow /etc/shadow-
# chmod u-x,g-wx,o-rwx /etc/shadow-</t>
  </si>
  <si>
    <t>Set owner, group, and permissions on /etc/shadow-. One method to achieve the recommended state is to execute the following command(s):
# chown root:shadow /etc/shadow-
# chmod u-x,g-wx,o-rwx /etc/shadow-</t>
  </si>
  <si>
    <t>SUSE12-159</t>
  </si>
  <si>
    <t xml:space="preserve">Configure permissions on /etc/group- </t>
  </si>
  <si>
    <t>The /etc/group- file contains a backup list of all the valid groups defined in the system.</t>
  </si>
  <si>
    <t>Run the following command and verify Uid and Gid are both 0/root and Access is 0644 or more restrictive:
# stat /etc/group-
Access: (0644/-rw-r--r--) Uid: ( 0/ root) Gid: ( 0/ root)</t>
  </si>
  <si>
    <t>Permissions on /etc/group- are configured.</t>
  </si>
  <si>
    <t>Permissions on /etc/group- are not configured.</t>
  </si>
  <si>
    <t>6.1.7</t>
  </si>
  <si>
    <t>It is critical to ensure that the `/etc/group-` file is protected from unauthorized access. Although it is protected by default, the file permissions could be changed either inadvertently or through malicious actions.</t>
  </si>
  <si>
    <t>Run the following commands to set owner, group, and permissions on /etc/group-:
# chown root:root /etc/group-
# chmod u-x,go-wx /etc/group-</t>
  </si>
  <si>
    <t>Set owner, group, and permissions on /etc/group-. One method to achieve the recommended state is to execute the following command(s):
# chown root:root /etc/group-
# chmod u-x,go-wx /etc/group-</t>
  </si>
  <si>
    <t>SUSE12-160</t>
  </si>
  <si>
    <t>Ensure no world writable files exist</t>
  </si>
  <si>
    <t>Unix-based systems support variable settings to control access to files. World writable files are the least secure. See the chmod(2)man page for more information.</t>
  </si>
  <si>
    <t>Run the following command and verify no files are returned:
# df --local -P | awk '{if (NR!=1) print $6}' | xargs -I '{}' find '{}' -xdev -type f -perm -0002
The command above only searches local filesystems, there may still be compromised items on network mounted partitions. Additionally the --localoption to dfis not universal to all versions, it can be omitted to search all filesystems on a system including network mounted filesystems or the following command can be run manually for each partition:
# find &lt;partition&gt; -xdev -type f -perm -0002</t>
  </si>
  <si>
    <t xml:space="preserve">World-Writable files do not exist on the system. </t>
  </si>
  <si>
    <t>Files on the server are world-writable.</t>
  </si>
  <si>
    <t>6.1.8</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</si>
  <si>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</si>
  <si>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 `chmod o-w &lt;filename&gt;` ) is advisable, but always consult relevant vendor documentation to avoid breaking any application dependencies on a given file.</t>
  </si>
  <si>
    <t>Confirm that world writable films do not exist. One method for implementing the recommended state is to remove write access for the "other" category (chmod o-w ) is advisable, but always consult relevant vendor documentation to avoid breaking any application dependencies on a given file.</t>
  </si>
  <si>
    <t>To close this finding, please provide a screenshot showing no world writable files exist on the system with the agency's CAP.</t>
  </si>
  <si>
    <t>SUSE12-161</t>
  </si>
  <si>
    <t>Ensure no unowned files or directories exist</t>
  </si>
  <si>
    <t>Sometimes when administrators delete users from the password file they neglect to remove all files owned by those users from the system.</t>
  </si>
  <si>
    <t>Run the following command and verify no files are returned:
# df --local -P | awk {'if (NR!=1) print $6'} | xargs -I '{}' find '{}' -xdev -nouser
The command above only searches local filesystems, there may still be compromised items on network mounted partitions. Additionally the --localoption to dfis not universal to all versions, it can be omitted to search all filesystems on a system including network mounted filesystems or the following command can be run manually for each partition:
# find &lt;partition&gt; -xdev -nouser</t>
  </si>
  <si>
    <t>All files have a user ownership assigned.</t>
  </si>
  <si>
    <t>Files and directories on the server are not owned.</t>
  </si>
  <si>
    <t>6.1.9</t>
  </si>
  <si>
    <t>SUSE12-162</t>
  </si>
  <si>
    <t>Ensure accounts in /etc/passwd use shadowed passwords</t>
  </si>
  <si>
    <t>Local accounts can uses shadowed passwords. With shadowed passwords, The passwords are saved in shadow password file, /etc/shadow, encrypted by a salted one-way hash. Accounts with a shadowed password have an x in the second field in /etc/passwd.</t>
  </si>
  <si>
    <t>Run the following command and verify that no output is returned:
# awk -F: '($2 != "x" ) { print $1 " is not set to shadowed passwords "}' /etc/passwd</t>
  </si>
  <si>
    <t>The accounts in /etc/passwd use shadowed passwords.</t>
  </si>
  <si>
    <t>The accounts in /etc/passwd does not use shadowed passwords.</t>
  </si>
  <si>
    <t>6.2</t>
  </si>
  <si>
    <t>6.2.1</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</si>
  <si>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_Notes:_
- _All accounts must have passwords or be locked to prevent the account from being used by an unauthorized user._
- _A user account with an empty second field in `/etc/passwd` allows the account to be logged into by providing only the username._</t>
  </si>
  <si>
    <t>If any accounts in the /etc/passwd file do not have a single x in the password field, run the following command to set these accounts to use shadowed passwords:
# sed -e 's/^\([a-zA-Z0-9_]*\):[^:]*:/\1:x:/' -i /etc/passwd
Investigate to determine if the account is logged in and what it is being used for, to determine if it needs to be forced off.</t>
  </si>
  <si>
    <t>Ensure accounts in /etc/passwd use shadowed passwords. One method to achieve the recommended state is to execute the following command(s):
# sed -e 's/^\([a-zA-Z0-9_]*\):[^:]*:/\1:x:/' -i /etc/passwd
Investigate to determine if the account is logged in and what it is being used for, to determine if it needs to be forced off.</t>
  </si>
  <si>
    <t>SUSE12-163</t>
  </si>
  <si>
    <t>Ensure no users have .netrc files</t>
  </si>
  <si>
    <t>The .netrcfile contains data for logging into a remote host for file transfers via FTP.</t>
  </si>
  <si>
    <t xml:space="preserve">Run the following script and verify no results are returned:
#!/bin/bash
awk -F: '($1 !~ /^(root|halt|sync|shutdown)$/ &amp;&amp; $7 != "'"$(which nologin)"'" &amp;&amp; $7 != "/bin/false" &amp; do
if [ ! -d "$dir" ]; then
echo "The home directory ($dir) of user $user does not exist."
else
if [ ! -h "$dir/.netrc" -a -f "$dir/.netrc" ]; then
echo ".netrc file $dir/.netrc exists"
fi
fi
done
</t>
  </si>
  <si>
    <t>No users have .netrc files.</t>
  </si>
  <si>
    <t>Plain text usernames and passwords can be used to login to remote file shares.</t>
  </si>
  <si>
    <t>6.2.10</t>
  </si>
  <si>
    <t>The `.netrc` file presents a significant security risk since it stores passwords in unencrypted form. Even if FTP is disabled, user accounts may have brought over `.netrc` files from other systems which could pose a risk to those systems.</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</si>
  <si>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</si>
  <si>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Remove .netrc files from all user directories. One method to achieve the recommended state is to execute the following command(s):
Create a script to identify .netrc files.
#!/bin/bash 
for dir in cat /etc/passwd |\
 awk -F: '{ print $6 }'; do
 if [ ! -h "$dir/.netrc" -a -f "$dir/.netrc" ]; then
 echo ".netrc file $dir/.netrc exists"
 fi
done
Execute script and remove any .netrc files identified.</t>
  </si>
  <si>
    <t>SUSE12-164</t>
  </si>
  <si>
    <t>Ensure users .netrc Files are not group or world accessible</t>
  </si>
  <si>
    <t>While the system administrator can establish secure permissions for users' .netrcfiles, the users can easily override these.</t>
  </si>
  <si>
    <t>Run the following script and verify no results are returned:
#!/bin/bash
awk -F: '($1 !~ /^(root|halt|sync|shutdown)$/ &amp;&amp; $7 != "'"$(which nologin)"'" &amp;&amp; $7 != "/bin/false"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t>
  </si>
  <si>
    <t>Users .netrc Files are not group or world accessible.</t>
  </si>
  <si>
    <t>Plain text usernames and passwords are world accessible.</t>
  </si>
  <si>
    <t>6.2.11</t>
  </si>
  <si>
    <t>`.netrc` files may contain unencrypted passwords that may be used to attack other systems.
_Note: While the complete removal of .netrc files is recommended if any are required on the system secure permissions must be applied._</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</si>
  <si>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</si>
  <si>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Remove all unencrypted passwords from .netrc files and ensure file permissions are set to prevent unauthorized users from reading the file.</t>
  </si>
  <si>
    <t>SUSE12-165</t>
  </si>
  <si>
    <t>Ensure no users have .rhosts files</t>
  </si>
  <si>
    <t>While no .rhostsfiles are shipped by default, users can easily create them.</t>
  </si>
  <si>
    <t>Run the following script and verify no results are returned:
#!/bin/bash
awk -F: '($1 !~ /^(root|halt|sync|shutdown)$/ &amp;&amp; $7 != "'"$(which nologin)"'" &amp;&amp; $7 != "/bin/false" &amp; do
if [ ! -d "$dir" ]; then
echo "The home directory ($dir) of user $user does not exist."
else
for file in $dir/.rhosts; do
if [ ! -h "$file" -a -e "$file" ]; then
echo ".rhosts file in $dir"
fi
done
fi
done</t>
  </si>
  <si>
    <t>No users have .rhosts file.</t>
  </si>
  <si>
    <t>Remote host definition files are present on the server.</t>
  </si>
  <si>
    <t>6.2.12</t>
  </si>
  <si>
    <t>This action is only meaningful if `.rhosts` support is permitted in the file `/etc/pam.conf` . Even though the `.rhosts` files are ineffective if support is disabled in `/etc/pam.conf` ,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</si>
  <si>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</si>
  <si>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Locate and remove all .rhosts files.</t>
  </si>
  <si>
    <t>To close this finding, please provide a screenshot showing no users have .rhosts files with the agency's CAP.</t>
  </si>
  <si>
    <t>SUSE12-166</t>
  </si>
  <si>
    <t>Ensure all groups in /etc/passwd exist in /etc/group</t>
  </si>
  <si>
    <t>Over time, system administration errors and changes can lead to groups being defined in /etc/passwdbut not in /etc/group.</t>
  </si>
  <si>
    <t>Run the following script and verify no results are returned:
#!/bin/bash
for i in $(cut -s -d: -f4 /etc/passwd | sort -u ); do
grep -q -P "^.*?:[^:]*:$i:" /etc/group
if [ $? -ne 0 ]; then
echo "Group $i is referenced by /etc/passwd but does not exist in /etc/group"
fi
done</t>
  </si>
  <si>
    <t>Groups are not consistent between the groups and password file.</t>
  </si>
  <si>
    <t>6.2.13</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</si>
  <si>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</si>
  <si>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</si>
  <si>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Confirm all groups in the /etc/passwd file also exist in the /etc/group file. Sync the files if any entries are identified.</t>
  </si>
  <si>
    <t>To close this finding, please provide a screenshot of the /etc/passwd file with the agency's CAP.</t>
  </si>
  <si>
    <t>SUSE12-167</t>
  </si>
  <si>
    <t>IA-4</t>
  </si>
  <si>
    <t>Identifier Management</t>
  </si>
  <si>
    <t>Ensure no duplicate UIDs exist</t>
  </si>
  <si>
    <t>Although the useraddprogram will not let you create a duplicate User ID (UID), it is possible for an administrator to manually edit the /etc/passwdfile and change the UID field.</t>
  </si>
  <si>
    <t>Run the following script and verify no results are returned:
#!/bin/bash
cut -f3 -d":" /etc/passwd | sort -n | uniq -c | while read x ; do
[ -z "$x" ] &amp; then
users=$(awk -F: '($3 == n) { print $1 }' n=$2 /etc/passwd | xargs)
echo "Duplicate UID ($2): $users"
fi
done</t>
  </si>
  <si>
    <t>User Identifiers are unique on the server.</t>
  </si>
  <si>
    <t>User Identifiers are not unique on the server.</t>
  </si>
  <si>
    <t>HAC20</t>
  </si>
  <si>
    <t>6.2.14</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</si>
  <si>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</si>
  <si>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</si>
  <si>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Delete all duplicate UIDs.</t>
  </si>
  <si>
    <t>SUSE12-168</t>
  </si>
  <si>
    <t>Ensure no duplicate GIDs exist</t>
  </si>
  <si>
    <t>Although the groupaddprogram will not let you create a duplicate Group ID (GID), it is possible for an administrator to manually edit the /etc/groupfile and change the GID field.
Note: You can also use the grpckcommand to check for other inconsistencies in the /etc/groupfile.</t>
  </si>
  <si>
    <t>Run the following script and verify no results are returned:
#!/bin/bash 
cut -d: -f3 /etc/group | sort | uniq -d | while read x ; do
echo "Duplicate GID ($x) in /etc/group"
done</t>
  </si>
  <si>
    <t>Group Identifiers are unique on the server.</t>
  </si>
  <si>
    <t>Group Identifiers are not unique on the server.</t>
  </si>
  <si>
    <t>6.2.15</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</si>
  <si>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</si>
  <si>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</si>
  <si>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Delete all duplicate GIDs.</t>
  </si>
  <si>
    <t>SUSE12-169</t>
  </si>
  <si>
    <t>Ensure no duplicate user names exist</t>
  </si>
  <si>
    <t>Although the useraddprogram will not let you create a duplicate user name, it is possible for an administrator to manually edit the /etc/passwdfile and change the user name.</t>
  </si>
  <si>
    <t>Run the following script and verify no results are returned:
#!/bin/bash
cut -d: -f1 /etc/passwd | sort | uniq -d | while read x
do echo "Duplicate login name ${x} in /etc/passwd"
done</t>
  </si>
  <si>
    <t xml:space="preserve">Usernames are unique on the server. </t>
  </si>
  <si>
    <t>Usernames are not unique on the server.</t>
  </si>
  <si>
    <t>6.2.16</t>
  </si>
  <si>
    <t>If a user is assigned a duplicate user name, it will create and have access to files with the first UID for that username in `/etc/passwd` . 
_Example: If "test4" has a UID of 1000 and a subsequent "test4" entry has a UID of 2000, logging in as "test4" will use UID 1000. Effectively, the UID is shared, which is a security problem_</t>
  </si>
  <si>
    <t>Based on the results of the audit script, establish unique user names for the users. File ownerships will automatically reflect the change as long as the users have unique UIDs.</t>
  </si>
  <si>
    <t>Delete all duplicate user names from the /etc/passwd file.</t>
  </si>
  <si>
    <t>SUSE12-170</t>
  </si>
  <si>
    <t>Ensure no duplicate group names exist</t>
  </si>
  <si>
    <t>Although the groupaddprogram will not let you create a duplicate group name, it is possible for an administrator to manually edit the /etc/groupfile and change the group name.</t>
  </si>
  <si>
    <t>Run the following script and verify no results are returned:
#!/bin/bash
cut -d: -f1 /etc/group | sort | uniq -d | while read x
do echo "Duplicate group name ${x} in /etc/group"
done</t>
  </si>
  <si>
    <t xml:space="preserve">Group names are unique on the server. </t>
  </si>
  <si>
    <t>Group names are not unique on the server.</t>
  </si>
  <si>
    <t>6.2.17</t>
  </si>
  <si>
    <t>If a group is assigned a duplicate group name, it will create and have access to files with the first GID for that group in `/etc/group` . Effectively, the GID is shared, which is a security problem.</t>
  </si>
  <si>
    <t>Based on the results of the audit script, establish unique names for the user groups. File group ownerships will automatically reflect the change as long as the groups have unique GIDs.</t>
  </si>
  <si>
    <t>Delete all duplicate names in the /etc/group file.</t>
  </si>
  <si>
    <t>SUSE12-171</t>
  </si>
  <si>
    <t>Set shadow group to empty</t>
  </si>
  <si>
    <t>The shadow group allows system programs which require access the ability to read the /etc/shadow file. No users should be assigned to the shadow group.</t>
  </si>
  <si>
    <t>Run the following commands and verify no results are returned:
# grep ^shadow:[^:]*:[^:]*:[^:]+ /etc/group
# awk -F: '($4 == "&lt;shadow-gid&gt;") { print }' /etc/passwd</t>
  </si>
  <si>
    <t>The Shadow group is empty.</t>
  </si>
  <si>
    <t>The shadow group contains unauthorized users.</t>
  </si>
  <si>
    <t>6.2.18</t>
  </si>
  <si>
    <t>Any users assigned to the shadow group would be granted read access to the /etc/shadow file. If attackers can gain read access to the `/etc/shadow` file, they can easily run a password cracking program against the hashed passwords to break them. Other security information that is stored in the `/etc/shadow` file (such as expiration) could also be useful to subvert additional user accounts.</t>
  </si>
  <si>
    <t>Remove all users from the shadow group, and change the primary group of any users with shadow as their primary group.</t>
  </si>
  <si>
    <t>To close this finding, please provide a screenshot showing shadow group is empty with the agency's CAP.</t>
  </si>
  <si>
    <t>SUSE12-172</t>
  </si>
  <si>
    <t>Ensure /etc/shadow password fields are not empty</t>
  </si>
  <si>
    <t>An account with an empty password field means that anybody may log in as that user without providing a password.</t>
  </si>
  <si>
    <t>Run the following command and verify that no output is returned:
# awk -F: '($2 == "" ) { print $1 " does not have a password "}' /etc/shadow</t>
  </si>
  <si>
    <t>The /etc/shadow password fields are not empty.</t>
  </si>
  <si>
    <t>The /etc/shadow password fields are empty.</t>
  </si>
  <si>
    <t>6.2.2</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</si>
  <si>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</si>
  <si>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</si>
  <si>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Ensure all accounts must have passwords or be locked to prevent the account from being used by an unauthorized user. One method to achieve the recommended state is If any accounts in the /etc/shadow file do not have a password to execute the following command(s):
# passwd -l &lt;username&gt;
Also, check to see if the account is logged in and investigate what it is being used for to determine if it needs to be forced off.</t>
  </si>
  <si>
    <t>SUSE12-173</t>
  </si>
  <si>
    <t>Ensure root is the only UID 0 account</t>
  </si>
  <si>
    <t>Any account with UID 0 has superuser privileges on the system.</t>
  </si>
  <si>
    <t>Run the following command and verify that only "root" is returned:
# awk -F: '($3 == 0) { print $1 }' /etc/passwd
root</t>
  </si>
  <si>
    <t xml:space="preserve">Root is the only account with a User ID (UID) of 0. </t>
  </si>
  <si>
    <t xml:space="preserve">A superuser other than root exists with the superuser identifier. </t>
  </si>
  <si>
    <t>6.2.3</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</si>
  <si>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</si>
  <si>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</si>
  <si>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Set root to be the only UID 0 account since it must be limited to only the default `root` account and only from the system console. Remove any users other than `root` with UID `0` or assign them a new UID if appropriate.</t>
  </si>
  <si>
    <t>SUSE12-174</t>
  </si>
  <si>
    <t>Set root PATH Integrity</t>
  </si>
  <si>
    <t>The rootuser can execute any command on the system and could be fooled into executing programs unintentionally if the PATHis not set correctly.</t>
  </si>
  <si>
    <t>Run the following script and verify no results are returned:
#!/bin/bash
if echo "$PATH" | grep -q "::" ; then 
 echo "Empty Directory in PATH (::)"
fi 
if echo "$PATH" | grep -q ":$" ; then 
 echo "Trailing : in PATH" 
fi 
for x in $(echo "$PATH" | tr ":" " ") ; do
 if [ -d "$x" ] ; then
 ls -ldH "$x" | awk '
$9 == "." {print "PATH contains current working directory (.)"}
$3 != "root" {print $9, "is not owned by root"}
substr($1,6,1) != "-" {print $9, "is group writable"}
substr($1,9,1) != "-" {print $9, "is world writable"}'
 else
 echo "$x is not a directory"
 fi
done</t>
  </si>
  <si>
    <t xml:space="preserve">All files or directories that are PATH variables, are owned by root. </t>
  </si>
  <si>
    <t>The root PATH integrity is not appropriately set.</t>
  </si>
  <si>
    <t>6.2.4</t>
  </si>
  <si>
    <t>Including the current working directory (.) or other writable directory in `root` 's executable path makes it likely that an attacker can gain superuser access by forcing an administrator operating as `root` to execute a Trojan horse program.</t>
  </si>
  <si>
    <t>Correct or justify any items discovered in the Audit step.</t>
  </si>
  <si>
    <t>Set ownership to root:root for all root PATH environment variables.</t>
  </si>
  <si>
    <t>To close this finding, please provide a screenshot showing root PATH settings with the agency's CAP.</t>
  </si>
  <si>
    <t>SUSE12-175</t>
  </si>
  <si>
    <t>Ensure all users home directories exist</t>
  </si>
  <si>
    <t>Users can be defined in /etc/passwdwithout a home directory or with a home directory that does not actually exist.</t>
  </si>
  <si>
    <t>Run the following script and verify no results are returned:
#!/bin/bash
grep -E -v '^(halt|sync|shutdown)' /etc/passwd | awk -F: '($7 != "'"$(which nologin)"'" &amp; do
 if [ ! -d "$dir" ]; then
 echo "The home directory ($dir) of user $user does not exist."
 fi
done
Note: The audit script checks all users with interactive shells except halt, sync, shutdown, and nfsnobody.</t>
  </si>
  <si>
    <t xml:space="preserve">For each system user, there is an associated home directory. Output is not returned from the command. </t>
  </si>
  <si>
    <t>Users exist on the server without home directories.</t>
  </si>
  <si>
    <t>6.2.5</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</si>
  <si>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</si>
  <si>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an assigned home directory should be removed or assigned a home directory as appropriate.</t>
  </si>
  <si>
    <t>Ensure all users' home directories exist. If any users' home directories do not exist, create them and make sure the respective user owns the directory. Users without an assigned home directory should be removed or assigned a home directory as appropriate.</t>
  </si>
  <si>
    <t>To close this finding, please provide a screenshot showing users home directories exist with the agency's CAP.</t>
  </si>
  <si>
    <t>SUSE12-176</t>
  </si>
  <si>
    <t>Set users home directories permissions to 750 or more restrictive</t>
  </si>
  <si>
    <t>While the system administrator can establish secure permissions for users' home directories, the users can easily override these.</t>
  </si>
  <si>
    <t>Run the following script and verify no results are returned:
#!/bin/bash
grep -E -v '^(halt|sync|shutdown)' /etc/passwd | awk -F: '($7 != "'"$(which 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t>
  </si>
  <si>
    <t xml:space="preserve">Users do not have excessive permissions to home directories. Output is not returned from the command. </t>
  </si>
  <si>
    <t xml:space="preserve">Users home directories do not have correct ownership and/or permissions
</t>
  </si>
  <si>
    <t>6.2.6</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</si>
  <si>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</si>
  <si>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</si>
  <si>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Set the users' home directories permissions to 750 or a value that is more restrictive.</t>
  </si>
  <si>
    <t>To close this finding, please provide screenshot of the users' home directories permissions settings with the agency's CAP.</t>
  </si>
  <si>
    <t>SUSE12-177</t>
  </si>
  <si>
    <t>Ensure users own their home directories</t>
  </si>
  <si>
    <t>The user home directory is space defined for the particular user to set local environment variables and to store personal files.</t>
  </si>
  <si>
    <t>Run the following script and verify no results are returned:
#!/bin/bash 
grep -E -v '^(halt|sync|shutdown)' /etc/passwd | awk -F: '($7 != "'"$(which nologin)"'" &amp; do
if [ ! -d "$dir" ]; then
echo "The home directory ($dir) of user $user does not exist."
else
owner=$(stat -L -c "%U" "$dir")
if [ "$owner" != "$user" ]; then
echo "The home directory ($dir) of user $user is owned by $owner."
fi
fi
done</t>
  </si>
  <si>
    <t xml:space="preserve">For each system user, the /etc/passwd file defines the user owning their home directory. Output is not returned from the command. </t>
  </si>
  <si>
    <t xml:space="preserve">Users are not the owner of their own home directory. </t>
  </si>
  <si>
    <t>6.2.7</t>
  </si>
  <si>
    <t>Since the user is accountable for files stored in the user home directory, the user must be the owner of the directory.</t>
  </si>
  <si>
    <t>Change the ownership of any home directories that are not owned by the defined user to the correct user.</t>
  </si>
  <si>
    <t>To close this finding, please provide a screenshot of the users' ownership of any home directories settings with the agency's CAP.</t>
  </si>
  <si>
    <t>SUSE12-178</t>
  </si>
  <si>
    <t>Ensure users dot files are not group or world writable</t>
  </si>
  <si>
    <t>While the system administrator can establish secure permissions for users' "dot" files, the users can easily override these.</t>
  </si>
  <si>
    <t>Run the following script and verify no results are returned:
#!/bin/bash
grep -E -v '^(halt|sync|shutdown)' /etc/passwd | awk -F: '($7 != "'"$(which 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t>
  </si>
  <si>
    <t xml:space="preserve">Users do not have excessive permissions to the "dot" files. Output is not returned from the command. </t>
  </si>
  <si>
    <t xml:space="preserve">The dot files do not have correct ownership and/or permissions
</t>
  </si>
  <si>
    <t>6.2.8</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</si>
  <si>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</si>
  <si>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</si>
  <si>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Change permissions on world writable dot files (e.g. .profile, .cshrc, etc.) to something more restrictive such as 750. </t>
  </si>
  <si>
    <t>To close this finding, please provide a screenshot showing users do not have excessive permissions to the "dot" files with the agency's CAP.</t>
  </si>
  <si>
    <t>SUSE12-179</t>
  </si>
  <si>
    <t>Ensure no users have .forward files</t>
  </si>
  <si>
    <t>The .forwardfile specifies an email address to forward the user's mail to.</t>
  </si>
  <si>
    <t>Run the following script and verify no results are returned:
#!/bin/bash 
awk -F: '($1 !~ /^(root|halt|sync|shutdown)$/ &amp;&amp; $7 != "'"$(which nologin)"'" &amp;&amp; $7 != "/bin/false" &amp; do
if [ ! -d "$dir" ] ; then
echo "The home directory ($dir) of user $user does not exist."
else
if [ ! -h "$dir/.forward" -a -f "$dir/.forward" ] ; then
echo ".forward file $dir/.forward exists"
fi
fi
done</t>
  </si>
  <si>
    <t xml:space="preserve">The .forward file is not used on the system to forward the user's mail. Output is not returned from the command. </t>
  </si>
  <si>
    <t xml:space="preserve">Unauthorized mail forwarding exists on the server. </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</si>
  <si>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</si>
  <si>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</si>
  <si>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Remove .forward files from all user directories.</t>
  </si>
  <si>
    <t>Finding (Internal Use Only)</t>
  </si>
  <si>
    <t>Remediation Statement (Internal Use Only)</t>
  </si>
  <si>
    <t>SUSE15-01</t>
  </si>
  <si>
    <t>Ensure updates, patches, and additional security software are installed</t>
  </si>
  <si>
    <t>Run the following command and verify there are no updates or patches to install:
```
# zypper list-updates
# zypper list-patches
```</t>
  </si>
  <si>
    <t>1.2.2.1</t>
  </si>
  <si>
    <t>Use your package manager to update all packages on the system according to site policy.
The following command will install all available updates:
```
# zypper update
```
The following command will install available patches:
```
# zypper patch
```
Once the update process is complete, verify if reboot is required to load changes.
```
# zypper needs-rebooting
```</t>
  </si>
  <si>
    <t>Install Updates, Patches and Additional Security Software. Use your package manager to update all packages on the system according to site policy. The following command will install all available updates:
# zypper update</t>
  </si>
  <si>
    <t>SUSE15-02</t>
  </si>
  <si>
    <t>Ensure GDM login banner is configured</t>
  </si>
  <si>
    <t>GDM is the GNOME Display Manager which handles graphical login for GNOME based systems.</t>
  </si>
  <si>
    <t>Run the following script to verify that the text banner on the login screen is enabled and set:
```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l_output="" l_output2=""
 echo -e "$l_pkgoutput"
 # Look for existing settings and set variables if they exist
 l_gdmfile="$(grep -Prils '^\h*banner-message-enable\b' /etc/dconf/db/*.d)"
 if [ -n "$l_gdmfile" ]; then
 # Set profile name based on dconf db directory ({PROFILE_NAME}.d)
 l_gdmprofile="$(awk -F\/ '{split($(NF-1),a,".");print a[1]}' &lt;&lt;&lt; "$l_gdmfile")"
 # Check if banner message is enabled
 if grep -Pisq '^\h*banner-message-enable=true\b' "$l_gdmfile"; then
 l_output="$l_output\n - The \"banner-message-enable\" option is enabled in \"$l_gdmfile\""
 else
 l_output2="$l_output2\n - The \"banner-message-enable\" option is not enabled"
 fi
 l_lsbt="$(grep -Pios '^\h*banner-message-text=.*$' "$l_gdmfile")"
 if [ -n "$l_lsbt" ]; then
 l_output="$l_output\n - The \"banner-message-text\" option is set in \"$l_gdmfile\"\n - banner-message-text is set to:\n - \"$l_lsbt\""
 else
 l_output2="$l_output2\n - The \"banner-message-text\" option is not set"
 fi
 if grep -Pq "^\h*system-db:$l_gdmprofile" /etc/dconf/profile/"$l_gdmprofile"; then
 l_output="$l_output\n - The \"$l_gdmprofile\" profile exists"
 else
 l_output2="$l_output2\n - The \"$l_gdmprofile\" profile doesn't exist"
 fi
 if [ -f "/etc/dconf/db/$l_gdmprofile" ]; then
 l_output="$l_output\n - The \"$l_gdmprofile\" profile exists in the dconf database"
 else
 l_output2="$l_output2\n - The \"$l_gdmprofile\" profile doesn't exist in the dconf database"
 fi
 else
 l_output2="$l_output2\n - The \"banner-message-enable\" option isn't configured"
 fi
 else
 echo -e "\n\n - GNOME Desktop Manager isn't installed\n - Recommendation is Not Applicable\n- Audit result:\n *** PASS ***\n"
 fi
 # Report results. If no failures output in l_output2, we pass
 if [ -z "$l_output2" ]; then
 echo -e "\n- Audit Result:\n ** PASS **\n$l_output\n"
 else
 echo -e "\n- Audit Result:\n ** FAIL **\n - Reason(s) for audit failure:\n$l_output2\n"
 [ -n "$l_output" ] &amp;&amp; echo -e "\n- Correctly set:\n$l_output\n"
 fi
}
```</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</si>
  <si>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</si>
  <si>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1.8.2</t>
  </si>
  <si>
    <t>Warning messages inform users who are attempting to login to the system of their legal status regarding the system and must include the name of the organization that owns the system and any monitoring policies that are in place.</t>
  </si>
  <si>
    <t>Run the following script to verify that the banner message is enabled and set:
```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
**Note:**
- There is no character limit for the banner message. gnome-shell autodetects longer stretches of text and enters two column mode.
- The banner message cannot be read from an external file.
 **- OR -**
Run the following command to remove the gdm package:
```
# zypper remove gdm
```</t>
  </si>
  <si>
    <t>Configure the GDM login banner per IRS requirements. One method to achieve the recommended state is to edit or create the `gdm` profile which contains the following lines: (This is typically `/etc/dconf/profile/gdm`)
user-db:user
system-db:gdm
file-db:/usr/share/gdm/greeter-dconf-defaults
Run the following Run to display a login banner: 
Note: the directory `/etc/dconf/db/gdm.d/` may need to be created_
Edit or create a gdm keyfile for machine-wide settings: _(This is typically `/etc/dconf/db/gdm.d/01-banner-message`)_
[org/gnome/login-screen]
banner-message-enable=true
banner-message-text='&lt;banner message&gt;'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Run the following to disable the user list:
Edit or create a gdm keyfile for machine-wide settings in the directory `/etc/dconf/db/gdm.d/` and add the following: (This is typically `/etc/dconf/db/gdm.d/00-login-screen`)
[org/gnome/login-screen]
# Do not show the user list
disable-user-list=true
Run the following command to update the system databases:
# dconf update</t>
  </si>
  <si>
    <t>SUSE15-220</t>
  </si>
  <si>
    <t>Ensure GDM disable-user-list option is enabled</t>
  </si>
  <si>
    <t>GDM is the GNOME Display Manager which handles graphical login for GNOME based systems.
The `disable-user-list` option controls if a list of users is displayed on the login screen</t>
  </si>
  <si>
    <t>Run the following script and to verify that the `disable-user-list` option is enabled or GNOME isn't installed:
```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output="" output2=""
 l_gdmfile="$(grep -Pril '^\h*disable-user-list\h*=\h*true\b' /etc/dconf/db)"
 if [ -n "$l_gdmfile" ]; then
 output="$output\n - The \"disable-user-list\" option is enabled in \"$l_gdmfile\""
 l_gdmprofile="$(awk -F\/ '{split($(NF-1),a,".");print a[1]}' &lt;&lt;&lt; "$l_gdmfile")"
 if grep -Pq "^\h*system-db:$l_gdmprofile" /etc/dconf/profile/"$l_gdmprofile"; then
 output="$output\n - The \"$l_gdmprofile\" exists"
 else
 output2="$output2\n - The \"$l_gdmprofile\" doesn't exist"
 fi
 if [ -f "/etc/dconf/db/$l_gdmprofile" ]; then
 output="$output\n - The \"$l_gdmprofile\" profile exists in the dconf database"
 else
 output2="$output2\n - The \"$l_gdmprofile\" profile doesn't exist in the dconf database"
 fi
 else
 output2="$output2\n - The \"disable-user-list\" option is not enabled"
 fi
 if [ -z "$output2" ]; then
 echo -e "$l_pkgoutput\n- Audit result:\n *** PASS: ***\n$output\n"
 else
 echo -e "$l_pkgoutput\n- Audit Result:\n *** FAIL: ***\n$output2\n"
 [ -n "$output" ] &amp;&amp; echo -e "$output\n"
 fi
 else
 echo -e "\n\n - GNOME Desktop Manager isn't installed\n - Recommendation is Not Applicable\n- Audit result:\n *** PASS ***\n"
 fi
}
```</t>
  </si>
  <si>
    <t>GDM is configured so that no user list is displayed on the login screen.</t>
  </si>
  <si>
    <t>HIA1</t>
  </si>
  <si>
    <t>HIA1: Adequate device identification and authentication is not employed.</t>
  </si>
  <si>
    <t>1.8.3</t>
  </si>
  <si>
    <t>Displaying the user list eliminates half of the Userid/Password equation that an unauthorized person would need to log on.</t>
  </si>
  <si>
    <t>Run the following script to enable the `disable-user-list` option:
**Note:** the `l_gdm_profile` variable in the script can be changed if a different profile name is desired in accordance with local site policy.
```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
**Note:** When the user profile is created or changed, the user will need to log out and log in again before the changes will be applied.
 **- OR -**
Run the following command to remove the GNOME package:
```
# zypper remove gdm
```</t>
  </si>
  <si>
    <t>One method to achieve the recommended state is to execute the following method(s):
"Run the following script to enable the `disable-user-list` option:
**Note:** the `l_gdm_profile` variable in the script can be changed if a different profile name is desired in accordance with local site policy.
```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
**Note:** When the user profile is created or changed, the user will need to log out and log in again before the changes will be applied.
 **- OR -**
Run the following command to remove the GNOME package:
```
# zypper remove gdm
```"</t>
  </si>
  <si>
    <t>SUSE15-221</t>
  </si>
  <si>
    <t>AC-11</t>
  </si>
  <si>
    <t>Device Lock</t>
  </si>
  <si>
    <t>Ensure GDM screen locks when the user is idle</t>
  </si>
  <si>
    <t>GNOME Desktop Manager can make the screen lock automatically whenever the user is idle for some amount of time.
- `idle-delay=uint32 {n}` - Number of seconds of inactivity before the screen goes blank
- `lock-delay=uint32 {n}` - Number of seconds after the screen is blank before locking the screen
_Example key file:_
```
# Specify the dconf path
[org/gnome/desktop/session]
# Number of seconds of inactivity before the screen goes blank
# Set to 0 seconds if you want to deactivate the screensaver.
idle-delay=uint32 900
# Specify the dconf path
[org/gnome/desktop/screensaver]
# Number of seconds after the screen is blank before locking the screen
lock-delay=uint32 5
```</t>
  </si>
  <si>
    <t>Run the following script to verify that the screen locks when the user is idle: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l_idmv="900" # Set for max value for idle-delay in seconds
 l_ldmv="5" # Set for max value for lock-delay in seconds
 # Look for idle-delay to determine profile in use, needed for remaining tests
 l_kfile="$(grep -Psril '^\h*idle-delay\h*=\h*uint32\h+\d+\b' /etc/dconf/db/*/)" # Determine file containing idle-delay key
 if [ -n "$l_kfile" ]; then
 # set profile name (This is the name of a dconf database)
 l_profile="$(awk -F'/' '{split($(NF-1),a,".");print a[1]}' &lt;&lt;&lt; "$l_kfile")" #Set the key profile name
 l_pdbdir="/etc/dconf/db/$l_profile.d" # Set the key file dconf db directory
 # Confirm that idle-delay exists, includes unit32, and value is between 1 and max value for idle-delay
 l_idv="$(awk -F 'uint32' '/idle-delay/{print $2}' "$l_kfile" | xargs)"
 if [ -n "$l_idv" ]; then
 [ "$l_idv" -gt "0" -a "$l_idv" -le "$l_idmv" ] &amp;&amp; l_output="$l_output\n - The \"idle-delay\" option is set to \"$l_idv\" seconds in \"$l_kfile\""
 [ "$l_idv" = "0" ] &amp;&amp; l_output2="$l_output2\n - The \"idle-delay\" option is set to \"$l_idv\" (disabled) in \"$l_kfile\""
 [ "$l_idv" -gt "$l_idmv" ] &amp;&amp; l_output2="$l_output2\n - The \"idle-delay\" option is set to \"$l_idv\" seconds (greater than $l_idmv) in \"$l_kfile\""
 else
 l_output2="$l_output2\n - The \"idle-delay\" option is not set in \"$l_kfile\""
 fi
 # Confirm that lock-delay exists, includes unit32, and value is between 0 and max value for lock-delay
 l_ldv="$(awk -F 'uint32' '/lock-delay/{print $2}' "$l_kfile" | xargs)"
 if [ -n "$l_ldv" ]; then
 [ "$l_ldv" -ge "0" -a "$l_ldv" -le "$l_ldmv" ] &amp;&amp; l_output="$l_output\n - The \"lock-delay\" option is set to \"$l_ldv\" seconds in \"$l_kfile\""
 [ "$l_ldv" -gt "$l_ldmv" ] &amp;&amp; l_output2="$l_output2\n - The \"lock-delay\" option is set to \"$l_ldv\" seconds (greater than $l_ldmv) in \"$l_kfile\""
 else
 l_output2="$l_output2\n - The \"lock-delay\" option is not set in \"$l_kfile\""
 fi
 # Confirm that dconf profile exists
 if grep -Psq "^\h*system-db:$l_profile" /etc/dconf/profile/*; then
 l_output="$l_output\n - The \"$l_profile\" profile exists"
 else
 l_output2="$l_output2\n - The \"$l_profile\" doesn't exist"
 fi
 # Confirm that dconf profile database file exists
 if [ -f "/etc/dconf/db/$l_profile" ]; then
 l_output="$l_output\n - The \"$l_profile\" profile exists in the dconf database"
 else
 l_output2="$l_output2\n - The \"$l_profile\" profile doesn't exist in the dconf database"
 fi
 else
 l_output2="$l_output2\n - The \"idle-delay\" option doesn't exist, remaining tests skipped"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
```
**Note:**
- `idle-delay=uint32` Should be 900 seconds (15 minutes) or less, not `0` (disabled) and follow local site policy
- `lock-delay=uint32` should be 5 seconds or less and follow local site policy</t>
  </si>
  <si>
    <t>GNOME is configured to automatically lock the screen after an appropriate period of inactivity</t>
  </si>
  <si>
    <t xml:space="preserve">GNOME is not configured to automatically lock the screen </t>
  </si>
  <si>
    <t>HAC2: User sessions do not lock after the Publication 1075 required timeframe.</t>
  </si>
  <si>
    <t>1.8.4</t>
  </si>
  <si>
    <t>Setting a lock-out value reduces the window of opportunity for unauthorized user access to another user's session that has been left unattended.</t>
  </si>
  <si>
    <t>Create or edit a file in the `/etc/dconf/profile/` and verify it includes the following:
```
user-db:user
system-db:{NAME_OF_DCONF_DATABASE}
```
**Note:** `local` is the name of a dconf database used in the examples.
_Example:_
```
# echo -e '\nuser-db:user\nsystem-db:local' &gt;&gt; /etc/dconf/profile/user
```
Create the directory `/etc/dconf/db/{NAME_OF_DCONF_DATABASE}.d/` if it doesn't already exist:
_Example:_
```
# mkdir /etc/dconf/db/local.d
```
Create the key file `/etc/dconf/db/{NAME_OF_DCONF_DATABASE}.d/{FILE_NAME}` to provide information for the `{NAME_OF_DCONF_DATABASE}` database:
_Example script:_
```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
**Note:** You must include the uint32 along with the integer key values as shown.
Run the following command to update the system databases:
```
# dconf update
```
**Note:** Users must log out and back in again before the system-wide settings take effect.</t>
  </si>
  <si>
    <t>One method to achieve the recommended state is to execute the following method(s):
"Create or edit a file in the `/etc/dconf/profile/` and verify it includes the following:
```
user-db:user
system-db:{NAME_OF_DCONF_DATABASE}
```
**Note:** `local` is the name of a dconf database used in the examples.
_Example:_
```
# echo -e '\nuser-db:user\nsystem-db:local' &gt;&gt; /etc/dconf/profile/user
```
Create the directory `/etc/dconf/db/{NAME_OF_DCONF_DATABASE}.d/` if it doesn't already exist:
_Example:_
```
# mkdir /etc/dconf/db/local.d
```
Create the key file `/etc/dconf/db/{NAME_OF_DCONF_DATABASE}.d/{FILE_NAME}` to provide information for the `{NAME_OF_DCONF_DATABASE}` database:
_Example script:_
```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
**Note:** You must include the uint32 along with the integer key values as shown.
Run the following command to update the system databases:
```
# dconf update
```
**Note:** Users must log out and back in again before the system-wide settings take effect."</t>
  </si>
  <si>
    <t>SUSE15-222</t>
  </si>
  <si>
    <t>Ensure GDM screen locks cannot be overridden</t>
  </si>
  <si>
    <t>GNOME Desktop Manager can make the screen lock automatically whenever the user is idle for some amount of time.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 Lock desktop screensaver settings
/org/gnome/desktop/session/idle-delay
/org/gnome/desktop/screensaver/lock-delay
```</t>
  </si>
  <si>
    <t>Run the following script to verify that the screen lock cannot be overridden: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'^\h*idle-delay\h*=\h*uint32\h+\d+\b' /etc/dconf/db/*/ | awk -F'/' '{split($(NF-1),a,".");print a[1]}').d" #set directory of key file to be locked
 l_kfd2="/etc/dconf/db/$(grep -Psril '^\h*lock-delay\h*=\h*uint32\h+\d+\b' /etc/dconf/db/*/ | awk -F'/' '{split($(NF-1),a,".");print a[1]}').d" #set directory of key file to be locked
 if [ -d "$l_kfd" ]; then # If key file directory doesn't exist, options can't be locked
 if grep -Prilq '\/org\/gnome\/desktop\/session\/idle-delay\b' "$l_kfd"; then
 l_output="$l_output\n - \"idle-delay\" is locked in \"$(grep -Pril '\/org\/gnome\/desktop\/session\/idle-delay\b' "$l_kfd")\""
 else
 l_output2="$l_output2\n - \"idle-delay\" is not locked"
 fi
 else
 l_output2="$l_output2\n - \"idle-delay\" is not set so it can not be locked"
 fi
 if [ -d "$l_kfd2" ]; then # If key file directory doesn't exist, options can't be locked
 if grep -Prilq '\/org\/gnome\/desktop\/screensaver\/lock-delay\b' "$l_kfd2"; then
 l_output="$l_output\n - \"lock-delay\" is locked in \"$(grep -Pril '\/org\/gnome\/desktop\/screensaver\/lock-delay\b' "$l_kfd2")\""
 else
 l_output2="$l_output2\n - \"lock-delay\" is not locked"
 fi
 else
 l_output2="$l_output2\n - \"lock-delay\"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
```</t>
  </si>
  <si>
    <t>The system is configured to lock down the dconf keys controlling the idle and lock delay settings, preventing users from overriding them</t>
  </si>
  <si>
    <t>dconf keys not configured to lock</t>
  </si>
  <si>
    <t>HAC11: User access was not established with the concept of least privilege.</t>
  </si>
  <si>
    <t>1.8.5</t>
  </si>
  <si>
    <t>Setting a lock-out value reduces the window of opportunity for unauthorized user access to another user's session that has been left unattended.
Without locking down the system settings, user settings take precedence over the system settings.</t>
  </si>
  <si>
    <t>Run the following script to ensure screen locks cannot be overridden: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
Run the following command to update the system databases:
```
# dconf update
```
**Note:** Users must log out and back in again before the system-wide settings take effect.</t>
  </si>
  <si>
    <t>One method to achieve the recommended state is to execute the following method(s):
"Run the following script to ensure screen locks cannot be overridden: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
Run the following command to update the system databases:
```
# dconf update
```
**Note:** Users must log out and back in again before the system-wide settings take effect."</t>
  </si>
  <si>
    <t>SUSE15-223</t>
  </si>
  <si>
    <t>Ensure GDM automatic mounting of removable media is disabled</t>
  </si>
  <si>
    <t>By default GNOME automatically mounts removable media when inserted as a convenience to the user.</t>
  </si>
  <si>
    <t>Run the following script to verify automatic mounting is disabled:
```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elif [ -f "$l_kfile2" ]; then
 l_gpname="$(awk -F\/ '{split($(NF-1),a,".");print a[1]}' &lt;&lt;&lt; "$l_kfile2")"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exist"
 else
 l_output2="$l_output2\n - The dconf directory \"$l_gpdir\" doesn't exist"
 fi
 # check automount setting
 if grep -Pqrs -- '^\h*automount\h*=\h*false\b' "$l_kfile"; then
 l_output="$l_output\n - \"automount\" is set to false in: \"$l_kfile\""
 else
 l_output2="$l_output2\n - \"automount\" is not set correctly"
 fi
 # check automount-open setting
 if grep -Pqs -- '^\h*automount-open\h*=\h*false\b' "$l_kfile2"; then
 l_output="$l_output\n - \"automount-open\" is set to false in: \"$l_kfile2\""
 else
 l_output2="$l_output2\n - \"automount-open\" is not set correctly"
 fi
 else
 # Setings don't exist. Nothing further to check
 l_output2="$l_output2\n - neither \"automount\" or \"automount-open\" is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</si>
  <si>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Automatic mounting of removable media is disabled in GNOME</t>
  </si>
  <si>
    <t>Automatic mounting is not disabled</t>
  </si>
  <si>
    <t>HSI1: System configured to load or run removable media automatically.</t>
  </si>
  <si>
    <t>1.8.6</t>
  </si>
  <si>
    <t>Run the following script to disable automatic mounting of media for all GNOME users:
```
#!/usr/bin/env bash
{
 l_pkgoutput=""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-z "$l_kfile" ] &amp;&amp; l_kfile="/etc/dconf/db/$l_gpname.d/00-media-automount"
 # Check if profile file exists
 if grep -Pq -- "^\h*system-db:$l_gpname\b" /etc/dconf/profile/*; then
 echo -e "\n - dconf database profile exists in: \"$(grep -Pl -- "^\h*system-db:$l_gpname\b" /etc/dconf/profile/*)\""
 else
 if [ ! -f "/etc/dconf/profile/user" ]; then
 l_gpfile="/etc/dconf/profile/user"
 else
 l_gpfile="/etc/dconf/profile/user2"
 fi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"$l_kfile"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"$l_kfile"
 fi
 # update dconf database
 dconf update
 else
 echo -e "\n - GNOME Desktop Manager package is not installed on the system\n - Recommendation is not applicable"
 fi
}
```
**- OR -**
Run the following command to uninstall the GNOME desktop Manager package:
```
# zypper remove gdm
```</t>
  </si>
  <si>
    <t>One method to achieve the recommended state is to execute the following method(s):
"Run the following script to disable automatic mounting of media for all GNOME users:
```
#!/usr/bin/env bash
{
 l_pkgoutput=""""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-z ""$l_kfile"" ] &amp;&amp; l_kfile=""/etc/dconf/db/$l_gpname.d/00-media-automount""
 # Check if profile file exists
 if grep -Pq -- ""^\h*system-db:$l_gpname\b"" /etc/dconf/profile/*; then
 echo -e ""\n - dconf database profile exists in: \""$(grep -Pl -- ""^\h*system-db:$l_gpname\b"" /etc/dconf/profile/*)\""""
 else
 if [ ! -f ""/etc/dconf/profile/user"" ]; then
 l_gpfile=""/etc/dconf/profile/user""
 else
 l_gpfile=""/etc/dconf/profile/user2""
 fi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""$l_kfile""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""$l_kfile""
 fi
 # update dconf database
 dconf update
 else
 echo -e ""\n - GNOME Desktop Manager package is not installed on the system\n - Recommendation is not applicable""
 fi
}
```
**- OR -**
Run the following command to uninstall the GNOME desktop Manager package:
```
# zypper remove gdm
```"</t>
  </si>
  <si>
    <t>SUSE15-224</t>
  </si>
  <si>
    <t>Ensure GDM disabling automatic mounting of removable media is not overridden</t>
  </si>
  <si>
    <t>By default GNOME automatically mounts removable media when inserted as a convenience to the user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 Lock automount settings
/org/gnome/desktop/media-handling/automount
/org/gnome/desktop/media-handling/automount-open
```</t>
  </si>
  <si>
    <t>Run the following script to verify disable automatic mounting is locked: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echo -e "$l_pkgoutput\n"
 # Look for idle-delay to determine profile in use, needed for remaining tests
 l_kfd="/etc/dconf/db/$(grep -Psril '^\h*automount\b' /etc/dconf/db/*/ | awk -F'/' '{split($(NF-1),a,".");print a[1]}').d" #set directory of key file to be locked
 l_kfd2="/etc/dconf/db/$(grep -Psril '^\h*automount-open\b' /etc/dconf/db/*/ | awk -F'/' '{split($(NF-1),a,".");print a[1]}').d" #set directory of key file to be locked
 if [ -d "$l_kfd" ]; then # If key file directory doesn't exist, options can't be locked
 if grep -Priq '^\h*\/org/gnome\/desktop\/media-handling\/automount\b' "$l_kfd"; then
 l_output="$l_output\n - \"automount\" is locked in \"$(grep -Pril '^\h*\/org/gnome\/desktop\/media-handling\/automount\b' "$l_kfd")\""
 else
 l_output2="$l_output2\n - \"automount\" is not locked"
 fi
 else
 l_output2="$l_output2\n - \"automount\" is not set so it can not be locked"
 fi
 if [ -d "$l_kfd2" ]; then # If key file directory doesn't exist, options can't be locked
 if grep -Priq '^\h*\/org/gnome\/desktop\/media-handling\/automount-open\b' "$l_kfd2"; then
 l_output="$l_output\n - \"lautomount-open\" is locked in \"$(grep -Pril '^\h*\/org/gnome\/desktop\/media-handling\/automount-open\b' "$l_kfd2")\""
 else
 l_output2="$l_output2\n - \"automount-open\" is not locked"
 fi
 else
 l_output2="$l_output2\n - \"automount-open\" is not set so it can not be locked"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</si>
  <si>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Automatic mounting of removable media is disabled by default in GNOME</t>
  </si>
  <si>
    <t>1.8.7</t>
  </si>
  <si>
    <t>The use of portable hard drives is very common for workstation users</t>
  </si>
  <si>
    <t>Run the following script to lock disable automatic mounting of media for all GNOME users: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
```</t>
  </si>
  <si>
    <t>One method to achieve the recommended state is to execute the following method(s):
"Run the following script to lock disable automatic mounting of media for all GNOME users:
```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
```"</t>
  </si>
  <si>
    <t>SUSE15-225</t>
  </si>
  <si>
    <t>Ensure GDM autorun-never is enabled</t>
  </si>
  <si>
    <t>The `autorun-never` setting allows the GNOME Desktop Display Manager to disable autorun through GDM.</t>
  </si>
  <si>
    <t>Run the following script to verify that `autorun-never` is set to `true` for GDM:
```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echo -e "$l_pkgoutput"
 done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exitst"
 else
 l_output2="$l_output2\n - The dconf directory \"$l_gpdir\" doesn't exist"
 fi
 # check autorun-never setting
 if grep -Pqrs -- '^\h*autorun-never\h*=\h*true\b' "$l_kfile"; then
 l_output="$l_output\n - \"autorun-never\" is set to true in: \"$l_kfile\""
 else
 l_output2="$l_output2\n - \"autorun-never\" is not set correctly"
 fi
 else
 # Settings don't exist. Nothing further to check
 l_output2="$l_output2\n - \"autorun-never\" is not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</si>
  <si>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Autorun is disabled in GDM by configuring the autorun-never setting</t>
  </si>
  <si>
    <t>Autorun is not disabled</t>
  </si>
  <si>
    <t>1.8.8</t>
  </si>
  <si>
    <t>Malware on removable media may take advantage of Autorun features when the media is inserted into a system and execute.</t>
  </si>
  <si>
    <t>Run the following script to set `autorun-never` to `true` for GDM users:
```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
```</t>
  </si>
  <si>
    <t>One method to achieve the recommended state is to execute the following method(s):
"Run the following script to set `autorun-never` to `true` for GDM users:
```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
```"</t>
  </si>
  <si>
    <t>SUSE15-226</t>
  </si>
  <si>
    <t>Ensure GDM autorun-never is not overridden</t>
  </si>
  <si>
    <t>The autorun-never setting allows the GNOME Desktop Display Manager to disable autorun through GDM.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Example Lock File:
```
# Lock desktop media-handling settings
/org/gnome/desktop/media-handling/autorun-never
```</t>
  </si>
  <si>
    <t>Run the following script to verify that `autorun-never=true` cannot be overridden: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echo -e "$l_pkgoutput\n"
 # Look for idle-delay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l_output="$l_output\n - \"autorun-never\" is locked in \"$(grep -Pril '^\h*\/org/gnome\/desktop\/media-handling\/autorun-never\b' "$l_kfd")\""
 else
 l_output2="$l_output2\n - \"autorun-never\" is not locked"
 fi
 else
 l_output2="$l_output2\n - \"autorun-never\" is not set so it can not be locked"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</si>
  <si>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Autorun is disabled system-wide by enforcing the autorun-never setting</t>
  </si>
  <si>
    <t>1.8.9</t>
  </si>
  <si>
    <t>Run the following script to ensure that `autorun-never=true` cannot be overridden: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
```</t>
  </si>
  <si>
    <t>One method to achieve the recommended state is to execute the following method(s):
"Run the following script to ensure that `autorun-never=true` cannot be overridden:
```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
```"</t>
  </si>
  <si>
    <t>SUSE15-227</t>
  </si>
  <si>
    <t>Ensure XDMCP is not enabled</t>
  </si>
  <si>
    <t>X Display Manager Control Protocol (XDMCP) is designed to provide authenticated access to display management services for remote displays</t>
  </si>
  <si>
    <t>Run the following command and verify the output:
```
# grep -Eis '^\s*Enable\s*=\s*true' /etc/gdm/custom.conf
Nothing should be returned
```</t>
  </si>
  <si>
    <t xml:space="preserve">XDMCP is disabled </t>
  </si>
  <si>
    <t>XDMCP is not disabled</t>
  </si>
  <si>
    <t>HIA5</t>
  </si>
  <si>
    <t>HIA5: System does not properly control authentication process.</t>
  </si>
  <si>
    <t>1.8.10</t>
  </si>
  <si>
    <t>XDMCP is inherently insecure.
- XDMCP is not a ciphered protocol. This may allow an attacker to capture keystrokes entered by a user
- XDMCP is vulnerable to man-in-the-middle attacks. This may allow an attacker to steal the credentials of legitimate users by impersonating the XDMCP server.</t>
  </si>
  <si>
    <t>Edit the file `/etc/gdm/custom.conf` and remove the line:
```
Enable=true
```</t>
  </si>
  <si>
    <t>One method to achieve the recommended state is to execute the following method(s):
"Edit the file `/etc/gdm/custom.conf` and remove the line:
```
Enable=true
```"</t>
  </si>
  <si>
    <t>SUSE15-202</t>
  </si>
  <si>
    <t>Ensure /tmp is a separate partition</t>
  </si>
  <si>
    <t>The `/tmp` directory is a world-writable directory used for temporary storage by all users and some applications.
**Note:** If an entry for `/tmp` exists in `/etc/fstab` it will take precedence over entries in a systemd unit file. There is an exception to this when a system is diskless and connected to iSCSI, entries in `/etc/fstab` may not take precedence over a systemd unit file.</t>
  </si>
  <si>
    <t>Run the following command and verify the output shows that `/tmp` is mounted. Particular requirements pertaining to mount options are covered in ensuing sections.
```
# findmnt -kn /tmp
```
_Example output:_
```
/tmp tmpfs tmpfs rw,nosuid,nodev,noexec
```
Ensure that systemd will mount the `/tmp` partition at boot time.
```
# systemctl is-enabled tmp.mount
```
_Example output:_
```
generated
```
Verify output is not `masked` or `disabled`.
**Note:** By default, systemd will output `generated` if there is an entry in `/etc/fstab` for `/tmp`. This just means systemd will use the entry in `/etc/fstab` instead of its default unit file configuration for `/tmp`.</t>
  </si>
  <si>
    <t>The /tmp directory is configured with secure mount options</t>
  </si>
  <si>
    <t>HCM45: System configuration provides additional attack surface.</t>
  </si>
  <si>
    <t>1.1.2.1</t>
  </si>
  <si>
    <t>1.1.2.1.1</t>
  </si>
  <si>
    <t>Making `/tmp` its own file system allows an administrator to set additional mount options such as the `noexec` option on the mount, making `/tmp`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</si>
  <si>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By design files saved to `/tmp` should have no expectation of surviving a reboot of the system. `tmpfs` is ram based and all files stored to `tmpfs` will be lost when the system is rebooted.
If files need to be persistent through a reboot, they should be saved to `/var/tmp` not `/tmp`.
Since the `/tmp` directory is intended to be world-writable, there is a risk of resource exhaustion if it is not bound to `tmpfs` or a separate partition. 
Running out of `/tmp` space is a problem regardless of what kind of filesystem lies under it, but in a configuration where `/tmp` is not a separate file system it will essentially have the whole disk available, as the default installation only creates a single `/` partition. On the other hand, a RAM-based `/tmp` (as with `tmpfs`) will almost certainly be much smaller, which can lead to applications filling up the filesystem much more easily. Another alternative is to create a dedicated partition for `/tmp` from a separate volume or disk. One of the downsides of a disk-based dedicated partition is that it will be slower than `tmpfs` which is RAM-based.</t>
  </si>
  <si>
    <t>First ensure that systemd is correctly configured to ensure that `/tmp` will be mounted at boot time.
```
# systemctl unmask tmp.mount
```
For specific configuration requirements of the `/tmp` mount for your environment, modify `/etc/fstab`.
Example of using `tmpfs` with specific mount options:
```
tmpfs /tmp tmpfs defaults,rw,nosuid,nodev,noexec,relatime,size=2G 0 0
```
**Note:** the `size=2G` is an example of setting a specific size for `tmpfs`.
Example of using a volume or disk with specific mount options. The source location of the volume or disk will vary depending on your environment:
```
&lt;device&gt; /tmp &lt;fstype&gt; defaults,nodev,nosuid,noexec 0 0
```</t>
  </si>
  <si>
    <t>One method to achieve the recommended state is to execute the following method(s):
"First ensure that systemd is correctly configured to ensure that `/tmp` will be mounted at boot time.
```
# systemctl unmask tmp.mount
```
For specific configuration requirements of the `/tmp` mount for your environment, modify `/etc/fstab`.
Example of using `tmpfs` with specific mount options:
```
tmpfs /tmp tmpfs defaults,rw,nosuid,nodev,noexec,relatime,size=2G 0 0
```
**Note:** the `size=2G` is an example of setting a specific size for `tmpfs`.
Example of using a volume or disk with specific mount options. The source location of the volume or disk will vary depending on your environment:
```
&lt;device&gt; /tmp &lt;fstype&gt; defaults,nodev,nosuid,noexec 0 0
```"</t>
  </si>
  <si>
    <t>SUSE15-04</t>
  </si>
  <si>
    <t>Ensure noexec option set on /tmp partition</t>
  </si>
  <si>
    <t>The `noexec` mount option specifies that the filesystem cannot contain executable binaries.</t>
  </si>
  <si>
    <t>**- IF -** a separate partition exists for `/tmp`, verify that the `noexec` option is set.
Run the following command to verify that the `noexec` mount option is set.
_Example:_
```
# findmnt -kn /tmp | grep -v noexec
Nothing should be returned
```</t>
  </si>
  <si>
    <t>Output is emitted and contains the following: noexec</t>
  </si>
  <si>
    <t>1.1.2.1.4</t>
  </si>
  <si>
    <t>Setting the `noexec` option on `/tmp` may prevent installation and/or updating of some 3rd party software.</t>
  </si>
  <si>
    <t>**- IF -** a separate partition exists for `/tmp`.
Edit the `/etc/fstab` file and add `noexec` to the fourth field (mounting options) for the `/tmp` partition.
_Example:_
```
&lt;device&gt; /tmp &lt;fstype&gt; defaults,rw,nosuid,nodev,noexec,relatime 0 0
```
Run the following command to remount `/tmp` with the configured options:
```
# mount -o remount /tmp
```</t>
  </si>
  <si>
    <t>Set the noexec option on the /tmp partition to ensure that users cannot run executable binaries from /tmp. One method to achieve the recommended state is to execute the following command(s):
Edit the /etc/fstab file **OR** the /etc/systemd/system/local-fs.target.wants/tmp.mount file:
IF /etc/fstab is used to mount /tmp_
Edit the /etc/fstab file and add noexec to the fourth field (mounting options) for the /tmp partition. 
Run the following command to remount /tmp :
# mount -o remount,noexec /tmp
Or IF systemd is used to mount /tmp:
Edit /etc/systemd/system/local-fs.target.wants/tmp.mount to add noexec to the /tmp mount options:
[Mount]
Options=mode=1777,strictatime,noexec,nodev,nosuid
Run the following command to restart the systemd daemon:
# systemctl daemon-reload
Run the following command to restart tmp.mount
# systemctl restart tmp.mount</t>
  </si>
  <si>
    <t>SUSE15-05</t>
  </si>
  <si>
    <t>Ensure nodev option set on /tmp partition</t>
  </si>
  <si>
    <t>The `nodev` mount option specifies that the filesystem cannot contain special devices.</t>
  </si>
  <si>
    <t>**- IF -** a separate partition exists for `/tmp`, verify that the `nodev` option is set.
Run the following command to verify that the `nodev` mount option is set.
_Example:_
```
# findmnt -kn /tmp | grep -v nodev
Nothing should be returned
```</t>
  </si>
  <si>
    <t>Output is emitted and contains the following: nodev</t>
  </si>
  <si>
    <t>1.1.2.1.2</t>
  </si>
  <si>
    <t>**- IF -** a separate partition exists for `/tmp`.
Edit the `/etc/fstab` file and add `nodev` to the fourth field (mounting options) for the `/tmp` partition.
_Example:_
```
&lt;device&gt; /tmp &lt;fstype&gt; defaults,rw,nosuid,nodev,noexec,relatime 0 0
```
Run the following command to remount `/tmp` with the configured options:
```
# mount -o remount /tmp
```</t>
  </si>
  <si>
    <t>Set the nodev option on the /tmp partition to ensure that users cannot attempt to create block or character special devices in /tmp. One method to achieve the recommended state is to execute the following command(s):
Edit the /etc/fstab file **OR** the /etc/systemd/system/local-fs.target.wants/tmp.mount file:
IF /etc/fstab is used to mount /tmp:
Edit the /etc/fstab file and add nodev to the fourth field (mounting options) for the /tmp partition. 
Run the following command to remount /tmp :
# mount -o remount,nodev /tmp
Or
IF systemd is used to mount /tmp:
Edit /etc/systemd/system/local-fs.target.wants/tmp.mount to add nodev to the /tmp mount options:
[Mount]
Options=mode=1777,strictatime,noexec,nodev,nosuid
Run the following command to restart the systemd daemon:
# systemctl daemon-reload
Run the following command to restart tmp.mount
# systemctl restart tmp.mount</t>
  </si>
  <si>
    <t>SUSE15-06</t>
  </si>
  <si>
    <t>Ensure nosuid option set on /tmp partition</t>
  </si>
  <si>
    <t>The `nosuid` mount option specifies that the filesystem cannot contain `setuid` files.</t>
  </si>
  <si>
    <t>**- IF -** a separate partition exists for `/tmp`, verify that the `nosuid` option is set.
Run the following command to verify that the `nosuid` mount option is set.
_Example:_
```
# findmnt -kn /tmp | grep -v nosuid
Nothing should be returned
```</t>
  </si>
  <si>
    <t>Output is emitted and contains the following: nosuid</t>
  </si>
  <si>
    <t>1.1.2.1.3</t>
  </si>
  <si>
    <t>**- IF -** a separate partition exists for `/tmp`.
Edit the `/etc/fstab` file and add `nosuid` to the fourth field (mounting options) for the `/tmp` partition.
_Example:_
```
&lt;device&gt; /tmp &lt;fstype&gt; defaults,rw,nosuid,nodev,noexec,relatime 0 0
```
Run the following command to remount `/tmp` with the configured options:
```
# mount -o remount /tmp
```</t>
  </si>
  <si>
    <t>Set the nosuid option on the /tmp partition to ensure that users cannot create setuid files in /tmp . One method to achieve the recommended state is to execute the following command(s):
Edit the /etc/fstab file and add nosuid to the fourth field (mounting options) for the /tmp partition. 
Run the following command to remount /tmp :
# mount -o remount,nosuid /tmp
Or
IF systemd is used to mount /tmp:_
Edit /etc/systemd/system/local-fs.target.wants/tmp.mount to add nosuid to the /tmp mount options:
[Mount]
Options=mode=1777,strictatime,noexec,nodev,nosuid
Run the following command to restart the systemd daemon:
# systemctl daemon-reload
Run the following command to restart tmp.mount:
# systemctl restart tmp.mount</t>
  </si>
  <si>
    <t>SUSE15-203</t>
  </si>
  <si>
    <t>Ensure /dev/shm is a separate partition</t>
  </si>
  <si>
    <t>The `/dev/shm` directory is a world-writable directory that can function as shared memory that facilitates inter process communication (IPC).</t>
  </si>
  <si>
    <t>**- IF -** `/dev/shm` is to be used on the system, run the following command and verify the output shows that `/dev/shm` is mounted. Particular requirements pertaining to mount options are covered in ensuing sections.
```
# findmnt -kn /dev/shm
```
_Example output:_
```
/dev/shm tmpfs tmpfs rw,nosuid,nodev,noexec,relatime,seclabel
```</t>
  </si>
  <si>
    <t>The /dev/shm directory is configured with appropriate mount options (e.g., nodev, nosuid, noexec) to prevent device creation, setuid execution, and execution of binaries</t>
  </si>
  <si>
    <t>1.1.2.2</t>
  </si>
  <si>
    <t>1.1.2.2.1</t>
  </si>
  <si>
    <t>Making `/dev/shm` its own file system allows an administrator to set additional mount options such as the `noexec` option on the mount, making `/dev/shm`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mounting `tmpfs` to `/dev/shm`.</t>
  </si>
  <si>
    <t>Since the `/dev/shm` directory is intended to be world-writable, there is a risk of resource exhaustion if it is not bound to a separate partition.
`/dev/shm` utilizing `tmpfs` can be resized using the `size={size}` parameter in the relevant entry in `/etc/fstab`.</t>
  </si>
  <si>
    <t>For specific configuration requirements of the `/dev/shm` mount for your environment, modify `/etc/fstab`.
_Example:_
```
tmpfs /dev/shm tmpfs defaults,rw,nosuid,nodev,noexec,relatime,size=2G 0 0
```</t>
  </si>
  <si>
    <t>One method to achieve the recommended state is to execute the following method(s):
"For specific configuration requirements of the `/dev/shm` mount for your environment, modify `/etc/fstab`.
_Example:_
```
tmpfs /dev/shm tmpfs defaults,rw,nosuid,nodev,noexec,relatime,size=2G 0 0
```"</t>
  </si>
  <si>
    <t>SUSE15-08</t>
  </si>
  <si>
    <t>Ensure noexec option set on /dev/shm partition</t>
  </si>
  <si>
    <t>**- IF -** a separate partition exists for `/dev/shm`, verify that the `noexec` option is set.
```
# findmnt -kn /dev/shm | grep -v 'noexec'
Nothing should be returned
```</t>
  </si>
  <si>
    <t>1.1.2.2.4</t>
  </si>
  <si>
    <t>**- IF -** a separate partition exists for `/dev/shm`.
Edit the `/etc/fstab` file and add `noexec` to the fourth field (mounting options) for the `/dev/shm` partition.
_Example:_
```
tmpfs /dev/shm tmpfs defaults,rw,nosuid,nodev,noexec,relatime 0 0
```
Run the following command to remount `/dev/shm` with the configured options:
```
# mount -o remount /dev/shm
```
**Note:** It is recommended to use `tmpfs` as the device/filesystem type as `/dev/shm` is used as shared memory space by applications.</t>
  </si>
  <si>
    <t>SUSE15-09</t>
  </si>
  <si>
    <t>Ensure nodev option set on /dev/shm partition</t>
  </si>
  <si>
    <t>**- IF -** a separate partition exists for `/dev/shm`, verify that the `nodev` option is set.
```
# findmnt -kn /dev/shm | grep -v 'nodev'
Nothing should be returned
```</t>
  </si>
  <si>
    <t>1.1.2.2.2</t>
  </si>
  <si>
    <t>**- IF -** a separate partition exists for `/dev/shm`.
Edit the `/etc/fstab` file and add `nodev` to the fourth field (mounting options) for the `/dev/shm` partition. See the `fstab(5)` manual page for more information.
_Example:_
```
tmpfs /dev/shm tmpfs defaults,rw,nosuid,nodev,noexec,relatime 0 0
```
Run the following command to remount `/dev/shm` with the configured options:
```
# mount -o remount /dev/shm
```
**Note:** It is recommended to use `tmpfs` as the device/filesystem type as `/dev/shm` is used as shared memory space by applications.</t>
  </si>
  <si>
    <t>Set the nodev option on the /dev/shm partition to ensure that users cannot attempt to create special devices in /dev/shm partitions. One method to achieve the recommended state is to execute the following command(s):
Edit the /etc/fstab file and add nodev to the fourth field (mounting options) for the /dev/shm partition. 
Run the following command to remount /dev/shm:
# mount -o remount,noexec,nodev,nosuid /dev/shm</t>
  </si>
  <si>
    <t>SUSE15-10</t>
  </si>
  <si>
    <t>Ensure nosuid option set on /dev/shm partition</t>
  </si>
  <si>
    <t>**- IF -** a separate partition exists for `/dev/shm`, verify that the `nosuid` option is set.
```
# findmnt -kn /dev/shm | grep -v 'nosuid'
Nothing should be returned
```</t>
  </si>
  <si>
    <t>1.1.2.2.3</t>
  </si>
  <si>
    <t>**- IF -** a separate partition exists for `/dev/shm`.
Edit the `/etc/fstab` file and add `nosuid` to the fourth field (mounting options) for the `/dev/shm` partition. See the `fstab(5)` manual page for more information.
_Example:_
```
tmpfs /dev/shm tmpfs defaults,rw,nosuid,nodev,noexec,relatime 0 0
```
Run the following command to remount `/dev/shm` with the configured options:
```
# mount -o remount /dev/shm
```
**Note:** It is recommended to use `tmpfs` as the device/filesystem type as `/dev/shm` is used as shared memory space by applications.</t>
  </si>
  <si>
    <t>Set the nosuid option on the /dev/shm partition to prevent users from introducing privileged programs onto the system and allowing non-root users to execute them. One method to achieve the recommended state is to execute the following command(s):
Edit the /etc/fstab file and add nosuid to the fourth field (mounting options) for the /dev/shm partition. 
Run the following command to remount /dev/shm:
# mount -o remount,noexec,nodev,nosuid /dev/shm</t>
  </si>
  <si>
    <t>SUSE15-11</t>
  </si>
  <si>
    <t>Ensure noexec option set on /var/tmp partition</t>
  </si>
  <si>
    <t>**- IF -** a separate partition exists for `/var/tmp`, verify that the `noexec` option is set.
Run the following command to verify that the `noexec` mount option is set.
_Example:_
```
# findmnt -kn /var/tmp | grep -v noexec
Nothing should be returned
```</t>
  </si>
  <si>
    <t>1.1.2.5</t>
  </si>
  <si>
    <t>1.1.2.5.4</t>
  </si>
  <si>
    <t>**- IF -** a separate partition exists for `/var/tmp`.
Edit the `/etc/fstab` file and add `noexec` to the fourth field (mounting options) for the `/var/tmp` partition.
_Example:_
```
&lt;device&gt; /var/tmp &lt;fstype&gt; defaults,rw,nosuid,nodev,noexec,relatime 0 0
```
Run the following command to remount `/var/tmp` with the configured options:
```
# mount -o remount /var/tmp
```</t>
  </si>
  <si>
    <t>Set the no exec option on the /var/tmp partition to ensure that users cannot run executable binaries from /var/tmp. One method to achieve the recommended state is to execute the following command(s):
Edit the /etc/fstab file and add noexec to the fourth field (mounting options) for the /var/tmp partition. 
Run the following command to remount /var/tmp :
# mount -o remount,noexec /var/tmp</t>
  </si>
  <si>
    <t>SUSE15-12</t>
  </si>
  <si>
    <t>Ensure nodev option set on /var/tmp partition</t>
  </si>
  <si>
    <t>**- IF -** a separate partition exists for `/var/tmp`, verify that the `nodev` option is set.
Run the following command to verify that the `nodev` mount option is set.
_Example:_
```
# findmnt -kn /var/tmp | grep -v nodev
Nothing should be returned
```</t>
  </si>
  <si>
    <t>1.1.2.5.2</t>
  </si>
  <si>
    <t>**- IF -** a separate partition exists for `/var/tmp`.
Edit the `/etc/fstab` file and add `nodev` to the fourth field (mounting options) for the `/var/tmp` partition.
_Example:_
```
&lt;device&gt; /var/tmp &lt;fstype&gt; defaults,rw,nosuid,nodev,noexec,relatime 0 0
```
Run the following command to remount `/var/tmp` with the configured options:
```
# mount -o remount /var/tmp
```</t>
  </si>
  <si>
    <t>Set the nodev option on the /var/tmp partition to ensure that users cannot attempt to create block or character special devices in /var/tmp. One method to achieve the recommended state is to execute the following command(s): 
Edit the /etc/fstab file and add nodev to the fourth field (mounting options) for the /var/tmp partition. 
Run the following command to remount /var/tmp :
# mount -o remount,nodev /var/tmp</t>
  </si>
  <si>
    <t>SUSE15-13</t>
  </si>
  <si>
    <t>Ensure nosuid option set on /var/tmp partition</t>
  </si>
  <si>
    <t>**- IF -** a separate partition exists for `/var/tmp`, verify that the `nosuid` option is set.
Run the following command to verify that the `nosuid` mount option is set.
_Example:_
```
# findmnt -kn /var/tmp | grep -v nosuid
Nothing should be returned
```</t>
  </si>
  <si>
    <t>1.1.2.5.3</t>
  </si>
  <si>
    <t>**- IF -** a separate partition exists for `/var/tmp`.
Edit the `/etc/fstab` file and add `nosuid` to the fourth field (mounting options) for the `/var/tmp` partition.
_Example:_
```
&lt;device&gt; /var/tmp &lt;fstype&gt; defaults,rw,nosuid,nodev,noexec,relatime 0 0
```
Run the following command to remount `/var/tmp` with the configured options:
```
# mount -o remount /var/tmp
```</t>
  </si>
  <si>
    <t>Set the nosuid option on the /var/tmp partition to ensure that users cannot create setuid files in /var/tmp. One method to achieve the recommended state is to execute the following command(s):
Edit the /etc/fstab file and add nosuid to the fourth field (mounting options) for the /var/tmp partition. 
Run the following command to remount /var/tmp :
# mount -o remount,nosuid /var/tmp</t>
  </si>
  <si>
    <t>SUSE15-205</t>
  </si>
  <si>
    <t>Ensure nodev option set on /var partition</t>
  </si>
  <si>
    <t>**- IF -** a separate partition exists for `/var`, verify that the `nodev` option is set.
Run the following command to verify that the `nodev` mount option is set.
_Example:_
```
# findmnt -kn /var | grep -v nodev
```
Nothing should be returned</t>
  </si>
  <si>
    <t>The nodev option has not been set on the /var partition</t>
  </si>
  <si>
    <t>1.1.2.4</t>
  </si>
  <si>
    <t>1.1.2.4.2</t>
  </si>
  <si>
    <t>Since the `/var` filesystem is not intended to support devices, set this option to ensure that users cannot create a block or character special devices in `/var`.</t>
  </si>
  <si>
    <t>**- IF -** a separate partition exists for `/var`.
Edit the `/etc/fstab` file and add `nodev` to the fourth field (mounting options) for the `/var` partition.
_Example:_
```
&lt;device&gt; /var &lt;fstype&gt; defaults,rw,nosuid,nodev,relatime 0 0
```
Run the following command to remount `/var` with the configured options:
```
# mount -o remount /var
```</t>
  </si>
  <si>
    <t>One method to achieve the recommended state is to execute the following method(s):
"**- IF -** a separate partition exists for `/var`.
Edit the `/etc/fstab` file and add `nodev` to the fourth field (mounting options) for the `/var` partition.
_Example:_
```
&lt;device&gt; /var &lt;fstype&gt; defaults,rw,nosuid,nodev,relatime 0 0
```
Run the following command to remount `/var` with the configured options:
```
# mount -o remount /var
```"</t>
  </si>
  <si>
    <t>SUSE15-206</t>
  </si>
  <si>
    <t>Ensure nosuid option set on /var partition</t>
  </si>
  <si>
    <t>**- IF -** a separate partition exists for `/var`, verify that the `nosuid` option is set.
Run the following command to verify that the `nosuid` mount option is set.
_Example:_
```
# findmnt -kn /var | grep -v nosuid
```
Nothing should be returned</t>
  </si>
  <si>
    <t>The nosuid option has not been set on the /var partition</t>
  </si>
  <si>
    <t>1.1.2.4.3</t>
  </si>
  <si>
    <t>Since the `/var` filesystem is only intended for variable files such as logs, set this option to ensure that users cannot create `setuid` files in `/var`.</t>
  </si>
  <si>
    <t>**- IF -** a separate partition exists for `/var`.
Edit the `/etc/fstab` file and add `nosuid` to the fourth field (mounting options) for the `/var` partition.
_Example:_
```
&lt;device&gt; /var &lt;fstype&gt; defaults,rw,nosuid,nodev,relatime 0 0
```
Run the following command to remount `/var` with the configured options:
```
# mount -o remount /var
```</t>
  </si>
  <si>
    <t>One method to achieve the recommended state is to execute the following method(s):
"**- IF -** a separate partition exists for `/var`.
Edit the `/etc/fstab` file and add `nosuid` to the fourth field (mounting options) for the `/var` partition.
_Example:_
```
&lt;device&gt; /var &lt;fstype&gt; defaults,rw,nosuid,nodev,relatime 0 0
```
Run the following command to remount `/var` with the configured options:
```
# mount -o remount /var
```"</t>
  </si>
  <si>
    <t>SUSE15-207</t>
  </si>
  <si>
    <t>Ensure nodev option set on /var/log partition</t>
  </si>
  <si>
    <t>**- IF -** a separate partition exists for `/var/log`, verify that the `nodev` option is set.
Run the following command to verify that the `nodev` mount option is set.
_Example:_
```
# findmnt -kn /var/log | grep -v nodev
Nothing should be returned
```</t>
  </si>
  <si>
    <t>The nodev option has not been set on the /var/log partition</t>
  </si>
  <si>
    <t>1.1.2.6</t>
  </si>
  <si>
    <t>1.1.2.6.2</t>
  </si>
  <si>
    <t>Since the `/var/log` filesystem is not intended to support devices, set this option to ensure that users cannot create a block or character special devices in `/var/log`.</t>
  </si>
  <si>
    <t>**- IF -** a separate partition exists for `/var/log`.
Edit the `/etc/fstab` file and add `nodev` to the fourth field (mounting options) for the `/var/log` partition.
_Example:_
```
&lt;device&gt; /var/log &lt;fstype&gt; defaults,rw,nosuid,nodev,noexec,relatime 0 0
```
Run the following command to remount `/var/log` with the configured options:
```
# mount -o remount /var/log
```</t>
  </si>
  <si>
    <t>One method to achieve the recommended state is to execute the following method(s):
"**- IF -** a separate partition exists for `/var/log`.
Edit the `/etc/fstab` file and add `nodev` to the fourth field (mounting options) for the `/var/log` partition.
_Example:_
```
&lt;device&gt; /var/log &lt;fstype&gt; defaults,rw,nosuid,nodev,noexec,relatime 0 0
```
Run the following command to remount `/var/log` with the configured options:
```
# mount -o remount /var/log
```"</t>
  </si>
  <si>
    <t>SUSE15-208</t>
  </si>
  <si>
    <t>Ensure nosuid option set on /var/log partition</t>
  </si>
  <si>
    <t>**- IF -** a separate partition exists for `/var/log`, verify that the `nosuid` option is set.
Run the following command to verify that the `nosuid` mount option is set.
_Example:_
```
# findmnt -kn /var/log | grep -v nosuid
Nothing should be returned
```</t>
  </si>
  <si>
    <t>The nosuid option has not been set on the /var/log partition</t>
  </si>
  <si>
    <t>1.1.2.6.3</t>
  </si>
  <si>
    <t>Since the `/var/log` filesystem is only intended for log files, set this option to ensure that users cannot create `setuid` files in `/var/log`.</t>
  </si>
  <si>
    <t>**- IF -** a separate partition exists for `/var/log`.
Edit the `/etc/fstab` file and add `nosuid` to the fourth field (mounting options) for the `/var/log` partition.
_Example:_
```
&lt;device&gt; /var/log &lt;fstype&gt; defaults,rw,nosuid,nodev,noexec,relatime 0 0
```
Run the following command to remount `/var/log` with the configured options:
```
# mount -o remount /var/log
```</t>
  </si>
  <si>
    <t>One method to achieve the recommended state is to execute the following method(s):
"**- IF -** a separate partition exists for `/var/log`.
Edit the `/etc/fstab` file and add `nosuid` to the fourth field (mounting options) for the `/var/log` partition.
_Example:_
```
&lt;device&gt; /var/log &lt;fstype&gt; defaults,rw,nosuid,nodev,noexec,relatime 0 0
```
Run the following command to remount `/var/log` with the configured options:
```
# mount -o remount /var/log
```"</t>
  </si>
  <si>
    <t>SUSE15-209</t>
  </si>
  <si>
    <t>Ensure noexec option set on /var/log partition</t>
  </si>
  <si>
    <t>**- IF -** a separate partition exists for `/var/log`, verify that the `noexec` option is set.
Run the following command to verify that the `noexec` mount option is set.
_Example:_
```
# findmnt -kn /var/log | grep -v noexec
Nothing should be returned
```</t>
  </si>
  <si>
    <t>The noexec option has not been set on the /var/log partition</t>
  </si>
  <si>
    <t>1.1.2.6.4</t>
  </si>
  <si>
    <t>Since the `/var/log` filesystem is only intended for log files, set this option to ensure that users cannot run executable binaries from `/var/log`.</t>
  </si>
  <si>
    <t>**- IF -** a separate partition exists for `/var/log`.
Edit the `/etc/fstab` file and add `noexec` to the fourth field (mounting options) for the `/var/log` partition.
_Example:_
```
&lt;device&gt; /var/log &lt;fstype&gt; defaults,rw,nosuid,nodev,noexec,relatime 0 0
```
Run the following command to remount `/var/log` with the configured options:
```
# mount -o remount /var/log
```</t>
  </si>
  <si>
    <t>One method to achieve the recommended state is to execute the following method(s):
"**- IF -** a separate partition exists for `/var/log`.
Edit the `/etc/fstab` file and add `noexec` to the fourth field (mounting options) for the `/var/log` partition.
_Example:_
```
&lt;device&gt; /var/log &lt;fstype&gt; defaults,rw,nosuid,nodev,noexec,relatime 0 0
```
Run the following command to remount `/var/log` with the configured options:
```
# mount -o remount /var/log
```"</t>
  </si>
  <si>
    <t>SUSE15-210</t>
  </si>
  <si>
    <t>Ensure nodev option set on /var/log/audit partition</t>
  </si>
  <si>
    <t>**- IF -** a separate partition exists for `/var/log/audit`, verify that the `nodev` option is set.
Run the following command to verify that the `nodev` mount option is set.
_Example:_
```
# findmnt -kn /var/log/audit | grep -v nodev
Nothing should be returned
```</t>
  </si>
  <si>
    <t>The nodev option has not been set on the /var/log/audit partition</t>
  </si>
  <si>
    <t>1.1.2.7</t>
  </si>
  <si>
    <t>1.1.2.7.2</t>
  </si>
  <si>
    <t>Since the `/var/log/audit` filesystem is not intended to support devices, set this option to ensure that users cannot create a block or character special devices in `/var/log/audit`.</t>
  </si>
  <si>
    <t>**- IF -** a separate partition exists for `/var/log/audit`.
Edit the `/etc/fstab` file and add `nodev` to the fourth field (mounting options) for the `/var/log/audit` partition.
_Example:_
```
&lt;device&gt; /var/log/audit &lt;fstype&gt; defaults,rw,nosuid,nodev,noexec,relatime 0 0
```
Run the following command to remount `/var/log/audit` with the configured options:
```
# mount -o remount /var/log/audit
```</t>
  </si>
  <si>
    <t>One method to achieve the recommended state is to execute the following method(s):
"**- IF -** a separate partition exists for `/var/log/audit`.
Edit the `/etc/fstab` file and add `nodev` to the fourth field (mounting options) for the `/var/log/audit` partition.
_Example:_
```
&lt;device&gt; /var/log/audit &lt;fstype&gt; defaults,rw,nosuid,nodev,noexec,relatime 0 0
```
Run the following command to remount `/var/log/audit` with the configured options:
```
# mount -o remount /var/log/audit
```"</t>
  </si>
  <si>
    <t>SUSE15-211</t>
  </si>
  <si>
    <t>Ensure nosuid option set on /var/log/audit partition</t>
  </si>
  <si>
    <t>**- IF -** a separate partition exists for `/var/log/audit`, verify that the `nosuid` option is set.
Run the following command to verify that the `nosuid` mount option is set.
_Example:_
```
# findmnt -kn /var/log/audit | grep -v nosuid
Nothing should be returned
```</t>
  </si>
  <si>
    <t>The nosuid option has not been set on the /var/log/audit partition</t>
  </si>
  <si>
    <t>1.1.2.7.3</t>
  </si>
  <si>
    <t>Since the `/var/log/audit` filesystem is only intended for variable files such as logs, set this option to ensure that users cannot create `setuid` files in `/var/log/audit`.</t>
  </si>
  <si>
    <t>**- IF -** a separate partition exists for `/var/log/audit`.
Edit the `/etc/fstab` file and add `nosuid` to the fourth field (mounting options) for the `/var/log/audit` partition.
_Example:_
```
&lt;device&gt; /var/log/audit &lt;fstype&gt; defaults,rw,nosuid,nodev,noexec,relatime 0 0
```
Run the following command to remount `/var/log/audit` with the configured options:
```
# mount -o remount /var/log/audit
```</t>
  </si>
  <si>
    <t>One method to achieve the recommended state is to execute the following method(s):
"**- IF -** a separate partition exists for `/var/log/audit`.
Edit the `/etc/fstab` file and add `nosuid` to the fourth field (mounting options) for the `/var/log/audit` partition.
_Example:_
```
&lt;device&gt; /var/log/audit &lt;fstype&gt; defaults,rw,nosuid,nodev,noexec,relatime 0 0
```
Run the following command to remount `/var/log/audit` with the configured options:
```
# mount -o remount /var/log/audit
```"</t>
  </si>
  <si>
    <t>SUSE15-212</t>
  </si>
  <si>
    <t>Ensure noexec option set on /var/log/audit partition</t>
  </si>
  <si>
    <t>**- IF -** a separate partition exists for `/var/log/audit`, verify that the `noexec` option is set.
Run the following command to verify that the `noexec` mount option is set.
_Example:_
```
# findmnt -kn /var/log/audit | grep -v noexec
Nothing should be returned
```</t>
  </si>
  <si>
    <t>The noexec option has not been set on the /var/log/audit partition</t>
  </si>
  <si>
    <t>1.1.2.7.4</t>
  </si>
  <si>
    <t>Since the `/var/log/audit` filesystem is only intended for audit logs, set this option to ensure that users cannot run executable binaries from `/var/log/audit`.</t>
  </si>
  <si>
    <t>**- IF -** a separate partition exists for `/var/log/audit`.
Edit the `/etc/fstab` file and add `noexec` to the fourth field (mounting options) for the `/var/log/audit` partition.
_Example:_
```
&lt;device&gt; /var/log/audit &lt;fstype&gt; defaults,rw,nosuid,nodev,noexec,relatime 0 0
```
Run the following command to remount `/var/log/audit` with the configured options:
```
# mount -o remount /var/log/audit
```</t>
  </si>
  <si>
    <t>One method to achieve the recommended state is to execute the following method(s):
"**- IF -** a separate partition exists for `/var/log/audit`.
Edit the `/etc/fstab` file and add `noexec` to the fourth field (mounting options) for the `/var/log/audit` partition.
_Example:_
```
&lt;device&gt; /var/log/audit &lt;fstype&gt; defaults,rw,nosuid,nodev,noexec,relatime 0 0
```
Run the following command to remount `/var/log/audit` with the configured options:
```
# mount -o remount /var/log/audit
```"</t>
  </si>
  <si>
    <t>SUSE15-14</t>
  </si>
  <si>
    <t>Ensure nodev option set on /home partition</t>
  </si>
  <si>
    <t>**- IF -** a separate partition exists for `/home`, verify that the `nodev` option is set.
Run the following command to verify that the `nodev` mount option is set.
_Example:_
```
# findmnt -kn /home | grep -v nodev
```
Nothing should be returned</t>
  </si>
  <si>
    <t>1.1.2.3</t>
  </si>
  <si>
    <t>1.1.2.3.2</t>
  </si>
  <si>
    <t>Since the `/home` filesystem is not intended to support devices, set this option to ensure that users cannot create a block or character special devices in `/home`.</t>
  </si>
  <si>
    <t>**- IF -** a separate partition exists for `/home`.
Edit the `/etc/fstab` file and add `nodev` to the fourth field (mounting options) for the `/home` partition.
_Example:_
```
&lt;device&gt; /home &lt;fstype&gt; defaults,rw,nosuid,nodev,relatime 0 0
```
Run the following command to remount `/home` with the configured options:
```
# mount -o remount /home
```</t>
  </si>
  <si>
    <t>Set the nodev option on the /home partition to ensure that users cannot attempt to create block or character special devices. One method to achieve the recommended state is to execute the following command(s):
Edit the /etc/fstab file and add nodev to the fourth field (mounting options) for the /home partition. 
Run the following command to remount /home/ with the nodev mount option:
# mount -o remount,nodev /home</t>
  </si>
  <si>
    <t>SUSE15-204</t>
  </si>
  <si>
    <t>Ensure nosuid option set on /home partition</t>
  </si>
  <si>
    <t>**- IF -** a separate partition exists for `/home`, verify that the `nosuid` option is set.
Run the following command to verify that the `nosuid` mount option is set.
_Example:_
```
# findmnt -kn /home | grep -v nosuid
```
Nothing should be returned</t>
  </si>
  <si>
    <t xml:space="preserve">The nosuid option has not been set on the /home partition. </t>
  </si>
  <si>
    <t>1.1.2.3.3</t>
  </si>
  <si>
    <t>Since the `/home` filesystem is only intended for user file storage, set this option to ensure that users cannot create `setuid` files in `/home`.</t>
  </si>
  <si>
    <t>**- IF -** a separate partition exists for `/home`.
Edit the `/etc/fstab` file and add `nosuid` to the fourth field (mounting options) for the `/home` partition.
_Example:_
```
&lt;device&gt; /home &lt;fstype&gt; defaults,rw,nosuid,nodev,relatime 0 0
```
Run the following command to remount `/home` with the configured options:
```
# mount -o remount /home
```</t>
  </si>
  <si>
    <t>One method to achieve the recommended state is to execute the following method(s):
"**- IF -** a separate partition exists for `/home`.
Edit the `/etc/fstab` file and add `nosuid` to the fourth field (mounting options) for the `/home` partition.
_Example:_
```
&lt;device&gt; /home &lt;fstype&gt; defaults,rw,nosuid,nodev,relatime 0 0
```
Run the following command to remount `/home` with the configured options:
```
# mount -o remount /home
```"</t>
  </si>
  <si>
    <t>SUSE15-20</t>
  </si>
  <si>
    <t>Ensure GPG keys are configured</t>
  </si>
  <si>
    <t>The RPM Package Manager implements GPG key signing to verify package integrity during and after installation.</t>
  </si>
  <si>
    <t>**List installed GPG keys**
Run the following command to list the currently installed keys. These are the active keys used for verification and installation of RPMs. 
_Example:_
```
# for RPM_PACKAGE in $(rpm -q gpg-pubkey); do
 echo "RPM: ${RPM_PACKAGE}"
 RPM_SUMMARY=$(rpm -q --queryformat "%{SUMMARY}" "${RPM_PACKAGE}")
 RPM_PACKAGER=$(rpm -q --queryformat "%{PACKAGER}" "${RPM_PACKAGE}")
 RPM_DATE=$(date +%Y-%m-%d -d "1970-1-1+$((0x$(rpm -q --queryformat "%{RELEASE}" "${RPM_PACKAGE}") ))sec")
 RPM_KEY_ID=$(rpm -q --queryformat "%{VERSION}" "${RPM_PACKAGE}")
 echo "Packager: ${RPM_PACKAGER}
Summary: ${RPM_SUMMARY}
Creation date: ${RPM_DATE}
Key ID: ${RPM_KEY_ID}
"
done
RPM: gpg-pubkey-39db7c82-5f68629b
Packager: SuSE Package Signing Key &lt;build@suse.de&gt;
Summary: gpg(SuSE Package Signing Key &lt;build@suse.de&gt;)
Creation date: 2020-09-21
Key ID: 39db7c82
RPM: gpg-pubkey-3fa1d6ce-63c9481c
Packager: SUSE Package Signing Key &lt;build@suse.de&gt;
Summary: gpg(SUSE Package Signing Key &lt;build@suse.de&gt;)
Creation date: 2023-01-19
Key ID: 3fa1d6ce
```
The format of the package (`gpg-pubkey-9db62fb1-59920156`) is important to understand for verification. Using the above example, it consists of three parts:
1. The general prefix name for all imported GPG keys: `gpg-pubkey-`
2. The version, which is the GPG key ID: `9db62fb1`
3. The release is the date of the key in UNIX timestamp in hexadecimal: `59920156`
With both the date and the GPG key ID, check the relevant repositories public key page to confirm that the keys are indeed correct.</t>
  </si>
  <si>
    <t>1.2.1.1</t>
  </si>
  <si>
    <t>It is important to ensure that updates are obtained from a valid source to protect against spoofing that could lead to the inadvertent installation of malware on the system. To this end, verify that GPG keys are configured correctly for your system.</t>
  </si>
  <si>
    <t>SUSE15-196</t>
  </si>
  <si>
    <t>Ensure cramfs kernel module is not available</t>
  </si>
  <si>
    <t>The `cramfs` filesystem type is a compressed read-only Linux filesystem embedded in small footprint systems. A `cramfs` image can be used without having to first decompress the image.</t>
  </si>
  <si>
    <t>The cramfs filesystem support is disabled or not present on the system</t>
  </si>
  <si>
    <t>Cramfs is not disabled</t>
  </si>
  <si>
    <t>HCM36</t>
  </si>
  <si>
    <t>HCM36: The required benchmark has not been applied.</t>
  </si>
  <si>
    <t>1.1.1.1</t>
  </si>
  <si>
    <t>One method to achieve the recommended state is to execute the following method(s):
"Run the following script to unload and disable the `cramfs` module:
**- IF -** the `cramfs` kernel module is available in ANY installed kernel:
 - Create a file ending in `.conf` with `install cramfs /bin/false` in the `/etc/modprobe.d/` directory
 - Create a file ending in `.conf` with `blacklist cramfs` in the `/etc/modprobe.d/` directory
 - Run `modprobe -r cramfs 2&gt;/dev/null; rmmod cramfs 2&gt;/dev/null` to remove `cramfs` from the kernel
**- IF -** the `cramfs` kernel module is not available on the system, or pre-compiled into the kernel, no remediation is necessary
```
#!/usr/bin/env bash
{
 a_output2=() a_output3=() l_dl="""" l_mod_name=""cramfs"" l_mod_type=""fs""
 l_mod_path=""$(readlink -f /lib/modules/**/kernel/$l_mod_type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</si>
  <si>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SUSE15-197</t>
  </si>
  <si>
    <t>Ensure freevxfs kernel module is not available</t>
  </si>
  <si>
    <t>The `freevxfs` filesystem type is a free version of the Veritas type filesystem. This is the primary filesystem type for HP-UX operating systems.</t>
  </si>
  <si>
    <t>The freevxfs filesystem support is disabled or not present on the system</t>
  </si>
  <si>
    <t>Freevxfs is not disabled</t>
  </si>
  <si>
    <t>One method to achieve the recommended state is to execute the following method(s):
"Run the following script to unload and disable the `freevxfs` module:
**- IF -** the `freevxfs` kernel module is available in ANY installed kernel:
 - Create a file ending in `.conf` with `install freevxfs /bin/false` in the `/etc/modprobe.d/` directory
 - Create a file ending in `.conf` with `blacklist freevxfs` in the `/etc/modprobe.d/` directory
 - Run `modprobe -r freevxfs 2&gt;/dev/null; rmmod freevxfs 2&gt;/dev/null` to remove `freevxfs` from the kernel
**- IF -** the `freevxfs` kernel module is not available on the system, or pre-compiled into the kernel, no remediation is necessary
```
#!/usr/bin/env bash
{
 a_output2=() a_output3=() l_dl="""" l_mod_name=""freevxfs"" l_mod_type=""fs""
 l_mod_path=""$(readlink -f /usr/lib/modules/**/kernel/$l_mod_type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</si>
  <si>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SUSE15-198</t>
  </si>
  <si>
    <t>Ensure hfs kernel module is not available</t>
  </si>
  <si>
    <t>The `hfs` filesystem type is a hierarchical filesystem that allows you to mount Mac OS filesystems.</t>
  </si>
  <si>
    <t>The hfs filesystem support is disabled or not present on the system</t>
  </si>
  <si>
    <t>HFS is not disabled</t>
  </si>
  <si>
    <t>1.1.1.3</t>
  </si>
  <si>
    <t>One method to achieve the recommended state is to execute the following method(s):
"Run the following script to unload and disable the `hfs` module:
**- IF -** the `hfs` kernel module is available in ANY installed kernel:
 - Create a file ending in `.conf` with `install hfs /bin/false` in the `/etc/modprobe.d/` directory
 - Create a file ending in `.conf` with `blacklist hfs` in the `/etc/modprobe.d/` directory
 - Run `modprobe -r hfs 2&gt;/dev/null; rmmod hfs 2&gt;/dev/null` to remove `hfs` from the kernel
**- IF -** the `hfs` kernel module is not available on the system, or pre-compiled into the kernel, no remediation is necessary
```
#!/usr/bin/env bash
{
 a_output2=() a_output3=() l_dl="""" l_mod_name=""hfs"" l_mod_type=""fs""
 l_mod_path=""$(readlink -f /lib/modules/**/kernel/$l_mod_type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</si>
  <si>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SUSE15-199</t>
  </si>
  <si>
    <t>Ensure hfsplus kernel module is not available</t>
  </si>
  <si>
    <t>The `hfsplus` filesystem type is a hierarchical filesystem designed to replace `hfs` that allows you to mount Mac OS filesystems.</t>
  </si>
  <si>
    <t>The hfsplus filesystem support is disabled or not present on the system</t>
  </si>
  <si>
    <t>Hfsplus is not disabled</t>
  </si>
  <si>
    <t>1.1.1.4</t>
  </si>
  <si>
    <t>One method to achieve the recommended state is to execute the following method(s):
"Run the following script to unload and disable the `hfsplus` module:
**- IF -** the `hfsplus` kernel module is available in ANY installed kernel:
 - Create a file ending in `.conf` with `install hfsplus /bin/false` in the `/etc/modprobe.d/` directory
 - Create a file ending in `.conf` with `blacklist hfsplus` in the `/etc/modprobe.d/` directory
 - Run `modprobe -r hfsplus 2&gt;/dev/null; rmmod hfsplus 2&gt;/dev/null` to remove `hfsplus` from the kernel
**- IF -** the `hfsplus` kernel module is not available on the system, or pre-compiled into the kernel, no remediation is necessary
```
#!/usr/bin/env bash
{
 a_output2=() a_output3=() l_dl="""" l_mod_name=""hfsplus"" l_mod_type=""fs""
 l_mod_path=""$(readlink -f /lib/modules/**/kernel/$l_mod_type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</si>
  <si>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SUSE15-200</t>
  </si>
  <si>
    <t>Ensure jffs2 kernel module is not available</t>
  </si>
  <si>
    <t>The `jffs2` (journaling flash filesystem 2) filesystem type is a log-structured filesystem used in flash memory devices.</t>
  </si>
  <si>
    <t>The jffs2 filesystem support is disabled or not present on the system</t>
  </si>
  <si>
    <t>Jffs2 is not disabled</t>
  </si>
  <si>
    <t>1.1.1.5</t>
  </si>
  <si>
    <t>One method to achieve the recommended state is to execute the following method(s):
"Run the following script to unload and disable the `jffs2` module:
**- IF -** the `jffs2` kernel module is available in ANY installed kernel:
 - Create a file ending in `.conf` with `install jffs2 /bin/false` in the `/etc/modprobe.d/` directory
 - Create a file ending in `.conf` with `blacklist jffs2` in the `/etc/modprobe.d/` directory
 - Run `modprobe -r jffs2 2&gt;/dev/null; rmmod jffs2 2&gt;/dev/null` to remove `jffs2` from the kernel
**- IF -** the `jffs2` kernel module is not available on the system, or pre-compiled into the kernel, no remediation is necessary
```
#!/usr/bin/env bash
{
 a_output2=() a_output3=() l_dl="""" l_mod_name=""jffs2"" l_mod_type=""fs""
 l_mod_path=""$(readlink -f /usr/lib/modules/**/kernel/$l_mod_type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</si>
  <si>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SUSE15-201</t>
  </si>
  <si>
    <t>Ensure unused filesystems kernel modules are not available</t>
  </si>
  <si>
    <t>Filesystem kernel modules are pieces of code that can be dynamically loaded into the Linux kernel to extend its filesystem capabilities, or so-called base kernel, of an operating system. Filesystem kernel modules are typically used to add support for new hardware (as device drivers), or for adding system calls.</t>
  </si>
  <si>
    <t>Run the following script to:
- Look at the filesystem kernel modules available to the currently running kernel.
- Exclude mounted filesystem kernel modules that don't currently have a CVE
- List filesystem kernel modules that are not fully disabled, or are loaded into the kernel
Review the generated output
``` 
#! /usr/bin/env bash
{
 a_output=(); a_output2=(); a_modprope_config=(); a_excluded=(); a_available_modules=()
 a_ignore=("xfs" "vfat" "ext2" "ext3" "ext4")
 a_cve_exists=("afs" "ceph" "cifs" "exfat" "ext" "fat" "fscache" "fuse" "gfs2" "nfs_common" "nfsd" "smbfs_common")
 f_module_chk()
 {
 l_out2=""; grep -Pq -- "\b$l_mod_name\b" &lt;&lt;&lt; "${a_cve_exists[*]}" &amp;&amp; l_out2=" &lt;- CVE exists!"
 if ! grep -Pq -- '\bblacklist\h+'"$l_mod_name"'\b' &lt;&lt;&lt; "${a_modprope_config[*]}"; then
 a_output2+=(" - Kernel module: \"$l_mod_name\" is not fully disabled $l_out2")
 elif ! grep -Pq -- '\binstall\h+'"$l_mod_name"'\h+(\/usr)?\/bin\/(false|true)\b' &lt;&lt;&lt; "${a_modprope_config[*]}"; then
 a_output2+=(" - Kernel module: \"$l_mod_name\" is not fully disabled $l_out2")
 fi
 if lsmod | grep "$l_mod_name" &amp;&gt; /dev/null; then # Check if the module is currently loaded
 l_output2+=(" - Kernel module: \"$l_mod_name\" is loaded" "")
 fi
 }
 while IFS= read -r -d $'\0' l_module_dir; do
 a_available_modules+=("$(basename "$l_module_dir")")
 done &lt; &lt;(find "$(readlink -f /usr/lib/modules/"$(uname -r)"/kernel/fs || readlink -f /lib/modules/"$(uname -r)"/kernel/fs)" -mindepth 1 -maxdepth 1 -type d ! -empty -print0)
 while IFS= read -r l_exclude; do
 if grep -Pq -- "\b$l_exclude\b" &lt;&lt;&lt; "${a_cve_exists[*]}"; then
 a_output2+=(" - ** WARNING: kernel module: \"$l_exclude\" has a CVE and is currently mounted! **")
 elif 
 grep -Pq -- "\b$l_exclude\b" &lt;&lt;&lt; "${a_available_modules[*]}"; then
 a_output+=(" - Kernel module: \"$l_exclude\" is currently mounted - do NOT unload or disable")
 fi
 ! grep -Pq -- "\b$l_exclude\b" &lt;&lt;&lt; "${a_ignore[*]}" &amp;&amp; a_ignore+=("$l_exclude")
 done &lt; &lt;(findmnt -knD | awk '{print $2}' | sort -u)
 while IFS= read -r l_config; do
 a_modprope_config+=("$l_config")
 done &lt; &lt;(modprobe --showconfig | grep -P '^\h*(blacklist|install)')
 for l_mod_name in "${a_available_modules[@]}"; do # Iterate over all filesystem modules
 [[ "$l_mod_name" =~ overlay ]] &amp;&amp; l_mod_name="${l_mod_name::-2}"
 if grep -Pq -- "\b$l_mod_name\b" &lt;&lt;&lt; "${a_ignore[*]}"; then
 a_excluded+=(" - Kernel module: \"$l_mod_name\"")
 else
 f_module_chk
 fi
 done
 [ "${#a_excluded[@]}" -gt 0 ] &amp;&amp; printf '%s\n' "" " -- INFO --" \
 "The following intentionally skipped" \
 "${a_excluded[@]}"
 if [ "${#a_output2[@]}" -le 0 ]; then
 printf '%s\n' "" " - No unused filesystem kernel modules are enabled" "${a_output[@]}" ""
 else
 printf '%s\n' "" "-- Audit Result: --" " ** REVIEW the following **" "${a_output2[@]}"
 [ "${#a_output[@]}" -gt 0 ] &amp;&amp; printf '%s\n' "" "-- Correctly set: --" "${a_output[@]}" ""
 fi
}
``` 
**WARNING**: disabling or denylisting filesystem modules that are in use on the system may be FATAL. It is extremely important to thoroughly review this list.</t>
  </si>
  <si>
    <t>Any unused filesystem kernel modules (e.g., cramfs, freevxfs, etc.) are either not installed or blacklisted, preventing them from loading</t>
  </si>
  <si>
    <t>Unused filesystem kernel is installed or not blacklisted</t>
  </si>
  <si>
    <t>1.1.1.9</t>
  </si>
  <si>
    <t>While loadable filesystem kernel modules are a convenient method of modifying the running kernel, this can be abused by attackers on a compromised system to prevent detection of their processes or files, allowing them to maintain control over the system. Many rootkits make use of loadable filesystem kernel modules in this way. 
Removing support for unneeded filesystem types reduces the local attack surface of the system. If this filesystem type is not needed, disable it. The following filesystem kernel modules have known CVE's and should be made unavailable if no dependencies exist:
- `afs` - CVE-2022-37402
- `ceph` - CVE-2022-0670
- `cifs` - CVE-2022-29869 
- `exfat` CVE-2022-29973 
- `ext` CVE-2022-1184
- `fat` CVE-2022-22043
- `fscache` CVE-2022-3630 
- `fuse` CVE-2023-0386 
- `gfs2` CVE-2023-3212
- `nfs_common` CVE-2023-6660
- `nfsd` CVE-2022-43945
- `smbfs_common` CVE-2022-2585</t>
  </si>
  <si>
    <t>This list may be quite extensive and covering all edges cases is difficult. Therefore, it's crucial to carefully consider the implications and dependencies before making any changes to the filesystem kernel module configurations.</t>
  </si>
  <si>
    <t>**- IF -** the module is available in the running kernel:
- Unload the filesystem kernel module from the kernel
- Create a file ending in `.conf` with install filesystem kernel modules `/bin/false` in the `/etc/modprobe.d/` directory
- Create a file ending in `.conf` with deny list filesystem kernel modules in the `/etc/modprobe.d/` directory
**WARNING**: unloading, disabling or denylisting filesystem modules that are in use on the system maybe FATAL. It is extremely important to thoroughly review the filesystems returned by the audit before following the remediation procedure.
_Example of unloading the `gfs2`kernel module:_
```
# modprobe -r gfs2 2&gt;/dev/null
# rmmod gfs2 2&gt;/dev/null
```
_Example of fully disabling the `gfs2` kernel module:_
```
# printf '%s\n' "blacklist gfs2" "install gfs2 /bin/false" &gt;&gt; /etc/modprobe.d/gfs2.conf
```
**Note:** 
- Disabling a kernel module by modifying the command above for each unused filesystem kernel module
- The example `gfs2` must be updated with the appropriate module name for the command or example script bellow to run correctly.
**Below is an example Script that can be modified to use on various filesystem kernel modules manual remediation process:**
_Example Script_
```
#!/usr/bin/env bash
{
 a_output2=(); a_output3=(); l_dl="" # Initialize arrays and clear variables
 l_mod_name="gfs2" # set module name
 l_mod_type="fs" # set module type
 l_mod_path="$(readlink -f /usr/lib/modules/**/kernel/$l_mod_type || readlink -f /lib/modules/**/kernel/$l_mod_type)"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'\binstall\h+'"${l_mod_name//-/_}"'\h+(\/usr)?\/bin\/(true|false)\b' &lt;&lt;&lt; "${a_showconfig[*]}"; then
 a_output2+=(" - setting kernel module: \"$l_mod_name\" to \"$(readlink -f /bin/false)\"")
 printf '%s\n' "install $l_mod_name $(readlink -f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a_output3+=(" - \"$l_mod_base_directory\"")
 [[ "$l_mod_name" =~ overlay ]] &amp;&amp; l_mod_name="${l_mod_name::-2}" 
 [ "$l_dl" != "y" ] &amp;&amp; f_module_fix
 else
 echo -e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</si>
  <si>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One method to achieve the recommended state is to execute the following method(s):
"**- IF -** the module is available in the running kernel:
- Unload the filesystem kernel module from the kernel
- Create a file ending in `.conf` with install filesystem kernel modules `/bin/false` in the `/etc/modprobe.d/` directory
- Create a file ending in `.conf` with deny list filesystem kernel modules in the `/etc/modprobe.d/` directory
**WARNING**: unloading, disabling or denylisting filesystem modules that are in use on the system maybe FATAL. It is extremely important to thoroughly review the filesystems returned by the audit before following the remediation procedure.
_Example of unloading the `gfs2`kernel module:_
```
# modprobe -r gfs2 2&gt;/dev/null
# rmmod gfs2 2&gt;/dev/null
```
_Example of fully disabling the `gfs2` kernel module:_
```
# printf '%s\n' ""blacklist gfs2"" ""install gfs2 /bin/false"" &gt;&gt; /etc/modprobe.d/gfs2.conf
```
**Note:** 
- Disabling a kernel module by modifying the command above for each unused filesystem kernel module
- The example `gfs2` must be updated with the appropriate module name for the command or example script bellow to run correctly.
**Below is an example Script that can be modified to use on various filesystem kernel modules manual remediation process:**
_Example Script_
```
#!/usr/bin/env bash
{
 a_output2=(); a_output3=(); l_dl="""" # Initialize arrays and clear variables
 l_mod_name=""gfs2"" # set module name
 l_mod_type=""fs"" # set module type
 l_mod_path=""$(readlink -f /usr/lib/modules/**/kernel/$l_mod_type || readlink -f /lib/modules/**/kernel/$l_mod_type)""
 f_module_fix()
 {
 l_dl=""y"" # Set to ignore duplicate checks
 a_showconfig=() # Create array with modprobe output
 while IFS= read -r l_showconfig; do
 a_showconfig+=(""$l_showconfig"")
 done &lt; &lt;(modprobe --showconfig | grep -P -- '\b(install|blacklist)\h+'""${l_mod_name//-/_}""'\b')
 if lsmod | grep ""$l_mod_name"" &amp;&gt; /dev/null; then # Check if the module is currently loaded
 a_output2+=("" - unloading kernel module: \""$l_mod_name\"""")
 modprobe -r ""$l_mod_name"" 2&gt;/dev/null; rmmod ""$l_mod_name"" 2&gt;/dev/null
 fi
 if ! grep -Pq -- '\binstall\h+'""${l_mod_name//-/_}""'\h+(\/usr)?\/bin\/(true|false)\b' &lt;&lt;&lt; ""${a_showconfig[*]}""; then
 a_output2+=("" - setting kernel module: \""$l_mod_name\"" to \""$(readlink -f /bin/false)\"""")
 printf '%s\n' ""install $l_mod_name $(readlink -f /bin/false)"" &gt;&gt; /etc/modprobe.d/""$l_mod_name"".conf
 fi
 if ! grep -Pq -- '\bblacklist\h+'""${l_mod_name//-/_}""'\b' &lt;&lt;&lt; ""${a_showconfig[*]}""; then
 a_output2+=("" - denylisting kernel module: \""$l_mod_name\"""")
 printf '%s\n' ""blacklist $l_mod_name"" &gt;&gt; /etc/modprobe.d/""$l_mod_name"".conf
 fi
 }
 for l_mod_base_directory in $l_mod_path; do # Check if the module exists on the system
 if [ -d ""$l_mod_base_directory/${l_mod_name/-/\/}"" ] &amp;&amp; [ -n ""$(ls -A ""$l_mod_base_directory/${l_mod_name/-/\/}"")"" ]; then
 a_output3+=("" - \""$l_mod_base_directory\"""")
 [[ ""$l_mod_name"" =~ overlay ]] &amp;&amp; l_mod_name=""${l_mod_name::-2}"" 
 [ ""$l_dl"" != ""y"" ] &amp;&amp; f_module_fix
 else
 echo -e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</si>
  <si>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SUSE15-21</t>
  </si>
  <si>
    <t>Ensure package manager repositories are configured</t>
  </si>
  <si>
    <t>Systems need to have the respective package manager repositories configured to ensure that the system is able to receive the latest patches and updates.</t>
  </si>
  <si>
    <t>Run the following command to verify repositories are configured correctly:
```
# zypper repos
```</t>
  </si>
  <si>
    <t>1.2.1.4</t>
  </si>
  <si>
    <t>SUSE15-22</t>
  </si>
  <si>
    <t>The `gpgcheck` option, found in the main section of the `/etc/zypp/zypp.conf` and individual `/etc/zypp/repos.d/*.repo` files determines if an RPM package's signature is checked prior to its installation.</t>
  </si>
  <si>
    <t>Global configuration. Run the following command and verify that global configuration for `gpgcheck` is enabled:
```
# grep -Pi -- '^\h*gpgcheck\h*=\h*(0|false|no|off)\b' /etc/zypp/zypp.conf
```
Nothing should be returned. 
Configurations in `/etc/zypp/repos.d/` takes precedence over the global configuration. Run the following command and verify that there are no instances of entries starting with `gpgcheck` returned set to `0`. Nor should there be any invalid (non-boolean) values:
```
# grep -Pris -- '^\h*gpgcheck\h*=\h*(0|[2-9]|[1-9][0-9]+|false|no|off)\b' /etc/zypp/repos.d/
```
Nothing should be returned.</t>
  </si>
  <si>
    <t>Gpgcheck is set to "1" in all occurrences.</t>
  </si>
  <si>
    <t>1.2.1.2</t>
  </si>
  <si>
    <t>Edit `/etc/zypp/zypp.conf` and set `gpgcheck=on`:
_Example_
```
# sed -i 's/^gpgcheck\s*=\s*.*/gpgcheck=on/' /etc/zypp/zypp.conf
```
Edit any failing files in `/etc/zypp/repos.d/*` and set all instances starting with `gpgcheck` to `on`.
_Example:_
```
# find /etc/zypp/repos.d/ -name "*.repo" -exec echo "Checking:" {} \; -exec sed -i 's/^gpgcheck\s*=\s*.*/gpgcheck=on/' {} \;
```
**Note:** `true`,`yes`, or `1` is also acceptable.</t>
  </si>
  <si>
    <t>Globally activate gpgcheck parameter to ensure that the software is obtained from a trusted source. One method to achieve the recommended state is to edit /etc/zypp/zypp.conf and set 'gpgcheck=1' in the [main] section.
Edit any failing files in /etc/zypp/repos.d/*.repo and set all instances of gpgcheck to 1.</t>
  </si>
  <si>
    <t>To close this finding, please provide a screenshot showing all instances of gpgcheck to '1' settings with the agency's CAP.</t>
  </si>
  <si>
    <t>SUSE15-23</t>
  </si>
  <si>
    <t>Ensure sudo is installed</t>
  </si>
  <si>
    <t>Verify that `sudo` is installed.
Run the following command:
```
# rpm -q sudo
sudo-&lt;version&gt;
```</t>
  </si>
  <si>
    <t>Sudo has not been installed.</t>
  </si>
  <si>
    <t>Run the following command to install `sudo`:
```
# zypper install sudo
```</t>
  </si>
  <si>
    <t>SUSE15-24</t>
  </si>
  <si>
    <t>Ensure sudo commands use pty</t>
  </si>
  <si>
    <t>`sudo` can be configured to run only from a pseudo terminal (`pseudo-pty`).</t>
  </si>
  <si>
    <t>Verify that `sudo` can only run other commands from a pseudo terminal.
Run the following command to verify `Defaults use_pty` is set:
```
# grep -rPi -- '^\h*Defaults\h+([^#\n\r]+,\h*)?use_pty\b' /etc/sudoers*
```
Verify the output matches:
```
/etc/sudoers:Defaults use_pty
```
Run the follow command to to verify `Defaults !use_pty` is not set:
```
# grep -rPi -- '^\h*Defaults\h+([^#\n\r]+,\h*)?!use_pty\b' /etc/sudoers*
```
Nothing should be returned</t>
  </si>
  <si>
    <t>Attackers can run a malicious program using `sudo` which would fork a background process that remains even when the main program has finished executing.</t>
  </si>
  <si>
    <t>**WARNING:** Editing the `sudo` configuration incorrectly can cause `sudo` to stop functioning. Always use `visudo` to modify `sudo` configuration files.</t>
  </si>
  <si>
    <t>Edit the file `/etc/sudoers` with `visudo` or a file in `/etc/sudoers.d/` with `visudo -f &lt;PATH TO FILE&gt;` and add the following line:
```
Defaults use_pty
```
Edit the file `/etc/sudoers` with `visudo` and any files in `/etc/sudoers.d/` with `visudo -f &lt;PATH TO FILE&gt;` and remove any occurrence of `!use_pty`
**Note:**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</si>
  <si>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Configure sudo to only run other commands through pseudo-ptyy only commands to use pty. One method to achieve the recommended state is to execute the following:
Edit the file /etc/sudoers or a file in /etc/sudoers.d/ with visudo or visudo -f &lt;PATH TO FILE&gt; and add the following line:
Defaults use_pty</t>
  </si>
  <si>
    <t>SUSE15-25</t>
  </si>
  <si>
    <t>Ensure sudo log file exists</t>
  </si>
  <si>
    <t>The `Defaults logfile` entry sets the path to the sudo log file. Setting a path turns on logging to a file; negating this option turns it off. By default, sudo logs via syslog.</t>
  </si>
  <si>
    <t>Run the following command to verify that sudo has a custom log file configured
```
# grep -rPsi "^\h*Defaults\h+([^#]+,\h*)?logfile\h*=\h*(\"|\')?\H+(\"|\')?(,\h*\H+\h*)*\h*(#.*)?$" /etc/sudoers*
```
_Example output:_
```
Defaults logfile="/var/log/sudo.log"
```</t>
  </si>
  <si>
    <t>Defining a dedicated log file for sudo simplifies auditing of sudo commands and creation of auditd rules for sudo.</t>
  </si>
  <si>
    <t>**WARNING:** Editing the `sudo` configuration incorrectly can cause `sudo` to stop functioning. Always use `visudo` to modify `sudo` configuration files.
Creation of additional log files can cause disk space exhaustion if not correctly managed. You should configure `logrotate` to manage the sudo log in accordance with your local policy.</t>
  </si>
  <si>
    <t>Edit the file `/etc/sudoers` or a file in `/etc/sudoers.d/` with `visudo -f &lt;PATH TO FILE&gt;` and add the following line:
```
Defaults logfile="&lt;PATH TO CUSTOM LOG FILE&gt;"
```
_Example_
```
Defaults logfile="/var/log/sudo.log"
```
**Notes:** 
- sudo will read each file in `/etc/sudoers.d`, skipping file names that end in `~` or contain a `.` character to avoid causing problems with package manager or editor temporary/backup files. 
- Files are parsed in sorted lexical order. That is, `/etc/sudoers.d/01_first` will be parsed before `/etc/sudoers.d/10_second`. 
- Be aware that because the sorting is lexical, not numeric, `/etc/sudoers.d/1_whoops` would be loaded after `/etc/sudoers.d/10_second`. 
- Using a consistent number of leading zeroes in the file names can be used to avoid such problems.</t>
  </si>
  <si>
    <t>Configure a sudo custom log file. One method to achieve the recommended state is to execute the following: 
edit the file /etc/sudoers or a file in /etc/sudoers.d/ with visudo or visudo -f &lt;PATH TO FILE&gt; and add the following line:
Defaults logfile="&lt;PATH TO CUSTOM LOG FILE&gt;"</t>
  </si>
  <si>
    <t>SUSE15-242</t>
  </si>
  <si>
    <t>Ensure re-authentication for privilege escalation is not disabled globally</t>
  </si>
  <si>
    <t>The operating system must be configured so that users must re-authenticate for privilege escalation.</t>
  </si>
  <si>
    <t>Verify the operating system requires users to re-authenticate for privilege escalation.
Check the configuration of the `/etc/sudoers` and `/etc/sudoers.d/*` files with the following command:
```
# grep -r "^[^#].*\!authenticate" /etc/sudoers*
```
If any line is found with a `!authenticate` tag, refer to the remediation procedure below.</t>
  </si>
  <si>
    <t>The sudo configuration (in /etc/sudoers or /etc/sudoers.d/*) does not allow NOPASSWD overrides for regular users</t>
  </si>
  <si>
    <t>Configuration does allow NOPASSWD overrides</t>
  </si>
  <si>
    <t>Without re-authentication, users may access resources or perform tasks for which they do not have authorization. 
When operating systems provide the capability to escalate a functional capability, it is critical the user re-authenticate.</t>
  </si>
  <si>
    <t>Configure the operating system to require users to reauthenticate for privilege escalation.
Based on the outcome of the audit procedure, use `visudo -f &lt;PATH TO FILE&gt;` to edit the relevant sudoers file.
Remove any occurrences of `!authenticate` tags in the file(s).</t>
  </si>
  <si>
    <t>One method to achieve the recommended state is to execute the following method(s):
"Configure the operating system to require users to reauthenticate for privilege escalation.
Based on the outcome of the audit procedure, use `visudo -f &lt;PATH TO FILE&gt;` to edit the relevant sudoers file.
Remove any occurrences of `!authenticate` tags in the file(s)."</t>
  </si>
  <si>
    <t>SUSE15-243</t>
  </si>
  <si>
    <t>Ensure sudo authentication timeout is configured correctly</t>
  </si>
  <si>
    <t>`sudo` caches used credentials for a default of 5 minutes. This is for ease of use when there are multiple administrative tasks to perform. The timeout can be modified to suit local security policies.</t>
  </si>
  <si>
    <t>Ensure that the caching timeout is no more than 15 minutes.
_Example:_
```
# grep -roP "timestamp_timeout=\K[0-9]*" /etc/sudoers*
```
If there is no `timestamp_timeout` configured in `/etc/sudoers*` then the default is 5 minutes. This default can be checked with:
```
# sudo -V | grep "Authentication timestamp timeout:"
```
**Note:** A value of `-1` means that the timeout is disabled. Depending on the configuration of the `timestamp_type`, this could mean for all terminals / processes of that user and not just that one single terminal session.</t>
  </si>
  <si>
    <t>Verification of /etc/sudoers or /etc/sudoers.d/* confirms the timeout does not exceed the approved duration</t>
  </si>
  <si>
    <t>If the currently configured timeout is larger than 15 minutes, edit the file listed in the audit section with `visudo -f &lt;PATH TO FILE&gt;` and modify the entry `timestamp_timeout=` to 15 minutes or less as per your site policy. The value is in minutes. This particular entry may appear on its own, or on the same line as `env_reset`. See the following two examples:
```
Defaults env_reset, timestamp_timeout=15
```
```
Defaults timestamp_timeout=15
Defaults env_reset
```</t>
  </si>
  <si>
    <t>One method to achieve the recommended state is to execute the following method(s):
"Ensure that the caching timeout is no more than 15 minutes.
_Example:_
```
# grep -roP ""timestamp_timeout=\K[0-9]*"" /etc/sudoers*
```
If there is no `timestamp_timeout` configured in `/etc/sudoers*` then the default is 5 minutes. This default can be checked with:
```
# sudo -V | grep ""Authentication timestamp timeout:""
```
**Note:** A value of `-1` means that the timeout is disabled. Depending on the configuration of the `timestamp_type`, this could mean for all terminals / processes of that user and not just that one single terminal session."</t>
  </si>
  <si>
    <t>SUSE15-244</t>
  </si>
  <si>
    <t>Ensure latest version of pam is installed</t>
  </si>
  <si>
    <t>Updated versions of PAM include additional functionality</t>
  </si>
  <si>
    <t>Run the following command to verify the version of `PAM` on the system:
```
# rpm -q pam
pam-&lt;version&gt;
```</t>
  </si>
  <si>
    <t>The PAM package is present, and rpm -q pam returns pam-&lt;version&gt;</t>
  </si>
  <si>
    <t>PAM package is not present</t>
  </si>
  <si>
    <t>HSI2: System patch level is insufficient.</t>
  </si>
  <si>
    <t>5.3.1.1</t>
  </si>
  <si>
    <t>To ensure the system has full functionality and access to the options covered by this Benchmark the latest version of pam should be installed.</t>
  </si>
  <si>
    <t>Run the following command to update to the latest version of `PAM`:
```
# zypper update pam
```</t>
  </si>
  <si>
    <t>One method to achieve the recommended state is to execute the following method(s):
"Run the following command to update to the latest version of `PAM`:
```
# zypper update pam
```"</t>
  </si>
  <si>
    <t>SUSE15-26</t>
  </si>
  <si>
    <t>Ensure AIDE is installed</t>
  </si>
  <si>
    <t>Advanced Intrusion Detection Environment (AIDE) is a intrusion detection tool that uses predefined rules to check the integrity of files and directories in the Linux operating system. AIDE has its own database to check the integrity of files and directories. 
`aide` takes a snapshot of files and directories including modification times, permissions, and file hashes which can then be used to compare against the current state of the filesystem to detect modifications to the system.</t>
  </si>
  <si>
    <t>Run the following command and verify `aide` is installed:
```
# rpm -q aide
aide-&lt;version&gt;
```</t>
  </si>
  <si>
    <t>AIDE is installed</t>
  </si>
  <si>
    <t>6.1.1</t>
  </si>
  <si>
    <t>Run the following command to install `aide`:
```
# zypper install aide
```
Configure `aide` as appropriate for your environment. Consult the `aide` documentation for options.
Initialize `aide`:
Run the following commands:
```
# aide -i
```
```
# mv /var/lib/aide/aide.db.new /var/lib/aide/aide.db
```</t>
  </si>
  <si>
    <t>Install and configure AIDE file integrity checking to prevent or limit the exposure of accidental or malicious misconfigurations or modified binaries. One method to achieve the recommended state is to execute the following command(s):
# zypper install aide 
Run the following commands to initialize AIDE:
# aide --init
# mv /var/lib/aide/aide.db.new /var/lib/aide/aide.db</t>
  </si>
  <si>
    <t>SUSE15-27</t>
  </si>
  <si>
    <t>Run the following commands to verify a cron job scheduled to run the aide check.
```
# grep -Ers '^([^#]+\s+)?(\/usr\/s?bin\/|^\s*)aide(\.wrapper)?\s(--?\S+\s)*(--(check|update)|\$AIDEARGS)\b' /etc/cron.* /etc/crontab /var/spool/cron/
```
Ensure a cron job in compliance with site policy is returned.
**- OR -** 
Run the following commands to verify that `aidecheck.service` and `aidecheck.timer` are enabled and `aidcheck.timer` is running
```
# systemctl is-enabled aidecheck.service
# systemctl is-enabled aidecheck.timer
# systemctl status aidecheck.timer
```</t>
  </si>
  <si>
    <t>Regular system sweeps with AIDE have been enabled.</t>
  </si>
  <si>
    <t>**- IF -** `cron` will be used to schedule and run aide check
Run the following command:
```
# crontab -u root -e
```
Add the following line to the crontab:
```
0 5 * * * /usr/bin/aide --check
```
**- OR -** 
**- IF -** `aidecheck.service` and `aidecheck.timer` will be used to schedule and run aide check:
Create or edit the file `/etc/systemd/system/aidecheck.service` and add the following lines:
```
[Unit]
Description=Aide Check
[Service]
Type=simple
ExecStart=/usr/bin/aide --check
[Install]
WantedBy=multi-user.target
```
Create or edit the file `/etc/systemd/system/aidecheck.timer` and add the following lines:
```
[Unit]
Description=Aide check every day at 5AM
[Timer]
OnCalendar=*-*-* 05:00:00
Unit=aidecheck.service
[Install]
WantedBy=multi-user.target
```
Run the following commands:
```
# chown root:root /etc/systemd/system/aidecheck.*
# chmod 0644 /etc/systemd/system/aidecheck.*
# systemctl daemon-reload
# systemctl enable aidecheck.service
# systemctl --now enable aidecheck.timer
```</t>
  </si>
  <si>
    <t>Regularly check filesystem integrity to determine on a regular basis if critical files have been changed in an unauthorized fashion. One method to achieve the recommended state is to execute the following: 
IF cron will be used to schedule and run aide check_
Run the following command:
# crontab -u root -e
Add the following line to the crontab:
0 5 * * * /usr/sbin/aide --check
Or IF aidecheck.service and aidecheck.timer will be used to schedule and run aide check:_
Create or edit the file /etc/systemd/system/aidecheck.service and add the following lines:
[Unit]
Description=Aide Check
[Service]
Type=simple
ExecStart=/usr/sbin/aide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</si>
  <si>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To close this finding, please provide a screenshot showing results of the "# crontab -u root -e" command with the agency's CAP.</t>
  </si>
  <si>
    <t>SUSE15-265</t>
  </si>
  <si>
    <t>Ensure cryptographic mechanisms are used to protect the integrity of audit tools</t>
  </si>
  <si>
    <t>Audit tools include, but are not limited to, vendor-provided and open source audit tools needed to successfully view and manipulate audit information system activity and records. Audit tools include custom queries and report generators.</t>
  </si>
  <si>
    <t>Verify that Advanced Intrusion Detection Environment (AIDE) is properly configured . 
Run the following script to verify:
- AIDE is configured to use cryptographic mechanisms to protect the integrity of audit tools:
- The following audit tool files include the options "p, i, n, u, g, s, b, acl, xattrs and sha512"
 - auditctl
 - auditd
 - ausearch
 - aureport
 - autrace
 - augenrules 
```
#!/usr/bin/env bash
{
 a_output=();a_output2=();a_output3=();a_parlist=()
 l_systemd_analyze="$(whereis systemd-analyze | awk '{print $2}')"
 a_audit_files=("auditctl" "auditd" "ausearch" "aureport" "autrace" "augenrules")
 f_parameter_chk()
 {
 for l_tool_file in "${a_parlist[@]}"; do
 if grep -Pq -- '\b'"$l_tool_file"'\b' &lt;&lt;&lt; "${!A_out[*]}"; then
 for l_string in "${!A_out[@]}"; do
 l_check="$(grep -Po -- '^\h*(\/usr)?\/sbin\/'"$l_tool_file"'\b' &lt;&lt;&lt; "$l_string")"
 if [ -n "$l_check" ]; then
 l_fname="$(printf '%s' "${A_out[$l_string]}")"
 [ "$l_check" != "$(readlink -f "$l_check")" ] &amp;&amp; \
 a_output3+=(" - \"$l_check\" should be updated to: \"$(readlink -f "$l_check")\"" " in: \"$l_fname\"")
 a_missing=()
 for l_var in "${a_items[@]}"; do
 if ! grep -Pq -- "\b$l_var\b" &lt;&lt;&lt; "$l_string"; then
 a_missing+=("\"$l_var\"")
 fi
 done
 if [ "${#a_missing[@]}" -gt 0 ]; then
 a_output2+=(" - Option(s): ( ${a_missing[*]} ) are missing from: \"$l_tool_file\" in: \"$l_fname\"")
 else
 a_output+=(" - Audit tool file \"$l_tool_file\" exists as:" " \"$l_string\"" " in the configuration file: \"$l_fname\"")
 fi
 fi
 done
 else
 a_output2+=(" - Audit tool file \"$l_tool_file\" doesn't exist in an AIDE configuration file")
 fi
 done
 }
 f_aide_conf()
 {
 l_config_file="$(whereis aide.conf | awk '{print $2}')"
 if [ -f "$l_config_file" ]; then
 a_items=("p" "i" "n" "u" "g" "s" "b" "acl" "xattrs" "sha512")
 declare -A A_out
 while IFS= read -r l_out; do
 if grep -Pq -- '^\h*\#\h*\/[^#\n\r]+\.conf\b' &lt;&lt;&lt; "$l_out"; then
 l_file="${l_out//# /}"
 else
 for i in "${a_parlist[@]}"; do
 grep -Pq -- '^\h*(\/usr)?\/sbin\/'"$i"'\b' &lt;&lt;&lt; "$l_out" &amp;&amp; A_out+=(["$l_out"]="$l_file")
 done
 fi
 done &lt; &lt;("$l_systemd_analyze" cat-config "$l_config_file" | grep -Pio '^\h*([^#\n\r]+|#\h*\/[^#\n\r\h]+\.conf\b)')
 if [ "${#A_out[@]}" -gt 0 ]; then
 f_parameter_chk
 else
 a_output2+=(" - No audit tool files are configured in an AIDE configuration file")
 fi
 else
 a_output2+=(" - AIDE configuration file not found." " Please verify AIDE is installed on the system")
 fi
 }
 for l_audit_file in "${a_audit_files[@]}"; do
 if [ -f "$(readlink -f "/sbin/$l_audit_file")" ]; then
 a_parlist+=("$l_audit_file")
 else
 a_output+=(" - Audit tool file \"$(readlink -f "/sbin/$l_audit_file")\" doesn't exist")
 fi
 done
 [ "${#a_parlist[@]}" -gt 0 ] &amp;&amp; f_aide_conf
 if [ "${#a_output2[@]}" -le 0 ]; then
 printf '%s\n' "" "- Audit Result:" " ** PASS **" "${a_output[@]}"
 [ "${#a_output3[@]}" -gt 0 ] &amp;&amp; printf '%s\n' "" " ** WARNING **" "${a_output3[@]}"
 else
 printf '%s\n' "" "- Audit Result:" " ** FAIL **" " * Reasons for audit failure *" "${a_output2[@]}" ""
 [ "${#a_output3[@]}" -gt 0 ] &amp;&amp; printf '%s\n' "" " ** WARNING **" "${a_output3[@]}"
 [ "${#a_output[@]}" -gt 0 ] &amp;&amp; printf '%s\n' "- Correctly set:" "${a_output[@]}"
 fi
}
```
**Note:** The script is written to read the "winning" configuration setting, to include any configuration settings in files included as part of the `@@x_include` setting.</t>
  </si>
  <si>
    <t>AIDE is properly configured</t>
  </si>
  <si>
    <t>HAU10: Audit logs are not properly protected.</t>
  </si>
  <si>
    <t>Protecting the integrity of the tools used for auditing purposes is a critical step toward ensuring the integrity of audit information. Audit information includes all information (e.g., audit records, audit settings, and audit reports) needed to successfully audit information system activity. 
Attackers may replace the audit tools or inject code into the existing tools with the purpose of providing the capability to hide or erase system activity from the audit logs. 
Audit tools should be cryptographically signed in order to provide the capability to identify when the audit tools have been modified, manipulated, or replaced. An example is a checksum hash of the file or files.</t>
  </si>
  <si>
    <t>One method to achieve the recommended state is to execute the following method(s):
"Run the following command to determine the absolute path to the non-symlinked version of the audit tools:
```
# readlink -f /sbin
```
The output will be either `/usr/sbin` **- OR -** `/sbin`. Ensure the correct path is used. 
Edit `/etc/aide.conf` and add or update the following selection lines replacing `&lt;PATH&gt;` with the correct path returned in the command above:
```
# Audit Tools 
&lt;PATH&gt;/auditctl p+i+n+u+g+s+b+acl+xattrs+sha512 
&lt;PATH&gt;/auditd p+i+n+u+g+s+b+acl+xattrs+sha512 
&lt;PATH&gt;/ausearch p+i+n+u+g+s+b+acl+xattrs+sha512 
&lt;PATH&gt;/aureport p+i+n+u+g+s+b+acl+xattrs+sha512 
&lt;PATH&gt;/autrace p+i+n+u+g+s+b+acl+xattrs+sha512 
&lt;PATH&gt;/augenrules p+i+n+u+g+s+b+acl+xattrs+sha512
```
_Example_
```
# printf '\n%s' ""# Audit Tools"" ""$(readlink -f /sbin/auditctl) p+i+n+u+g+s+b+acl+xattrs+sha512"" ""$(readlink -f /sbin/auditd) p+i+n+u+g+s+b+acl+xattrs+sha512"" ""$(readlink -f /sbin/ausearch) p+i+n+u+g+s+b+acl+xattrs+sha512"" ""$(readlink -f /sbin/aureport) p+i+n+u+g+s+b+acl+xattrs+sha512"" ""$(readlink -f /sbin/autrace) p+i+n+u+g+s+b+acl+xattrs+sha512"" ""$(readlink -f /sbin/augenrules) p+i+n+u+g+s+b+acl+xattrs+sha512"" &gt;&gt; /etc/aide.conf
```
**Note: - IF -** `/etc/aide.conf` includes a `@@x_include` statement:
_Example:_
```
@@x_include /etc/aide.conf.d ^[a-zA-Z0-9_-]+$
```
- `@@x_include` FILE
- `@@x_include` DIRECTORY REGEX
 - `@@x_include` is identical to `@@include`, except that if a config file is executable it is run and the output is used as config.
 - If the executable file exits with status greater than zero or writes to stderr aide stops with an error.
 - For security reasons DIRECTORY and each executable config file must be owned by the current user and must not be group or world-writable."</t>
  </si>
  <si>
    <t>SUSE15-266</t>
  </si>
  <si>
    <t>Ensure journald service is enabled and active</t>
  </si>
  <si>
    <t>Ensure that the `systemd-journald` service is enabled to allow capturing of logging events.</t>
  </si>
  <si>
    <t>Run the following command to verify `systemd-journald` is enabled:
```
# systemctl is-enabled systemd-journald.service
static
```
**Note:** By default the `systemd-journald` service does not have an `[Install]` section and thus cannot be enabled / disabled. It is meant to be referenced as `Requires` or `Wants` by other unit files. As such, if the status of `systemd-journald` is not `static`, investigate why
Run the following command to verify `systemd-journald` is active:
```
# systemctl is-active systemd-journald.service
active
```</t>
  </si>
  <si>
    <t>Systemd-journald is enabled</t>
  </si>
  <si>
    <t>Systemd-journal is not enabled</t>
  </si>
  <si>
    <t>HAU2: No auditing is being performed on the system.</t>
  </si>
  <si>
    <t>6.2.1.1</t>
  </si>
  <si>
    <t>If the `systemd-journald` service is not enabled to start on boot, the system will not capture logging events.</t>
  </si>
  <si>
    <t>Run the following commands to unmask and start `systemd-journald.service`
```
# systemctl unmask systemd-journald.service
# systemctl start systemd-journald.service
```</t>
  </si>
  <si>
    <t>One method to achieve the recommended state is to execute the following method(s):
"Run the following commands to unmask and start `systemd-journald.service`
```
# systemctl unmask systemd-journald.service
# systemctl start systemd-journald.service
```"</t>
  </si>
  <si>
    <t>SUSE15-267</t>
  </si>
  <si>
    <t>Ensure journald log file access is configured</t>
  </si>
  <si>
    <t>Journald will create logfiles that do not already exist on the system. This setting controls what permissions will be applied to these newly created files.</t>
  </si>
  <si>
    <t>First determine if there is an override file `/etc/tmpfiles.d/systemd.conf`. If so, this file will override all default settings as defined in `/usr/lib/tmpfiles.d/systemd.conf` and should be inspected.
If no override file exists, inspect the default `/usr/lib/tmpfiles.d/systemd.conf` against the site specific requirements.
Ensure that file permissions are mode `0640` or more restrictive.
Run the following script to verify if an override file exists or not and if the files permissions are mode `640` or more restrictive:
```
#!/usr/bin/env bash
{
 l_output="" file_path=""
 # Check for the existence of an override file
 if [ -f /etc/tmpfiles.d/systemd.conf ]; then
 file_path="/etc/tmpfiles.d/systemd.conf"
 elif [ -f /usr/lib/tmpfiles.d/systemd.conf ]; then
 file_path="/usr/lib/tmpfiles.d/systemd.conf"
 fi 
 if [ -n "$file_path" ]; then # Ensure a file path is found
 higher_permissions_found=false # Initialize a flag to check if higher permissions are found
 # Read the file line by line and check for permissions higher than 0640
 while IFS= read -r line; do
 if echo "$line" | grep -Piq '^\s*[a-z]+\s+[^\s]+\s+0*([6-7][4-7][1-7]|7[0-7][0-7])\s+'; then
 higher_permissions_found=true
 break
 fi
 done &lt; "$file_path"
 if $higher_permissions_found; then
 echo -e "\n - permissions other than 0640 found in $file_path"
 l_output="$l_output\n - Inspect $file_path"
 else
 echo -e "All permissions inside $file_path are 0640 or more restrictive."
 fi
 fi
 if [ -z "$l_output" ]; then # Provide output from checks
 echo -e "\n- Audit Result:\n ** PASS **\n$file_path exists and has correct permissions set\n"
 else
 echo -e "\n- Audit Result:\n ** REVIEW **\n$l_output\n - Review permissions to ensure they are set IAW site policy"
 fi 
}
```</t>
  </si>
  <si>
    <t>All file permissions within the applicable systemd.conf (override or default) must be 0640 (or more restrictive)</t>
  </si>
  <si>
    <t>File permissions are not restrictive</t>
  </si>
  <si>
    <t>6.2.1.2</t>
  </si>
  <si>
    <t>If the default configuration is not appropriate for the site specific requirements, copy `/usr/lib/tmpfiles.d/systemd.conf` to `/etc/tmpfiles.d/systemd.conf` and modify as required. Requirements is either `0640` or site policy if that is less restrictive.</t>
  </si>
  <si>
    <t>One method to achieve the recommended state is to execute the following method(s):
If the default configuration is not appropriate for the site specific requirements, copy `/usr/lib/tmpfiles.d/systemd.conf` to `/etc/tmpfiles.d/systemd.conf` and modify as required. Requirements is either `0640` or site policy if that is less restrictive.</t>
  </si>
  <si>
    <t>SUSE15-268</t>
  </si>
  <si>
    <t>Ensure journald log file rotation is configured</t>
  </si>
  <si>
    <t>Journald includes the capability of rotating log files regularly to avoid filling up the system with logs or making the logs unmanageably large. The file `/etc/systemd/journald.conf` is the configuration file used to specify how logs generated by Journald should be rotated.</t>
  </si>
  <si>
    <t>Review `/etc/systemd/journald.conf` and files in the `/etc/systemd/journald.conf.d/` directory ending in `.conf`. Verify logs are rotated according to site policy. The specific parameters for log rotation are:
```
SystemMaxUse=
SystemKeepFree=
RuntimeMaxUse=
RuntimeKeepFree=
MaxFileSec=
```</t>
  </si>
  <si>
    <t>Settings such as SystemMaxUse, RuntimeMaxUse, or other relevant parameters are properly defined</t>
  </si>
  <si>
    <t>Settings are not properly defined</t>
  </si>
  <si>
    <t>HAU23</t>
  </si>
  <si>
    <t>HAU23: Audit storage capacity threshold has not been defined.</t>
  </si>
  <si>
    <t>6.2.1.3</t>
  </si>
  <si>
    <t>Edit `/etc/systemd/journald.conf` or a file ending in `.conf` the `/etc/systemd/journald.conf.d/` directory. Set the following parameters in the `[Journal]` section to ensure logs are rotated according to site policy. The settings should be carefully understood as there are specific edge cases and prioritization of parameters.
The specific parameters for log rotation are:
```
SystemMaxUse=
SystemKeepFree=
RuntimeMaxUse=
RuntimeKeepFree=
MaxFileSec=
```
**Note:** If these settings appear in a canonically later file, or later in the same file, the setting will be overwritten</t>
  </si>
  <si>
    <t>One method to achieve the recommended state is to execute the following method(s):
"Edit `/etc/systemd/journald.conf` or a file ending in `.conf` the `/etc/systemd/journald.conf.d/` directory. Set the following parameters in the `[Journal]` section to ensure logs are rotated according to site policy. The settings should be carefully understood as there are specific edge cases and prioritization of parameters.
The specific parameters for log rotation are:
```
SystemMaxUse=
SystemKeepFree=
RuntimeMaxUse=
RuntimeKeepFree=
MaxFileSec=
```
**Note:** If these settings appear in a canonically later file, or later in the same file, the setting will be overwritten"</t>
  </si>
  <si>
    <t>SUSE15-269</t>
  </si>
  <si>
    <t>Ensure only one logging system is in use</t>
  </si>
  <si>
    <t>Best practices recommend that a single centralized logging system be used for log management, choose a single service either `rsyslog` **- OR -** `journald` to be used as a single centralized logging system.</t>
  </si>
  <si>
    <t>Run the following script to ensure only one logging system is in use:
```
#!/usr/bin/env bash
{
 l_output="" l_output2="" # Check the status of rsyslog and journald
 if systemctl is-active --quiet rsyslog; then
 l_output="$l_output\n - rsyslog is in use\n- follow the recommendations in Configure rsyslog subsection only"
 elif systemctl is-active --quiet systemd-journald; then
 l_output="$l_output\n - journald is in use\n- follow the recommendations in Configure journald subsection only"
 else
 echo -e “unable to determine system logging”
 l_output2="$l_output2\n - unable to determine system logging\n- Configure only ONE system logging: rsyslog OR journald"
 fi
 if [ -z "$l_output2" ]; then # Provide audit results
 echo -e "\n- Audit Result:\n ** PASS **\n$l_output\n"
 else
 echo -e "\n- Audit Result:\n ** FAIL **\n - Reason(s) for audit failure:\n$l_output2"
 fi
}
```</t>
  </si>
  <si>
    <t>Only one logging system is in use</t>
  </si>
  <si>
    <t>One logging system is not in use</t>
  </si>
  <si>
    <t>HAU8: Logs are not maintained on a centralized log server.</t>
  </si>
  <si>
    <t>6.2.1.4</t>
  </si>
  <si>
    <t>Configuring only one logging service either `rsyslog` **- OR -** `journald` avoids redundancy, optimizes resources, simplifies configuration and management, and ensures consistency.</t>
  </si>
  <si>
    <t>Transitioning from one logging service to another can be complex and time consuming, it involves reconfiguration and may result in data loss if not managed and reconfigured correctly.</t>
  </si>
  <si>
    <t>1. Determine whether to use `journald` **- OR -** `rsyslog` depending on site needs
2. Configure `systemd-jounald.service` 
3. Configure only **ONE** either `journald` **- OR -** `rsyslog` and complete the recommendations in that subsection
4. Return to this recommendation to ensure only one logging system is in use</t>
  </si>
  <si>
    <t>One method to achieve the recommended state is to execute the following method(s):
"1. Determine whether to use `journald` **- OR -** `rsyslog` depending on site needs
2. Configure `systemd-jounald.service` 
3. Configure only **ONE** either `journald` **- OR -** `rsyslog` and complete the recommendations in that subsection
4. Return to this recommendation to ensure only one logging system is in use"</t>
  </si>
  <si>
    <t>SUSE15-270</t>
  </si>
  <si>
    <t>Ensure journald ForwardToSyslog is disabled</t>
  </si>
  <si>
    <t>Data from `journald` should be kept in the confines of the service and not forwarded to other services.</t>
  </si>
  <si>
    <t>**- IF -** `journald` is the method for capturing logs
Run the following command to verify `ForwardToSyslog` is set to `no`:
```
# systemd-analyze cat-config systemd/journald.conf systemd/journald.conf.d/* | grep -E "^ForwardToSyslog=no"
ForwardToSyslog=no
```</t>
  </si>
  <si>
    <t>ForwardToSyslog is set to no</t>
  </si>
  <si>
    <t>ForwardToSyslog is not set to no</t>
  </si>
  <si>
    <t>6.2.2.2</t>
  </si>
  <si>
    <t>**- IF -** `journald` is the method for capturing logs, all logs of the system should be handled by `journald` and not forwarded to other logging mechanisms.
**Note:** This recommendation **only applies if `journald` is the chosen method for client side logging**. Do not apply this recommendation if `rsyslog` is used.</t>
  </si>
  <si>
    <t>**- IF -** `rsyslog` is the preferred method for capturing logs, this section and Recommendation should be skipped and the "Configure rsyslog" section followed.
**- IF -** `journald` is the preferred method for capturing logs:
Set the following parameter in the `[Journal]` section in `/etc/systemd/journald.conf` or a file in /etc/systemd/journald.conf.d/ ending in `.conf`:
```
ForwardToSyslog=no
```
_Example:_
```
#!/usr/bin/env bash
{
 [ ! -d /etc/systemd/journald.conf.d/ ] &amp;&amp; mkdir /etc/systemd/journald.conf.d/
 if grep -Psq -- '^\h*\[Journal\]' /etc/systemd/journald.conf.d/60-journald.conf; then
 printf '%s\n' "ForwardToSyslog=no" &gt;&gt; /etc/systemd/journald.conf.d/60-journald.conf
 else
 printf '%s\n' "[Journal]" "ForwardToSyslog=no"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</si>
  <si>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One method to achieve the recommended state is to execute the following method(s):
"**- IF -** `rsyslog` is the preferred method for capturing logs, this section and Recommendation should be skipped and the ""Configure rsyslog"" section followed.
**- IF -** `journald` is the preferred method for capturing logs:
Set the following parameter in the `[Journal]` section in `/etc/systemd/journald.conf` or a file in /etc/systemd/journald.conf.d/ ending in `.conf`:
```
ForwardToSyslog=no
```
_Example:_
```
#!/usr/bin/env bash
{
 [ ! -d /etc/systemd/journald.conf.d/ ] &amp;&amp; mkdir /etc/systemd/journald.conf.d/
 if grep -Psq -- '^\h*\[Journal\]' /etc/systemd/journald.conf.d/60-journald.conf; then
 printf '%s\n' ""ForwardToSyslog=no"" &gt;&gt; /etc/systemd/journald.conf.d/60-journald.conf
 else
 printf '%s\n' ""[Journal]"" ""ForwardToSyslog=no""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</si>
  <si>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SUSE15-271</t>
  </si>
  <si>
    <t>Ensure systemd-journal-remote is installed</t>
  </si>
  <si>
    <t>Journald `systemd-journal-remote` supports the ability to send log events it gathers to a remote log host or to receive messages from remote hosts, thus enabling centralized log management.</t>
  </si>
  <si>
    <t>**- IF -** `journald` will be used for logging on the system:
Run the following command to verify `systemd-journal-remote` is installed.
```
# rpm -q systemd-journal-remote
```
Verify the output matches:
```
systemd-journal-remote-&lt;version&gt;
```</t>
  </si>
  <si>
    <t>Sytemd-journal-remote is installed</t>
  </si>
  <si>
    <t>Systemd-journal-remote is not installed</t>
  </si>
  <si>
    <t>6.2.2.1</t>
  </si>
  <si>
    <t>6.2.2.1.1</t>
  </si>
  <si>
    <t>Storing log data on a remote host protects log integrity from local attacks. If an attacker gains root access on the local system, they could tamper with or remove log data that is stored on the local system.
**Note:** This recommendation **only applies if `journald` is the chosen method for client side logging**. Do not apply this recommendation if `rsyslog` is used.</t>
  </si>
  <si>
    <t>Run the following command to install `systemd-journal-remote`:
```
# zypper install systemd-journal-remote
```</t>
  </si>
  <si>
    <t>One method to achieve the recommended state is to execute the following method(s):
"Run the following command to install `systemd-journal-remote`:
```
# zypper install systemd-journal-remote
```"</t>
  </si>
  <si>
    <t>SUSE15-272</t>
  </si>
  <si>
    <t>Ensure systemd-journal-upload authentication is configured</t>
  </si>
  <si>
    <t>Journald `systemd-journal-upload` supports the ability to send log events it gathers to a remote log host.</t>
  </si>
  <si>
    <t>Run the following command to verify `systemd-journal-upload` authentication is configured:
```
# grep -P "^ *URL=|^ *ServerKeyFile=|^ *ServerCertificateFile=|^ *TrustedCertificateFile=" /usr/lib/systemd/journal-upload.conf
```
Verify the output matches per your environments certificate locations and the URL of the log server:
_Example:_
```
[Upload]
URL=192.168.50.42
ServerKeyFile=/etc/ssl/private/journal-upload.pem
ServerCertificateFile=/etc/ssl/certs/journal-upload.pem
TrustedCertificateFile=/etc/ssl/ca/trusted.pem
```</t>
  </si>
  <si>
    <t>If remote logging is enabled, the configuration specifies the destination log server and uses encryption/authentication</t>
  </si>
  <si>
    <t>Destination log server is not specified</t>
  </si>
  <si>
    <t>HAU14</t>
  </si>
  <si>
    <t>HAU14: Remote access is not logged.</t>
  </si>
  <si>
    <t>6.2.2.1.2</t>
  </si>
  <si>
    <t>Edit the `/usr/lib/systemd/journal-upload.conf` file or a file in `/etc/systemd/journal-upload.conf.d` ending in `.conf` and ensure the following lines are set in the `[Upload]` section per your environment:
```
[Upload]
URL=192.168.50.42
ServerKeyFile=/etc/ssl/private/journal-upload.pem
ServerCertificateFile=/etc/ssl/certs/journal-upload.pem
TrustedCertificateFile=/etc/ssl/ca/trusted.pem
```
Restart the service:
```
# systemctl restart systemd-journal-upload
```</t>
  </si>
  <si>
    <t>One method to achieve the recommended state is to execute the following method(s):
"Edit the `/usr/lib/systemd/journal-upload.conf` file or a file in `/etc/systemd/journal-upload.conf.d` ending in `.conf` and ensure the following lines are set in the `[Upload]` section per your environment:
```
[Upload]
URL=192.168.50.42
ServerKeyFile=/etc/ssl/private/journal-upload.pem
ServerCertificateFile=/etc/ssl/certs/journal-upload.pem
TrustedCertificateFile=/etc/ssl/ca/trusted.pem
```
Restart the service:
```
# systemctl restart systemd-journal-upload
```"</t>
  </si>
  <si>
    <t>SUSE15-273</t>
  </si>
  <si>
    <t>Ensure systemd-journal-upload is enabled and active</t>
  </si>
  <si>
    <t>Run the following command to verify `systemd-journal-upload` is enabled.
```
# systemctl is-enabled systemd-journal-upload.service
enabled
```
Run the following command to verify `systemd-journal-upload` is active:
```
# systemctl is-active systemd-journal-upload.service
active
```</t>
  </si>
  <si>
    <t>6.2.2.1.3</t>
  </si>
  <si>
    <t>Run the following commands to unmask, enable and start `systemd-journal-upload`:
```
# systemctl unmask systemd-journal-upload.service
# systemctl --now enable systemd-journal-upload.service
```</t>
  </si>
  <si>
    <t>One method to achieve the recommended state is to execute the following method(s):
"Run the following commands to unmask, enable and start `systemd-journal-upload`:
```
# systemctl unmask systemd-journal-upload.service
# systemctl --now enable systemd-journal-upload.service
```"</t>
  </si>
  <si>
    <t>SUSE15-274</t>
  </si>
  <si>
    <t>Ensure systemd-journal-remote service is not in use</t>
  </si>
  <si>
    <t>Journald `systemd-journal-remote` supports the ability to receive messages from remote hosts, thus acting as a log server. Clients should not receive data from other hosts.
**Note:** 
- The same package, `systemd-journal-remote`, is used for both sending logs to remote hosts and receiving incoming logs.
- With regards to receiving logs, there are two services; `systemd-journal-remote.socket` and `systemd-journal-remote.service`.</t>
  </si>
  <si>
    <t>Run the following command to verify `systemd-journal-remote.socket` and `systemd-journal-remote.service` are not enabled:
```
# systemctl is-enabled systemd-journal-remote.socket systemd-journal-remote.service | grep -P -- '^enabled'
```
Nothing should be returned
Run the following command to verify `systemd-journal-remote.socket` and `systemd-journal-remote.service` are not active:
```
# systemctl is-active systemd-journal-remote.socket systemd-journal-remote.service | grep -P -- '^active'
```
Nothing should be returned</t>
  </si>
  <si>
    <t>The `systemd-journal-remote.socket` and `systemd-journal-remote.service` are not enabled</t>
  </si>
  <si>
    <t>Systemd services and socet are enabled</t>
  </si>
  <si>
    <t>6.2.2.1.4</t>
  </si>
  <si>
    <t>If a client is configured to also receive data, thus turning it into a server, the client system is acting outside it's operational boundary.
**Note:** This recommendation **only applies if `journald` is the chosen method for client side logging**. Do not apply this recommendation if `rsyslog` is used.</t>
  </si>
  <si>
    <t>Run the following commands to stop and mask `systemd-journal-remote.socket` and systemd-journal-remote.service:
```
# systemctl stop systemd-journal-remote.socket systemd-journal-remote.service
# systemctl mask systemd-journal-remote.socket systemd-journal-remote.service
```</t>
  </si>
  <si>
    <t>One method to achieve the recommended state is to execute the following method(s):
"Run the following commands to stop and mask `systemd-journal-remote.socket` and systemd-journal-remote.service:
```
# systemctl stop systemd-journal-remote.socket systemd-journal-remote.service
# systemctl mask systemd-journal-remote.socket systemd-journal-remote.service
```"</t>
  </si>
  <si>
    <t>SUSE15-28</t>
  </si>
  <si>
    <t>Ensure bootloader password is set</t>
  </si>
  <si>
    <t>Setting the boot loader password will require that anyone rebooting the system must enter a password before being able to set command line boot parameters.</t>
  </si>
  <si>
    <t>Run the following commands to verify the bootloader password has been set:
```
# grep "^\s*set superusers" /boot/grub2/grub.cfg
set superusers="&lt;username&gt;"
```
```
# grep "^\s*password" /boot/grub2/grub.cfg
password_pbkdf2 &lt;username&gt; &lt;encrypted-password&gt;
```</t>
  </si>
  <si>
    <t>Output contains the following:
set superusers="_&lt;username&gt;_"
password_pbkdf2 _&lt;username&gt;_ _&lt;encrypted-password&gt;_</t>
  </si>
  <si>
    <t>Requiring a boot password upon execution of the boot loader will prevent an unauthorized user from entering boot parameters or changing the boot partition. This prevents users from weakening security (e.g. turning off auditing at boot time).</t>
  </si>
  <si>
    <t>If password protection is enabled, only the designated superuser can edit a GRUB 2 menu item by pressing `e` or access the GRUB 2 command line by pressing `c`
If GRUB 2 is set up to boot automatically to a password-protected menu entry the user has no option to back out of the password prompt to select another menu entry. Holding the SHIFT key will not display the menu in this case. The user must enter the correct username and password. If unable, the configuration files will have to be edited via the LiveCD or other means to fix the problem</t>
  </si>
  <si>
    <t>Create an encrypted password with `grub2-mkpasswd-pbkdf2`:
```
# grub2-mkpasswd-pbkdf2
Enter password:&lt;password&gt;
Reenter password:&lt;password&gt;
PBKDF2 hash of your password is &lt;encrypted-password&gt;
```
Add the following into `/etc/grub.d/40_custom`
```
set superusers="&lt;username&gt;"
password_pbkdf2 &lt;username&gt; &lt;encrypted-password&gt;
```
Run the following command to import the changes into the main configuration file:
```
# grub2-mkconfig -o /boot/grub2/grub.cfg
```</t>
  </si>
  <si>
    <t>Set the bootloader password to prevent an unauthorized user from entering boot parameters or changing the boot partition. This prevents users from weakening security (e.g. turning off SELinux at boot time)One method to achieve the recommended state is to execute the following:
Create an encrypted password with grub2-mkpasswd-pbkdf2:
# grub2-mkpasswd-pbkdf2
Enter password: &lt;password&gt;
Reenter password: &lt;password&gt;
Your PBKDF2 is &lt;encrypted-password&gt;
Add the following into /etc/grub.d/40_custom
set superusers="&lt;username&gt;"
password_pbkdf2 &lt;username&gt; &lt;encrypted-password&gt;
Run the following command to update the grub2 configuration:
# grub2-mkconfig -o /boot/grub2/grub.cfg</t>
  </si>
  <si>
    <t>SUSE15-29</t>
  </si>
  <si>
    <t>Ensure access to bootloader config is configured</t>
  </si>
  <si>
    <t>The grub configuration file contains information on boot settings and passwords for unlocking boot options. The grub2 configuration is usually `grub.cfg` stored in `/boot/grub2/`.
**Note:**
- This recommendation is designed around the grub2 bootloader.
- If LILO or another bootloader is in use in your environment:
 - Enact equivalent settings
 - Replace `/boot/grub2/grub.cfg` and `/boot/grub2/user.cfg` with the appropriate boot configuration files for your environment</t>
  </si>
  <si>
    <t>Run the following command and verify `Uid` and `Gid` are `0/root` and `Access` does not grant permissions to `group` or `other`:
```
# stat /boot/grub2/grub.cfg
Access: (0600/-rw-------) Uid: ( 0/ root) Gid: ( 0/ root)
```</t>
  </si>
  <si>
    <t>Sticky Bit is set on all World-Writable Directories</t>
  </si>
  <si>
    <t>Run the following commands to set ownership and permissions on your grub configuration:
```
# chown root:root /boot/grub2/grub.cfg
# chmod og-rwx /boot/grub2/grub.cfg
```</t>
  </si>
  <si>
    <t>Configure permissions on the bootloader config file. One method to achieve the recommended state is to execute the following command(s) to set permissions on your grub configuration:
# chown root:root /boot/grub2/grub.cfg
# chmod og-rwx /boot/grub2/grub.cfg</t>
  </si>
  <si>
    <t>SUSE15-31</t>
  </si>
  <si>
    <t>Ensure core dumps are restricted</t>
  </si>
  <si>
    <t>Run the following commands and verify output matches:
```
# grep -E "^\s*\*\s+hard\s+core" /etc/security/limits.conf /etc/security/limits.d/* 2&gt;/dev/null
* hard core 0
```
```
# sysctl fs.suid_dumpable
fs.suid_dumpable = 0
```
```
# grep "fs\.suid_dumpable" /etc/sysctl.conf /etc/sysctl.d/* 2&gt;/dev/null
fs.suid_dumpable = 0
```
Run the following command to check if `systemd-coredump` is installed:
```
# systemctl is-enabled coredump.service
```
If `enabled` or `disabled` is returned `systemd-coredump` is installed</t>
  </si>
  <si>
    <t>Add the following line to `/etc/security/limits.conf` or a `/etc/security/limits.d/*` file:
```
* hard core 0
```
Set the following parameter in `/etc/sysctl.conf` or a `/etc/sysctl.d/*` file:
```
fs.suid_dumpable = 0
```
Run the following command to set the active kernel parameter:
```
# sysctl -w fs.suid_dumpable=0
```
**- IF -** `systemd-coredump` is installed:
edit `/etc/systemd/coredump.conf` and add/modify the following lines:
```
Storage=none
ProcessSizeMax=0
```
Run the command:
```
systemctl daemon-reload
```</t>
  </si>
  <si>
    <t>Restrict core dumps to prevent users from overriding the soft variable. One method to achieve the recommended state is to execute the following:
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</si>
  <si>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To close this finding, please provide a screenshot showing settings of the fs.suid_dumpable variable with the agency's CAP.</t>
  </si>
  <si>
    <t>SUSE15-33</t>
  </si>
  <si>
    <t>Ensure address space layout randomization is enabled</t>
  </si>
  <si>
    <t>Run the following script to verify the following kernel parameter is set in the running configuration and correctly loaded from a kernel parameter configuration file:
- `kernel.randomize_va_space` is set to `2`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a_output=(); a_output2=(); a_parlist=(kernel.randomize_va_space=2)
 l_systemdsysctl="$(readlink -f /lib/systemd/systemd-sysctl || readlink -f /usr/lib/systemd/systemd-sysctl)"
 l_ufwscf="$([ -f /etc/default/ufw ] &amp;&amp; awk -F= '/^\s*IPT_SYSCTL=/ {print $2}' /etc/default/ufw)"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f_kernel_parameter_chk
 done &lt; &lt;(printf '%s\n' "${a_parlist[@]}")
 if [ "${#a_output2[@]}" -le 0 ]; then
 printf '%s\n' "" "- Audit Result:" " ** PASS **" "${a_output[@]}" ""
 else
 printf '%s\n' "" "- Audit Result:" " ** FAIL **" " - Reason(s) for audit failure:" "${a_output2[@]}"
 [ "${#a_output[@]}" -gt 0 ] &amp;&amp; printf '%s\n' "" "- Correctly set:" "${a_output[@]}" ""
 fi
}
```</t>
  </si>
  <si>
    <t>Virtual memory is randomized. Output contains the following:
kernel.randomize_va_space = 2</t>
  </si>
  <si>
    <t>Virtual memory has not been randomized.</t>
  </si>
  <si>
    <t>Set the following parameter in `/etc/sysctl.conf` or a file in `/etc/sysctl.d/` ending in `.conf`:
- `kernel.randomize_va_space = 2`
_Example:_
```
# printf "\n%s\n" "kernel.randomize_va_space = 2" &gt;&gt; /etc/sysctl.d/60-kernel_sysctl.conf
```
Run the following command to set the active kernel parameter:
```
# sysctl -w kernel.randomize_va_space=2
```
**Note:** If these settings appear in a canonically later file, or later in the same file, these settings will be overwritten</t>
  </si>
  <si>
    <t>Enable address space layout randomization (ASLR) to make it difficult to write memory page exploits as the memory placement will be consistently shifting. One method to achieve the recommended state is to execute the following: 
Set the following parameter in `/etc/sysctl.conf` or a `/etc/sysctl.d/*` file:
kernel.randomize_va_space = 2
Run the following command to set the active kernel parameter:
# sysctl -w kernel.randomize_va_space=2</t>
  </si>
  <si>
    <t>SUSE15-34</t>
  </si>
  <si>
    <t>Ensure prelink is disabled</t>
  </si>
  <si>
    <t>`prelink `is a program that modifies ELF shared libraries and ELF dynamically linked binaries in such a way that the time needed for the dynamic linker to perform relocations at startup significantly decreases.</t>
  </si>
  <si>
    <t>Run the following command to verify that 1prelink` is not installed:
```
# rpm -q prelink
package prelink is not installed
```</t>
  </si>
  <si>
    <t>Prelink has been disabled. Output contains the following:
package prelink is not installed</t>
  </si>
  <si>
    <t xml:space="preserve">Prelink has not been disabled. </t>
  </si>
  <si>
    <t>Run the following command to restore binaries to normal:
```
# prelink -ua
```
Run the following command to uninstall `prelink`:
```
# zypper remove prelink
```</t>
  </si>
  <si>
    <t>Restore binaries to normal and uninstall prelink. One method to achieve the recommended state is to execute the following: 
Run the following command to restore binaries to normal:
# prelink -ua
Run the following command to uninstall prelink:
# zypper remove prelink</t>
  </si>
  <si>
    <t>SUSE15-36</t>
  </si>
  <si>
    <t>Ensure xinetd services are not in use</t>
  </si>
  <si>
    <t>The eXtended InterNET Daemon ( `xinetd` ) is an open source super daemon that replaced the original `inetd` daemon. The `xinetd` daemon listens for well known services and dispatches the appropriate daemon to properly respond to service requests.</t>
  </si>
  <si>
    <t>Run the following command to verify the `xinetd` package is not installed:
```
# rpm -q xinetd
package xinetd is not installed
```
**- OR -** 
**- IF -** the `xinetd` package is required as a dependency:
Run the following command to verify `xinetd.service` is not enabled:
```
# systemctl is-enabled xinetd.service 2&gt;/dev/null | grep 'enabled'
```
Nothing should be returned.
Run the following command to verify `xinetd.service` is not active:
```
# systemctl is-active xinetd.service 2&gt;/dev/null | grep '^active'
```
Nothing should be returned.
**Note:** If the package is required for a dependency:
 - Ensure the dependent package is approved by local site policy
 - Ensure stopping and masking the service and/or socket meets local site policy</t>
  </si>
  <si>
    <t>Xinetd is disabled. Output is missing or emitted as follows:
disabled</t>
  </si>
  <si>
    <t xml:space="preserve">The eXtended InterNET Daemon has not been disabled. </t>
  </si>
  <si>
    <t>2.1.20</t>
  </si>
  <si>
    <t>If there are no `xinetd` services required, it is recommended that the package be removed to reduce the attack surface are of the system.
**Note:** If an `xinetd` service or services are required, ensure that any `xinetd` service not required is stopped and masked</t>
  </si>
  <si>
    <t>There may be packages that are dependent on the `xinetd` package. If the `xinetd` package is removed, these dependent packages will be removed as well. Before removing the `xinetd` package, review any dependent packages to determine if they are required on the system.
**- IF -** a dependent package is required: stop and mask the `xinetd.service` leaving the `xinetd` package installed.</t>
  </si>
  <si>
    <t>Run the following commands to stop `xinetd.service`, and remove the `xinetd` package:
```
# systemctl stop xinetd.service
# zypper remove xinetd
```
**- OR -**
**- IF -** the `xinetd` package is required as a dependency:
Run the following commands to stop and mask the `xinetd.service`:
```
# systemctl stop xinetd.service
# systemctl mask xinetd.service
```</t>
  </si>
  <si>
    <t>Disable the eXtended InterNET Daemon (xinetd). One method to achieve the recommended state is to execute the following command(s):
# zypper remove xinetd</t>
  </si>
  <si>
    <t>SUSE15-38</t>
  </si>
  <si>
    <t>Ensure avahi daemon services are not in use</t>
  </si>
  <si>
    <t>Run the following command to verify the `avahi` package is not installed:
```
# rpm -q avahi
package autofs is not installed
```
**- OR -** 
**- IF -** the `avahi` package is required as a dependency:
Run the following command to verify `avahi-daemon.socket` and `avahi-daemon.service` are not enabled:
```
# systemctl is-enabled avahi-daemon.socket avahi-daemon.service 2&gt;/dev/null | grep 'enabled'
```
Nothing should be returned.
Run the following command to verify `avahi-daemon.socket` and `avahi-daemon.service` are not active:
```
# systemctl is-active avahi-daemon.socket avahi-daemon.service 2&gt;/dev/null | grep '^active'
```
Nothing should be returned.
**Note:** If the package is required for a dependency:
 - Ensure the dependent package is approved by local site policy
 - Ensure stopping and masking the service and/or socket meets local site policy</t>
  </si>
  <si>
    <t>Avahi server has not been disabled. Output is emitted:
disabled</t>
  </si>
  <si>
    <t xml:space="preserve">Avahi server has not been disabled. </t>
  </si>
  <si>
    <t>2.1.2</t>
  </si>
  <si>
    <t>There may be packages that are dependent on the `avahi` package. If the `avahi` package is removed, these dependent packages will be removed as well. Before removing the `avahi` package, review any dependent packages to determine if they are required on the system.
**- IF -** a dependent package is required: stop and mask the `avahi-daemon.socket` and `avahi-daemon.service` leaving the `avahi` package installed.</t>
  </si>
  <si>
    <t>Run the following commands to stop `avahi-daemon.socket` and `avahi-daemon.service`, and remove the `avahi` package:
```
# systemctl stop avahi-daemon.socket avahi-daemon.service
# zypper remove avahi
```
**- OR -**
**- IF -** the `avahi` package is required as a dependency:
Run the following commands to stop and mask the `avahi-daemon.socket` and `avahi-daemon.service`:
```
# systemctl stop avahi-daemon.socket avahi-daemon.service
# systemctl mask avahi-daemon.socket avahi-daemon.service
```</t>
  </si>
  <si>
    <t>Remove avahi-autoipd and avahi. One method to achieve the recommended state is to execute the following command(s):
# systemctl stop avahi-daemon.socket avahi-daemon.service
# zypper remove avahi-autoipd avahi</t>
  </si>
  <si>
    <t>SUSE15-228</t>
  </si>
  <si>
    <t>Ensure autofs services are not in use</t>
  </si>
  <si>
    <t>`autofs` allows automatic mounting of devices, typically including CD/DVDs and USB drives.</t>
  </si>
  <si>
    <t>As a preference `autofs` should not be installed unless other packages depend on it.
Run the following command to verify `autofs` is not installed:
```
# rpm -q autofs
package autofs is not installed
```
**- OR -** 
**- IF -** the package is required for dependencies:
Run the following command to verify `autofs.service` is not enabled:
```
# systemctl is-enabled autofs.service 2&gt;/dev/null | grep 'enabled'
```
Nothing should be returned.
Run the following command to verify the `autofs.service` is not active:
```
# systemctl is-active autofs.service 2&gt;/dev/null | grep '^active'
```
Nothing should be returned.
**Note:** If the package is required for a dependency:
 - Ensure the dependent package is approved by local site policy
 - Ensure stopping and masking the service and/or socket meets local site policy</t>
  </si>
  <si>
    <t>Autofs is not installed</t>
  </si>
  <si>
    <t>Autofs is installed</t>
  </si>
  <si>
    <t>The use of portable hard drives is very common for workstation users. If your organization allows the use of portable storage or media on workstations and physical access controls to workstations is considered adequate there is little value add in turning off automounting.
There may be packages that are dependent on the `autofs` package. If the `autofs` package is removed, these dependent packages will be removed as well. Before removing the `autofs` package, review any dependent packages to determine if they are required on the system.
**- IF -** a dependent package is required: stop and mask the `autofs.service` leaving the `autofs` package installed.</t>
  </si>
  <si>
    <t>Run the following commands to stop `autofs.service` and remove `autofs` package:
```
# systemctl stop autofs.service
# zypper remove autofs
```
**- OR -**
**- IF -** the `autofs` package is required as a dependency:
Run the following commands to stop and mask `autofs.service`:
```
# systemctl stop autofs.service
# systemctl mask autofs.service
```</t>
  </si>
  <si>
    <t>One method to achieve the recommended state is to execute the following method(s):
"Run the following commands to stop `autofs.service` and remove `autofs` package:
```
# systemctl stop autofs.service
# zypper remove autofs
```
**- OR -**
**- IF -** the `autofs` package is required as a dependency:
Run the following commands to stop and mask `autofs.service`:
```
# systemctl stop autofs.service
# systemctl mask autofs.service
```"</t>
  </si>
  <si>
    <t>SUSE15-229</t>
  </si>
  <si>
    <t>Ensure dnsmasq services are not in use</t>
  </si>
  <si>
    <t>`dnsmasq` is a lightweight tool that provides DNS caching, DNS forwarding and DHCP (Dynamic Host Configuration Protocol) services.</t>
  </si>
  <si>
    <t>Run one of the following commands to verify `dnsmasq` is not installed:
```
# rpm -q dnsmasq
package dnsmasq is not installed
```
**- OR -** 
**- IF -** the package is required for dependencies:
Run the following command to verify `dnsmasq.service` is not enabled:
```
# systemctl is-enabled dnsmasq.service 2&gt;/dev/null | grep 'enabled'
```
Nothing should be returned.
Run the following command to verify the `dnsmasq.service` is not active:
```
# systemctl is-active dnsmasq.service 2&gt;/dev/null | grep '^active'
```
Nothing should be returned.
**Note:** If the package is required for a dependency:
 - Ensure the dependent package is approved by local site policy
 - Ensure stopping and masking the service and/or socket meets local site pol</t>
  </si>
  <si>
    <t>Dnsmasq is not installed</t>
  </si>
  <si>
    <t>Dnsmasq is installed</t>
  </si>
  <si>
    <t>2.1.5</t>
  </si>
  <si>
    <t>Unless a system is specifically designated to act as a DNS caching, DNS forwarding and/or DHCP server, it is recommended that the package be removed to reduce the potential attack surface.</t>
  </si>
  <si>
    <t>There may be packages that are dependent on the `dnsmasq` package. If the `dnsmasq` package is removed, these dependent packages will be removed as well. Before removing the `dnsmasq` package, review any dependent packages to determine if they are required on the system.
**- IF -** a dependent package is required: stop and mask the `dnsmasq.service` leaving the `dnsmasq` package installed.</t>
  </si>
  <si>
    <t>Run the following commands to stop `dnsmasq.service` and remove `dnsmasq` package:
```
# systemctl stop dnsmasq.service
# zypper remove dnsmasq
```
**- OR -**
**- IF -** the `dnsmasq` package is required as a dependency:
Run the following commands to stop and mask the `dnsmasq.service`:
```
# systemctl stop dnsmasq.service
# systemctl mask dnsmasq.service
```</t>
  </si>
  <si>
    <t>One method to achieve the recommended state is to execute the following method(s):
"Run the following commands to stop `dnsmasq.service` and remove `dnsmasq` package:
```
# systemctl stop dnsmasq.service
# zypper remove dnsmasq
```
**- OR -**
**- IF -** the `dnsmasq` package is required as a dependency:
Run the following commands to stop and mask the `dnsmasq.service`:
```
# systemctl stop dnsmasq.service
# systemctl mask dnsmasq.service
```"</t>
  </si>
  <si>
    <t>SUSE15-230</t>
  </si>
  <si>
    <t>Ensure tftp server services are not in use</t>
  </si>
  <si>
    <t>Trivial File Transfer Protocol (TFTP) is a simple protocol for exchanging files between two TCP/IP machines. TFTP servers allow connections from a TFTP Client for sending and receiving files.</t>
  </si>
  <si>
    <t>Run the following command to verify `tftp-server` is not installed:
```
# rpm -q tftp-server
package tftp-server is not installed
```
**- OR -** 
**- IF -** the package is required for dependencies:
Run the following command to verify `tftp.socket` and `tftp.service` are not enabled:
```
# systemctl is-enabled tftp.socket tftp.service 2&gt;/dev/null | grep 'enabled'
```
Nothing should be returned.
Run the following command to verify the `tftp.socket` and `tftp.service` are not active:
```
# systemctl is-active tftp.socket tftp.service 2&gt;/dev/null | grep '^active'
```
Nothing should be returned.
**Note:** If the package is required for a dependency:
 - Ensure the dependent package is approved by local site policy
 - Ensure stopping and masking the service and/or socket meets local site policy</t>
  </si>
  <si>
    <t>The tftp-server is not installed</t>
  </si>
  <si>
    <t>Tftp-server is installed</t>
  </si>
  <si>
    <t>2.1.17</t>
  </si>
  <si>
    <t>Unless there is a need to run the system as a TFTP server, it is recommended that the package be removed to reduce the potential attack surface.
TFTP does not have built-in encryption, access control or authentication. This makes it very easy for an attacker to exploit TFTP to gain access to files</t>
  </si>
  <si>
    <t>TFTP is often used to provide files for network booting such as for PXE based installation of servers.
There may be packages that are dependent on the `tftp-server` package. If the `tftp-server` package is removed, these dependent packages will be removed as well. Before removing the `tftp-server` package, review any dependent packages to determine if they are required on the system.
**- IF -** a dependent package is required: stop and mask the `tftp.socket` and `tftp.service` leaving the `tftp-server` package installed.</t>
  </si>
  <si>
    <t>Run the following commands to stop `tftp.socket` and `tftp.service`, and remove the `tftp-server` package:
```
# systemctl stop tftp.socket tftp.service
# zypper remove tftp-server
```
**- OR -**
**- IF -** the `tftp-server` package is required as a dependency:
Run the following commands to stop and mask `tftp.socket` and `tftp.service`:
```
# systemctl stop tftp.socket tftp.service
# systemctl mask tftp.socket tftp.service
```</t>
  </si>
  <si>
    <t>One method to achieve the recommended state is to execute the following method(s):
"Run the following commands to stop `tftp.socket` and `tftp.service`, and remove the `tftp-server` package:
```
# systemctl stop tftp.socket tftp.service
# zypper remove tftp-server
```
**- OR -**
**- IF -** the `tftp-server` package is required as a dependency:
Run the following commands to stop and mask `tftp.socket` and `tftp.service`:
```
# systemctl stop tftp.socket tftp.service
# systemctl mask tftp.socket tftp.service
```"</t>
  </si>
  <si>
    <t>SUSE15-231</t>
  </si>
  <si>
    <t>Ensure only approved services are listening on a network interface</t>
  </si>
  <si>
    <t>Run the following command:
```
# ss -plntu
```
Review the output to ensure:
- All services listed are required on the system and approved by local site policy. 
- Both the port and interface the service is listening on are approved by local site policy.
- If a listed service is not required:
 - Remove the package containing the service
 - **- IF -** the service's package is required for a dependency, stop and mask the service and/or socket</t>
  </si>
  <si>
    <t>Output of ss -plntu shows that only required services are listening on approved ports and interfaces</t>
  </si>
  <si>
    <t>Non-required services are listening on approved ports and interfaces</t>
  </si>
  <si>
    <t>2.1.23</t>
  </si>
  <si>
    <t>There may be packages that are dependent on the service's package. If the service's package is removed, these dependent packages will be removed as well. Before removing the service's package, review any dependent packages to determine if they are required on the system.
**- IF -** a dependent package is required: stop and mask the `&lt;service_name&gt;.socket` and `&lt;service_name&gt;.service` leaving the service's package installed.</t>
  </si>
  <si>
    <t>Run the following commands to stop the service and remove the package containing the service:
```
# systemctl stop &lt;service_name&gt;.socket &lt;service_name&gt;.service
# zypper remove &lt;package_name&gt;
```
**- OR -** If required packages have a dependency:
Run the following commands to stop and mask the service and socket:
```
# systemctl stop &lt;service_name&gt;.socket &lt;service_name&gt;.service
# systemctl mask &lt;service_name&gt;.socket &lt;service_name&gt;.service
```
**Note:** replace `&lt;service_name&gt;` with the appropriate service name.</t>
  </si>
  <si>
    <t>One method to achieve the recommended state is to execute the following method(s):
"Run the following commands to stop the service and remove the package containing the service:
```
# systemctl stop &lt;service_name&gt;.socket &lt;service_name&gt;.service
# zypper remove &lt;package_name&gt;
```
**- OR -** If required packages have a dependency:
Run the following commands to stop and mask the service and socket:
```
# systemctl stop &lt;service_name&gt;.socket &lt;service_name&gt;.service
# systemctl mask &lt;service_name&gt;.socket &lt;service_name&gt;.service
```
**Note:** replace `&lt;service_name&gt;` with the appropriate service name."</t>
  </si>
  <si>
    <t>SUSE15-39</t>
  </si>
  <si>
    <t>Ensure print server services are not in use</t>
  </si>
  <si>
    <t>Run the following command to verify `cups` is not installed:
```
# rpm -q cups
package cups is not installed
```
**- OR -**
**- IF -** the `cups` package is required as a dependency:
Run the following command to verify the `cups.socket` and `cups.service` are not enabled:
```
# systemctl is-enabled cups.socket cups.service 2&gt;/dev/null | grep 'enabled'
```
Nothing should be returned.
Run the following command to verify the `cups.socket` and `cups.service` are not active:
```
# systemctl is-active cups.socket cups.service 2&gt;/dev/null | grep '^active'
```
Nothing should be returned.
**Note:** If the package is required for a dependency:
 - Ensure the dependent package is approved by local site policy
 - Ensure stopping and masking the service and/or socket meets local site policy</t>
  </si>
  <si>
    <t>Common Unix Print System (CUPS) has not been disabled. Output is emitted:
disabled</t>
  </si>
  <si>
    <t xml:space="preserve">Common Unix Print System (CUPS) has not been disabled. </t>
  </si>
  <si>
    <t>2.1.12</t>
  </si>
  <si>
    <t>If the system does not need to print jobs or accept print jobs from other systems, it is recommended that CUPS be removed to reduce the potential attack surface.</t>
  </si>
  <si>
    <t>Removing the cups package, or disabling `cups.socket` and/or `cups.service` will prevent printing from the system, a common task for workstation systems.
There may be packages that are dependent on the `cups` package. If the `cups` package is removed, these dependent packages will be removed as well. Before removing the `cups` package, review any dependent packages to determine if they are required on the system.
**- IF -** a dependent package is required: stop and mask `cups.socket` and `cups.service` leaving the `cups` package installed.</t>
  </si>
  <si>
    <t>Run the following commands to stop `cups.socket` and `cups.service`, and remove the `cups` package:
```
# systemctl stop cups.socket cups.service
# zypper remove cups
```
**- OR -** 
**- IF -** the `cups` package is required as a dependency:
Run the following commands to stop and mask the `cups.socket` and `cups.service`:
```
# systemctl stop cups.socket cups.service
# systemctl mask cups.socket cups.service
```</t>
  </si>
  <si>
    <t>Remove the Common Unix Print System (CUPS) to reduce the potential attack surface. One method to achieve the recommended state is to execute the following command(s): Run the following command to disable cups:
# zypper remove cups.</t>
  </si>
  <si>
    <t>SUSE15-40</t>
  </si>
  <si>
    <t>Ensure dhcp server services are not in use</t>
  </si>
  <si>
    <t>The Dynamic Host Configuration Protocol (DHCP) is a service that allows machines to be dynamically assigned IP addresses. There are two versions of the DHCP protocol `DHCPv4` and `DHCPv6`. At startup the server may be started for one or the other via the `-4` or `-6` arguments.</t>
  </si>
  <si>
    <t>Run the following command to verify `dhcp-server` is not installed:
```
# rpm -q dhcp-server
package dhcp-server is not installed
```
**- OR -** 
**- IF -** the package is required for dependencies:
Run the following command to verify `dhcpd.service` and `dhcpd6.service` are not enabled:
```
# systemctl is-enabled dhcpd.service dhcpd6.service 2&gt;/dev/null | grep 'enabled'
```
Nothing should be returned.
Run the following command to verify `dhcpd.service` and `dhcpd6.service` are not active:
```
# systemctl is-active dhcpd.service dhcpd6.service 2&gt;/dev/null | grep '^active'
```
Nothing should be returned.
**Note:** If the package is required for a dependency:
 - Ensure the dependent package is approved by local site policy
 - Ensure stopping and masking the service and/or socket meets local site policy</t>
  </si>
  <si>
    <t>Dynamic Host Configuration Protocol (DHCP) has not been disabled. Output is emitted:
disabled</t>
  </si>
  <si>
    <t xml:space="preserve">Dynamic Host Configuration Protocol (DHCP) has not been disabled. </t>
  </si>
  <si>
    <t>2.1.3</t>
  </si>
  <si>
    <t>Unless a system is specifically set up to act as a DHCP server, it is recommended that the `dhcp-server` package be removed to reduce the potential attack surface.</t>
  </si>
  <si>
    <t>There may be packages that are dependent on the `dhcp-server` package. If the `dhcp-server` package is removed, these dependent packages will be removed as well. Before removing the `dhcp-server` package, review any dependent packages to determine if they are required on the system.
**- IF -** a dependent package is required: stop and mask the `dhcpd.service` and `dhcpd6.service` leaving the `dhcp-server` package installed.</t>
  </si>
  <si>
    <t>Run the following commands to stop `dhcpd.service` and `dhcpd6.service` and remove `dhcp-server` package:
```
# systemctl stop dhcpd.service dhcpd6.service
# zypper remove dhcp-server
```
**- OR -**
**- IF -** the `dhcp-server` package is required as a dependency:
Run the following commands to stop and mask `dhcpd.service` and `dhcpd6.service`:
```
# systemctl stop dhcpd.service dhcpd6.service
# systemctl mask dhcpd.service dhcpd6.service
```</t>
  </si>
  <si>
    <t>Remove the Dynamic Host Configuration Protocol (DHCP) server to reduce the potential attack surface. One method to achieve the recommended state is to execute the following command(s): Run the following command to disable dhcpd:
# zypper remove dhcp.</t>
  </si>
  <si>
    <t>SUSE15-41</t>
  </si>
  <si>
    <t>Ensure ldap server services are not in use</t>
  </si>
  <si>
    <t>Lightweight Directory Access Protocol (LDAP) has not been disabled. Output is emitted:
disabled</t>
  </si>
  <si>
    <t xml:space="preserve">Lightweight Directory Access Protocol (LDAP) has not been disabled. </t>
  </si>
  <si>
    <t>2.1.7</t>
  </si>
  <si>
    <t>There may be packages that are dependent on the `openldap2` package. If the `openldap2` package is removed, these dependent packages will be removed as well. Before removing the `openldap2` package, review any dependent packages to determine if they are required on the system.
**- IF -** a dependent package is required: stop and mask the `slapd.service` leaving the `openldap2-client` package installed.</t>
  </si>
  <si>
    <t>Remove the Lightweight Directory Access Protocol (LDAP) server to reduce the potential attack surface. One method to achieve the recommended state is to execute the following command(s): 
# zypper remove openldap2</t>
  </si>
  <si>
    <t>SUSE15-42</t>
  </si>
  <si>
    <t>Ensure network file system services are not in use</t>
  </si>
  <si>
    <t>Run the following command to verify `nfs-kernel-server` is not installed:
```
# rpm -q nfs-kernel-server
package nfs-kernel-server is not installed
```
**- OR -** If package is required for dependencies: 
Run the following command to verify that the `nfs-server.service` is not enabled:
```
# systemctl is-enabled nfs-server.service 2&gt;/dev/null | grep 'enabled'
```
Nothing should be returned.
Run the following command to verify the `nfs-server.service` is not active:
```
# systemctl is-active nfs-server.service 2&gt;/dev/null | grep '^active'
```
Nothing should be returned.
**Note:** If the package is required for a dependency:
 - Ensure the dependent package is approved by local site policy
 - Ensure stopping and masking the service and/or socket meets local site policy</t>
  </si>
  <si>
    <t>Nfs-utils is not installed.</t>
  </si>
  <si>
    <t>2.1.10</t>
  </si>
  <si>
    <t>If the system does not require access to network shares or the ability to provide network file system services for other host's network shares, it is recommended that the `nfs-kernel-server` package be removed to reduce the attack surface of the system.</t>
  </si>
  <si>
    <t>Many of the `libvirt` packages used by Enterprise Linux virtualization are dependent on the `nfs-kernel-server` package. If the `nfs-kernel-server` package is removed, these dependent packages will be removed as well. Before removing the `nfs-kernel-server` package, review any dependent packages to determine if they are required on the system.
**- IF -** a dependent package is required: stop and mask the `nfs-server.service` leaving the `nfs-kernel-server` package installed.</t>
  </si>
  <si>
    <t>Run the following command to stop `nfs-server.service` and remove `nfs-kernel-server` package:
```
# systemctl stop nfs-server.service
# zypper remove nfs-kernel-server
```
**- OR -**
**- IF -** the `nfs-kernel-server` package is required as a dependency:
Run the following commands to stop and mask the `nfs-server.service`:
```
# systemctl stop nfs-server.service
# systemctl mask nfs-server.service
```</t>
  </si>
  <si>
    <t>Remove nfs-utils and nfs-kernel-server. One method to achieve the recommended state is to execute the following command(s):
# zypper remove nfs-utils
# zypper remove nfs-kernel-server</t>
  </si>
  <si>
    <t>SUSE15-43</t>
  </si>
  <si>
    <t>Ensure rpcbind services are not in use</t>
  </si>
  <si>
    <t>The `rpcbind` utility maps RPC services to the ports on which they listen. RPC processes notify `rpcbind` when they start, registering the ports they are listening on and the RPC program numbers they expect to serve. The client system then contacts `rpcbind` on the server with a particular RPC program number. The `rpcbind.service` redirects the client to the proper port number so it can communicate with the requested service.
Portmapper is an RPC service, which always listens on tcp and udp 111, and is used to map other RPC services (such as nfs, nlockmgr, quotad, mountd, etc.) to their corresponding port number on the server. When a remote host makes an RPC call to that server, it first consults with portmap to determine where the RPC server is listening.</t>
  </si>
  <si>
    <t>Run the following command to verify `rpcbind` package is not installed:
```
# rpm -q rpcbind
package rpcbind is not installed
```
**- OR -** 
**- IF -** the `rpcbind` package is required as a dependency:
Run the following command to verify `rpcbind.socket` and `rpcbind.service` are not enabled:
```
# systemctl is-enabled rpcbind.socket rpcbind.service 2&gt;/dev/null | grep 'enabled'
```
Nothing should be returned.
Run the following command to verify `rpcbind.socket` and `rpcbind.service` are not active:
```
# systemctl is-active rpcbind.socket rpcbind.service 2&gt;/dev/null | grep '^active'
```
Nothing should be returned.
**Note:** If the package is required for a dependency:
 - Ensure the dependent package is approved by local site policy
 - Ensure stopping and masking the service and/or socket meets local site policy</t>
  </si>
  <si>
    <t>Rpcbind is not installed.</t>
  </si>
  <si>
    <t>2.1.13</t>
  </si>
  <si>
    <t>A small request (~82 bytes via UDP) sent to the Portmapper generates a large response (7x to 28x amplification), which makes it a suitable tool for DDoS attacks. If `rpcbind` is not required, it is recommended to remove `rpcbind` package to reduce the potential attack surface.</t>
  </si>
  <si>
    <t>Many of the libvirt packages used by Enterprise Linux virtualization, and the `nfs-utils` package used for The Network File System (NFS), are dependent on the `rpcbind` package. If the `rpcbind` package is removed, these dependent packages will be removed as well. Before removing the `rpcbind` package, review any dependent packages to determine if they are required on the system.
**- IF -** a dependent package is required: stop and mask the `rpcbind.socket` and `rpcbind.service` leaving the `rpcbind` package installed.</t>
  </si>
  <si>
    <t>Run the following commands to stop `rpcbind.socket` and `rpcbind.service`, and remove the `rpcbind` package:
```
# systemctl stop rpcbind.socket rpcbind.service
# zypper remove rpcbind
```
**- OR -**
**- IF -** the `rpcbind` package is required as a dependency:
Run the following commands to stop and mask the `rpcbind.socket` and `rpcbind.service`:
```
# systemctl stop rpcbind.socket rpcbind.service
# systemctl mask rpcbind.socket rpcbind.service
```</t>
  </si>
  <si>
    <t>Remove rpcbind. One method to achieve the recommended state is to execute the following:
Run the following command to remove nfs-utils:
# zypper remove rpcbind
Or IF the rpcbind package is required as a dependency
Run the following commands to stop and mask the rpcbind and rpcbind.socket services:
# systemctl --now mask rpcbind
# systemctl --now mask rpcbind.socket</t>
  </si>
  <si>
    <t>SUSE15-44</t>
  </si>
  <si>
    <t>Ensure dns server services are not in use</t>
  </si>
  <si>
    <t>Run one of the following commands to verify `bind` is not installed:
```
# rpm -q bind
package bind is not installed
```
**- OR -** 
**- IF -** the package is required for dependencies:
Run the following command to verify `named.service` is not enabled:
```
# systemctl is-enabled named.service 2&gt;/dev/null | grep 'enabled'
```
Nothing should be returned.
Run the following command to verify the `named.service` is not active:
```
# systemctl is-active named.service 2&gt;/dev/null | grep '^active'
```
Nothing should be returned.
**Note:** If the package is required for a dependency: 
 - Ensure the dependent package is approved by local site policy
 - Ensure stopping and masking the service and/or socket meets local site policy</t>
  </si>
  <si>
    <t xml:space="preserve">Domain Name System (DNS) has not been disabled. </t>
  </si>
  <si>
    <t>2.1.4</t>
  </si>
  <si>
    <t>There may be packages that are dependent on the `bind` package. If the `bind` package is removed, these dependent packages will be removed as well. Before removing the `bind` package, review any dependent packages to determine if they are required on the system.
**- IF -** a dependent package is required: stop and mask the `named.service` leaving the `bind` package installed.</t>
  </si>
  <si>
    <t>Run the following commands to stop `named.service` and remove `bind` package:
```
# systemctl stop named.service
# zypper remove bind
```
**- OR -**
**- IF -** the `bind` package is required as a dependency:
Run the following commands to stop and mask `named.service`:
```
# systemctl stop named.service
# systemctl mask named.service
```</t>
  </si>
  <si>
    <t>Remove the Domain Name System (DNS) Server. One method to achieve the recommended state is to execute the following command(s):
# zypper remove bind</t>
  </si>
  <si>
    <t>SUSE15-45</t>
  </si>
  <si>
    <t>Ensure ftp server services are not in use</t>
  </si>
  <si>
    <t>Run the following command to verify `vsftpd` is not installed:
```
# rpm -q vsftpd
package vsftpd is not installed
```
**- OR -** 
**- IF -** the package is required for dependencies:
Run the following command to verify `vsftpd` service is not enabled:
```
# systemctl is-enabled vsftpd.service 2&gt;/dev/null | grep 'enabled'
```
Nothing should be returned.
Run the following command to verify the `vsftpd` service is not active:
```
# systemctl is-active vsftpd.service 2&gt;/dev/null | grep '^active'
```
Nothing should be returned.
**Note:** 
- Other ftp server packages may exist. They should also be audited, if not required and authorized by local site policy
 - If the package is required for a dependency:
 - Ensure the dependent package is approved by local site policy
 - Ensure stopping and masking the service and/or socket meets local site policy</t>
  </si>
  <si>
    <t>File Transfer Protocol (FTP) has not been disabled. Output is emitted:
disabled</t>
  </si>
  <si>
    <t xml:space="preserve">File Transfer Protocol (FTP) has not been disabled. </t>
  </si>
  <si>
    <t>2.1.8</t>
  </si>
  <si>
    <t>Unless there is a need to run the system as a FTP server, it is recommended that the package be removed to reduce the potential attack surface.</t>
  </si>
  <si>
    <t>There may be packages that are dependent on the `vsftpd` package. If the `vsftpd` package is removed, these dependent packages will be removed as well. Before removing the `vsftpd` package, review any dependent packages to determine if they are required on the system.
**- IF -** a dependent package is required: stop and mask the `vsftpd.service` leaving the `vsftpd` package installed.</t>
  </si>
  <si>
    <t>Run the following commands to stop `vsftpd.service` and remove `vsftpd` package:
```
# systemctl stop vsftpd.service
# zypper remove vsftpd
```
**- OR -**
**- IF -** the `vsftpd` package is required as a dependency:
Run the following commands to stop and mask the `vsftpd.service`:
```
# systemctl stop vsftpd.service
# systemctl mask vsftpd.service
```
**Note:** Other ftp server packages may exist. If not required and authorized by local site policy, they should also be removed. If the package is required for a dependency, the service should be stopped and masked.</t>
  </si>
  <si>
    <t>Remove the Trivial File Transfer Protocol (TFTP) server. One method to achieve the recommended state is to execute the following command(s):
# systemctl disable vsftpd.</t>
  </si>
  <si>
    <t>To close this finding, please provide a screenshot showing removed Trivial File Transfer Protocol (TFTP) server services settings with the agency's CAP.</t>
  </si>
  <si>
    <t>SUSE15-46</t>
  </si>
  <si>
    <t>Ensure web server services are not in use</t>
  </si>
  <si>
    <t>Web servers provide the ability to host web site content.</t>
  </si>
  <si>
    <t>Run the following command to verify `apache2` and `nginx` are not installed:
```
# rpm -q apache2 nginx
package apache2 is not installed
package nginx is not installed
```
**- OR -**
**- IF -** a package is installed **and** is required for dependencies:
Run the following command to verify `apache2.service`, and `nginx.service` are not enabled:
```
# systemctl is-enabled apache2.service nginx.service 2&gt;/dev/null | grep 'enabled'
```
Nothing should be returned.
Run the following command to verify `apache2.service`, and `nginx.service` are not active:
```
# systemctl is-active apache2.service nginx.service 2&gt;/dev/null | grep '^active'
```
Nothing should be returned.
**Note:** 
- Other web server packages may exist. They should also be audited, if not required and authorized by local site policy
 - If the package is required for a dependency:
 - Ensure the dependent package is approved by local site policy
 - Ensure stopping and masking the service and/or socket meets local site policy</t>
  </si>
  <si>
    <t>Apache 2 HTTP Server has not been disabled. Output is emitted:
disabled</t>
  </si>
  <si>
    <t xml:space="preserve">HTTP Server has not been removed. </t>
  </si>
  <si>
    <t>2.1.19</t>
  </si>
  <si>
    <t>Unless there is a local site approved requirement to run a web server service on the system, web server packages should be removed to reduce the potential attack surface.</t>
  </si>
  <si>
    <t>Removal of web server packages will remove that ability for the server to host web services.
**- IF -** the web server package is required for a dependency, any related service or socket should be stopped and masked.
**Note:** If the remediation steps to mask a service are followed and that package is not installed on the system, the service and/or socket will still be masked. If the package is installed due to an approved requirement to host a web server, the associated service and/or socket would need to be unmasked before it could be enabled and/or started.</t>
  </si>
  <si>
    <t>Run the following commands to stop `apache2.service`, and `nginx.service`, and remove `apache2` and `nginx` packages:
```
# systemctl stop apache2.service nginx.service
# zypper remove apache2 nginx
```
**- OR -**
**- IF -** a package is installed **and** is required for dependencies:
Run the following commands to stop and mask `apache2.service`, and `nginx.service`:
```
# systemctl stop apache2.service nginx.service
# systemctl mask apache2.service nginx.service
```
**Note:** Other web server packages may exist. If not required and authorized by local site policy, they should also be removed. If the package is required for a dependency, the service and socket should be stopped and masked.</t>
  </si>
  <si>
    <t>Remove the HTTP Proxy Server. One method to achieve the recommended state is to execute the following command(s):
# zypper remove apache2</t>
  </si>
  <si>
    <t>To close this finding, please provide a screenshot showing removed HTTP Proxy Server settings with the agency's CAP.</t>
  </si>
  <si>
    <t>SUSE15-47</t>
  </si>
  <si>
    <t>Ensure message access server services are not in use</t>
  </si>
  <si>
    <t>`dovecot` and `cyrus-imapd` are open source IMAP and POP3 server packages for Linux based systems.</t>
  </si>
  <si>
    <t>Run the following command to verify `dovecot` and `cyrus-imapd` are not installed:
```
# rpm -q dovecot cyrus-imapd
package dovecot is not installed
package cyrus-imapd is not installed
```
**- OR -**
**- IF -** a package is installed **and** is required for dependencies:
Run the following commands to verify `dovecot.socket`, `dovecot.service`, and `cyrus-imapd.service` are not enabled:
```
# systemctl is-enabled dovecot.socket dovecot.service cyrus-imapd.service 2&gt;/dev/null | grep 'enabled'
```
Nothing should be returned.
Run the following command to verify `dovecot.socket`, `dovecot.service`, and `cyrus-imapd.service` are not active:
```
# systemctl is-active dovecot.socket dovecot.service cyrus-imapd.service 2&gt;/dev/null | grep '^active'
```
Nothing should be returned.
**Note:** If the package is required for a dependency:
 - Ensure the dependent package is approved by local site policy
 - Ensure stopping and masking the service and/or socket meets local site policy</t>
  </si>
  <si>
    <t>IMAP and POP server have not been disabled. Output is emitted:
disabled</t>
  </si>
  <si>
    <t>IMAP and POP server has not been disabled.</t>
  </si>
  <si>
    <t>2.1.9</t>
  </si>
  <si>
    <t>Unless POP3 and/or IMAP servers are to be provided by this system, it is recommended that the package be removed to reduce the potential attack surface.
**Note:** Several IMAP/POP3 servers exist and can use other service names. These should also be audited and the packages removed if not required.</t>
  </si>
  <si>
    <t>There may be packages that are dependent on `dovecot` and `cyrus-imapd` packages. If `dovecot` and `cyrus-imapd` packages are removed, these dependent packages will be removed as well. Before removing `dovecot` and `cyrus-imapd` packages, review any dependent packages to determine if they are required on the system.
**- IF -** a dependent package is required: stop and mask `dovecot.socket`, `dovecot.service` and `cyrus-imapd.service` leaving `dovecot` and `cyrus-imapd` packages installed.</t>
  </si>
  <si>
    <t>Run the following commands to stop `dovecot.socket`, `dovecot.service`, and `cyrus-imapd.service`, and remove `dovecot` and `cyrus-imapd` packages:
```
# systemctl stop dovecot.socket dovecot.service cyrus-imapd.service
# zypper remove dovecot cyrus-imapd
```
**- OR -**
**- IF -** a package is installed **and** is required for dependencies:
Run the following commands to stop and mask `dovecot.socket`, `dovecot.service`, and `cyrus-imapd.service`:
```
# systemctl stop dovecot.socket dovecot.service cyrus-imapd.service
# systemctl mask dovecot.socket dovecot.service cyrus-imapd.service
```</t>
  </si>
  <si>
    <t>Remove IMAP and POP3. One method to achieve the recommended state is to execute the following command(s):
# zypper remove dovecot</t>
  </si>
  <si>
    <t>To close this finding, please provide a screenshot showing removed IMAP and POP3 settings with the agency's CAP.</t>
  </si>
  <si>
    <t>SUSE15-48</t>
  </si>
  <si>
    <t>Ensure samba file server services are not in use</t>
  </si>
  <si>
    <t>Run the following command to verify `samba` package is not installed:
```
# rpm -q samba
package samba is not installed
```
**- OR -** 
**- IF -** the package is required for dependencies:
Run the following command to verify `smb.service` is not enabled:
```
# systemctl is-enabled smb.service 2&gt;/dev/null | grep 'enabled'
```
Nothing should be returned.
Run the following command to verify the `smb.service` is not active:
```
# systemctl is-active smb.service 2&gt;/dev/null | grep '^active'
```
Nothing should be returned.
**Note:** If the package is required for a dependency:
 - Ensure the dependent package is approved by local site policy
 - Ensure stopping and masking the service and/or socket meets local site policy</t>
  </si>
  <si>
    <t>Samba has not been disabled. Output is emitted:
disabled</t>
  </si>
  <si>
    <t xml:space="preserve">Samba has not been disabled. </t>
  </si>
  <si>
    <t>2.1.6</t>
  </si>
  <si>
    <t>There may be packages that are dependent on the `samba` package. If the `samba` package is removed, these dependent packages will be removed as well. Before removing the `samba` package, review any dependent packages to determine if they are required on the system.
**- IF -** a dependent package is required: stop and mask the `smb.service` leaving the `samba` package installed.</t>
  </si>
  <si>
    <t>Run the following command to stop `smb.service` and remove `samba` package:
```
# systemctl stop smb.service
# zypper remove samba
```
**- OR -**
**- IF -** the `samba` package is required as a dependency:
Run the following commands to stop and mask the `smb.service`:
```
# systemctl stop smb.service
# systemctl mask smb.service
```</t>
  </si>
  <si>
    <t>Remove the Samba daemon. One method to achieve the recommended state is to execute the following command(s):
# zypper remove samba</t>
  </si>
  <si>
    <t>To close this finding, please provide a screenshot showing removed Samba daemon settings with the agency's CAP.</t>
  </si>
  <si>
    <t>SUSE15-49</t>
  </si>
  <si>
    <t>Ensure web proxy server services are not in use</t>
  </si>
  <si>
    <t>Run the following command to verify `squid` package is not installed:
```
# rpm -q squid
package squid is not installed
```
**- OR -** 
**- IF -** the package is required for dependencies:
Run the following command to verify `squid.service` is not enabled:
```
# systemctl is-enabled squid.service 2&gt;/dev/null | grep 'enabled'
```
Nothing should be returned.
Run the following command to verify the `squid.service` is not active:
```
# systemctl is-active squid.service 2&gt;/dev/null | grep '^active'
```
Nothing should be returned.
**Note:** If the package is required for a dependency:
 - Ensure the dependent package is approved by local site policy
 - Ensure stopping and masking the service and/or socket meets local site policy</t>
  </si>
  <si>
    <t>Squid has not been disabled. Output is emitted:
disabled</t>
  </si>
  <si>
    <t>squid has not been disabled.</t>
  </si>
  <si>
    <t>2.1.18</t>
  </si>
  <si>
    <t>Unless a system is specifically set up to act as a proxy server, it is recommended that the squid package be removed to reduce the potential attack surface.
**Note:** Several HTTP proxy servers exist. These should be checked and removed unless required.</t>
  </si>
  <si>
    <t>There may be packages that are dependent on the `squid` package. If the `squid` package is removed, these dependent packages will be removed as well. Before removing the `squid` package, review any dependent packages to determine if they are required on the system.
**- IF -** a dependent package is required: stop and mask the `squid.service` leaving the `squid` package installed.</t>
  </si>
  <si>
    <t>Run the following commands to stop `squid.service` and remove the `squid` package:
```
# systemctl stop squid.service
# zypper remove squid
```
**- OR -** If the `squid` package is required as a dependency:
Run the following commands to stop and mask the `squid.service`:
```
# systemctl stop squid.service
# systemctl mask squid.service
```</t>
  </si>
  <si>
    <t>Disable the HTTP Proxy Server. One method to achieve the recommended state is to execute the following command(s):
# zypper remove squid</t>
  </si>
  <si>
    <t>SUSE15-50</t>
  </si>
  <si>
    <t>Ensure snmp services are not in use</t>
  </si>
  <si>
    <t>Simple Network Management Protocol (SNMP) is a widely used protocol for monitoring the health and welfare of network equipment, computer equipment and devices like UPSs. 
Net-SNMP is a suite of applications used to implement SNMPv1 (RFC 1157), SNMPv2 (RFCs 1901-1908), and SNMPv3 (RFCs 3411-3418) using both IPv4 and IPv6. 
Support for SNMPv2 classic (a.k.a. "SNMPv2 historic" - RFCs 1441-1452) was dropped with the 4.0 release of the UCD-snmp package.
The Simple Network Management Protocol (SNMP) server is used to listen for SNMP commands from an SNMP management system, execute the commands or collect the information and then send results back to the requesting system.</t>
  </si>
  <si>
    <t>Run the following command to verify `net-snmp` package is not installed:
```
# rpm -q net-snmp
package net-snmp is not installed
```
**- OR -** If the package is required for dependencies:
Run the following command to verify the `snmpd.service` is not enabled:
```
# systemctl is-enabled snmpd.service 2&gt;/dev/null | grep 'enabled'
```
Nothing should be returned.
Run the following command to verify the `snmpd.service` is not active:
```
# systemctl is-active snmpd.service 2&gt;/dev/null | grep '^active'
```
Nothing should be returned.
**Note:** If the package is required for a dependency:
 - Ensure the dependent package is approved by local site policy
 - Ensure stopping and masking the service and/or socket meets local site policy</t>
  </si>
  <si>
    <t>SNMP has not been disabled. Output is emitted:
disabled</t>
  </si>
  <si>
    <t>SNMP has not been disabled.</t>
  </si>
  <si>
    <t>2.1.15</t>
  </si>
  <si>
    <t>The SNMP server can communicate using `SNMPv1`, which transmits data in the clear and does not require authentication to execute commands. `SNMPv3` replaces the simple/clear text password sharing used in `SNMPv2` with more securely encoded parameters. If the the SNMP service is not required, the `net-snmp` package should be removed to reduce the attack surface of the system.
**Note:** If SNMP is required:
- The server should be configured for `SNMP v3` only. `User Authentication` and `Message Encryption` should be configured.
- If `SNMP v2` is **absolutely** necessary, modify the community strings' values.</t>
  </si>
  <si>
    <t>There may be packages that are dependent on the `net-snmp` package. If the `net-snmp` package is removed, these packages will be removed as well.
Before removing the `net-snmp` package, review any dependent packages to determine if they are required on the system. If a dependent package is required, stop and mask the `snmpd.service` leaving the `net-snmp` package installed.</t>
  </si>
  <si>
    <t>Run the following commands to stop `snmpd.service` and remove `net-snmp` package:
```
# systemctl stop snmpd.service
# zypper remove net-snmp
```
**- OR -** If the package is required for dependencies:
Run the following commands to stop and mask the `snmpd.service`:
```
# systemctl stop snmpd.service
# systemctl mask snmpd.service
```</t>
  </si>
  <si>
    <t>Remove the Simple Network Management Protocol (SNMP) Server. One method to accomplish the recommendation is to run the following command:
# zypper remove net-snmp</t>
  </si>
  <si>
    <t>To close this finding, please provide a screenshot showing removed Simple Network Management Protocol (SNMP) Server settings with the agency's CAP.</t>
  </si>
  <si>
    <t>SUSE15-51</t>
  </si>
  <si>
    <t>Ensure mail transfer agents are configured for local-only mode</t>
  </si>
  <si>
    <t>Mail Transfer Agents (MTA), such as sendmail, Exim and Postfix, are used to listen for incoming mail and transfer the messages to the appropriate user or mail server. If the system is not intended to be a mail server, it is recommended that the MTA be configured to only process local mail.</t>
  </si>
  <si>
    <t>Run the following script to verify that the MTA is not listening on any non-loopback address `( 127.0.0.1 or ::1)`:
```
#!/usr/bin/env bash
{
 a_output=(); a_output2=(); a_port_list=("25" "465" "587")
 for l_port_number in "${a_port_list[@]}"; do
 if ss -plntu | grep -P -- ':'"$l_port_number"'\b' | grep -Pvq -- '\h+(127\.0\.0\.1|\[?::1\]?):'"$l_port_number"'\b'; then
 a_output2+=(" - Port \"$l_port_number\" is listening on a non-loopback network interface")
 else
 a_output+=(" - Port \"$l_port_number\" is not listening on a non-loopback network interface")
 fi
 done
 if command -v postconf &amp;&gt; /dev/null; then
 l_interfaces="$(postconf -n inet_interfaces)"
 elif command -v exim &amp;&gt; /dev/null; then
 l_interfaces="$(exim -bP local_interfaces)"
 elif command -v sendmail &amp;&gt; /dev/null; then
 l_interfaces="$(grep -i "0 DaemonPortOptions=" /etc/mail/sendmail.cr | grep -oP '?&lt;=Addr=)[^,+]+')"
 fi
 if [ -n "$l_interfaces" ]; then
 if grep -Pqi '\ball\b' &lt;&lt;&lt; "$l_interfaces"; then
 a_output2+=(" - MTA is bound to all network interfaces")
 elif ! grep -Pqi '(inet_interfaces\h*=\h*)?(0\.0\.0\.0|::1|loopback-only|localhost)' &lt;&lt;&lt; "$l_interfaces"; then
 a_output2+=(" - MTA is bound to a network interface" " \"$l_interfaces\"")
 else
 a_output+=(" - MTA is not bound to a non loopback network interface" " \"$l_interfaces\"")
 fi
 else
 a_output+=(" - MTA not detected or in use")
 fi
 if [ "${#a_output2[@]}" -le 0 ]; then
 printf '%s\n' "" "- Audit Result:" " ** PASS **" "${a_output[@]}"
 else
 printf '%s\n' "" "- Audit Result:" " ** FAIL **" " * Reasons for audit failure *" "${a_output2[@]}" ""
 [ "${#a_output[@]}" -gt 0 ] &amp;&amp; printf '%s\n' "- Correctly set:" "${a_output[@]}"
 fi
}
```</t>
  </si>
  <si>
    <t>Mail transfer agents are set to Local-Only Mode.
Output contains the following: 
tcp 0 0 127.0.0.1:25 0.0.0.0:* LISTEN</t>
  </si>
  <si>
    <t>2.1.22</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</si>
  <si>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</si>
  <si>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Edit `/etc/postfix/main.cf` and add the following line to the RECEIVING MAIL section. If the line already exists, change it to look like the line below:
```
inet_interfaces = loopback-only
```
Run the following command to restart `postfix`:
```
# systemctl restart postfix
```
**Note:**
- This recommendation is designed around the postfix mail server.
- Depending on your environment you may have an alternative MTA installed such as exim4 or sendmail. If this is the case consult the documentation for your installed MTA to configure the recommended state.</t>
  </si>
  <si>
    <t>Configure the mail transfer agent for local-only mode. One method to accomplish the recommendation is to run the following:
Edit `/etc/postfix/main.cf` and add the following line to the RECEIVING MAIL section. If the line already exists, change it to look like the line below:
inet_interfaces = loopback-only
Run the following command to restart `postfix`:
# systemctl restart postfix</t>
  </si>
  <si>
    <t>SUSE15-52</t>
  </si>
  <si>
    <t>Ensure rsync services are not in use</t>
  </si>
  <si>
    <t>The `rsyncd.service` can be used to synchronize files between systems over network links.</t>
  </si>
  <si>
    <t>Run the following command to verify the `rsync` package is not installed:
```
# rpm -q rsync
package rsync is not installed
```
**- OR -** 
**- IF -** the `rsync` package is required as a dependency:
Run the following command to verify `rsyncd.socket` and `rsyncd.service` are not enabled:
```
# systemctl is-enabled rsyncd.socket rsyncd.service 2&gt;/dev/null | grep 'enabled'
```
Nothing should be returned.
Run the following command to verify `rsyncd.socket` and `rsyncd.service` are not active:
```
# systemctl is-active rsyncd.socket rsyncd.service 2&gt;/dev/null | grep '^active'
```
Nothing should be returned.
**Note:** If the package is required for a dependency:
 - Ensure the dependent package is approved by local site policy
 - Ensure stopping and masking the service and/or socket meets local site policy</t>
  </si>
  <si>
    <t>Rsync is not installed or the rsyncd service is masked.</t>
  </si>
  <si>
    <t>rsync is installed or the rsyncd service is not masked.</t>
  </si>
  <si>
    <t>2.1.14</t>
  </si>
  <si>
    <t>Unless required, the `rsync` package should be removed to reduce the potential attack surface.
The `rsyncd.service` presents a security risk as it uses unencrypted protocols for communication.</t>
  </si>
  <si>
    <t>There may be packages that are dependent on the `rsync` package. If the `rsync` package is removed, these dependent packages will be removed as well. Before removing the `rsync` package, review any dependent packages to determine if they are required on the system.
**- IF -** a dependent package is required: stop and mask the `rsyncd.socket` and `rsyncd.service` leaving the `rsync-daemon` package installed.</t>
  </si>
  <si>
    <t>Run the following commands to stop `rsyncd.socket` and `rsyncd.service`, and remove the `rsync` package:
```
# systemctl stop rsyncd.socket rsyncd.service
# zypper remove rsync
```
**- OR -**
**- IF -** the `rsync` package is required as a dependency:
Run the following commands to stop and mask the `rsyncd.socket` and `rsyncd.service`:
```
# systemctl stop rsyncd.socket rsyncd.service
# systemctl mask rsyncd.socket rsyncd.service
```</t>
  </si>
  <si>
    <t>Remove the rsync service since rsyncd service. One method to achieve the recommended state is to execute the following command(s):
# zypper remove rsync</t>
  </si>
  <si>
    <t>To close this finding, please provide a screenshot showing removed rsync service settings with the agency's CAP.</t>
  </si>
  <si>
    <t>SUSE15-53</t>
  </si>
  <si>
    <t>Ensure nis server services are not in use</t>
  </si>
  <si>
    <t>The Network Information Service (NIS), formerly known as Yellow Pages, is a client-server directory service protocol used to distribute system configuration files. The NIS client ( `ypbind` ) was used to bind a machine to an NIS server and receive the distributed configuration files.</t>
  </si>
  <si>
    <t>Run the following command to verify `ypserv` is not installed:
```
# rpm -q ypserv
package ypserv is not installed
```
**- OR -** 
**- IF -** the package is required for dependencies:
Run the following command to verify `ypserv.service` is not enabled:
```
# systemctl is-enabled ypserv.service 2&gt;/dev/null | grep 'enabled'
```
Nothing should be returned.
Run the following command to verify `ypserv.service` is not active:
```
# systemctl is-active ypserv.service 2&gt;/dev/null | grep '^active'
```
Nothing should be returned.
**Note:** If the package is required for a dependency:
 - Ensure the dependent package is approved by local site policy
 - Ensure stopping and masking the service and/or socket meets local site policy</t>
  </si>
  <si>
    <t>Ypserv has not been disabled. Output is emitted:
disabled</t>
  </si>
  <si>
    <t>ypserv has not been disabled.</t>
  </si>
  <si>
    <t>2.1.11</t>
  </si>
  <si>
    <t>There may be packages that are dependent on the `ypserv` package. If the `ypserv` package is removed, these dependent packages will be removed as well. Before removing the `ypserv` package, review any dependent packages to determine if they are required on the system.
**- IF -** a dependent package is required: stop and mask the `ypserv.service` leaving the `ypserv` package installed.</t>
  </si>
  <si>
    <t>Run the following commands to stop `ypserv.service` and remove `ypserv` package:
```
# systemctl stop ypserv.service
# zypper remove ypserv
```
**- OR -**
**- IF -** the `ypserv` package is required as a dependency:
Run the following commands to stop and mask `ypserv.service`:
```
# systemctl stop ypserv.service
# systemctl mask ypserv.service
```</t>
  </si>
  <si>
    <t>Remove the Network Information Service (NIS) Serve. One method to achieve the recommended state is to execute the following command(s):
# zypper remove ypserv</t>
  </si>
  <si>
    <t>To close this finding, please provide a screenshot showing removed Network Information Service (NIS) Server settings with the agency's CAP.</t>
  </si>
  <si>
    <t>SUSE15-54</t>
  </si>
  <si>
    <t>Ensure telnet server services are not in use</t>
  </si>
  <si>
    <t>The `telnet-server` package contains the `telnet` daemon, which accepts connections from users from other systems via the `telnet` protocol.</t>
  </si>
  <si>
    <t>Run the following command to verify the `telnet-server` package is not installed:
```
# rpm -q telnet-server
package telnet-server is not installed
```
**- OR -**
**- IF -** a package is installed **and** is required for dependencies:
Run the following command to verify `telnet.socket` is not enabled:
```
# systemctl is-enabled telnet.socket 2&gt;/dev/null | grep 'enabled'
```
Nothing should be returned.
Run the following command to verify `telnet.socket` is not active:
```
# systemctl is-active telnet.socket 2&gt;/dev/null | grep '^active'
```
Nothing should be returned.
**Note:** If the package is required for a dependency:
 - Ensure the dependent package is approved by local site policy
 - Ensure stopping and masking the service and/or socket meets local site policy</t>
  </si>
  <si>
    <t>Telnet is disabled. Output is missing or emitted as follows:
 telnet: off</t>
  </si>
  <si>
    <t xml:space="preserve">The "telnet" network service has not been disabled. </t>
  </si>
  <si>
    <t>2.1.16</t>
  </si>
  <si>
    <t>There may be packages that are dependent on the `telnet-server` package. If the `telnet-server` package is removed, these dependent packages will be removed as well. Before removing the `telnet-server` package, review any dependent packages to determine if they are required on the system.
**- IF -** a dependent package is required: stop and mask the `telnet.socket` leaving the `telnet-server` package installed.</t>
  </si>
  <si>
    <t>Run the following commands to stop `telnet.socket` and remove the `telnet-server` package:
```
# systemctl stop telnet.socket
# zypper remove telnet-server
```
**- OR -**
**- IF -** a package is installed **and** is required for dependencies:
Run the following commands to stop and mask `telnet.socket`:
```
# systemctl stop telnet.socket
# systemctl mask telnet.socket
```</t>
  </si>
  <si>
    <t>Remove the telnet server. One method to achieve the recommended state is to execute the following command(s):
# zypper remove telnet</t>
  </si>
  <si>
    <t>To close this finding, please provide a screenshot of the removed telnet service settings with the agency's CAP.</t>
  </si>
  <si>
    <t>SUSE15-55</t>
  </si>
  <si>
    <t>Ensure nis client is not installed</t>
  </si>
  <si>
    <t>Run the following command to verify that the `ypbind` package is not installed:
```
# rpm -q ypbind
package ypbind is not installed
```</t>
  </si>
  <si>
    <t>NIS Client is not installed.</t>
  </si>
  <si>
    <t>NIS Client is installed.</t>
  </si>
  <si>
    <t>Run the following command to remove the ypbind package:
```
# zypper remove ypbind
```</t>
  </si>
  <si>
    <t>To close this finding, please provide a screenshot showing telnet server has been removed with the agency's CAP.</t>
  </si>
  <si>
    <t>SUSE15-232</t>
  </si>
  <si>
    <t>Ensure ftp client is not installed</t>
  </si>
  <si>
    <t>Run the following command to verify `ftp` is not installed:
```
# rpm -q ftp
package ftp is not installed
```</t>
  </si>
  <si>
    <t>FTP client is not installed.</t>
  </si>
  <si>
    <t>FTP client is installed</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</si>
  <si>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removed to reduce the potential attack surface.</t>
  </si>
  <si>
    <t>Run the following command to remove `ftp`:
```
# zypper remove ftp
```</t>
  </si>
  <si>
    <t>One method to achieve the recommended state is to execute the following method(s):
"Run the following command to remove `ftp`:
```
# zypper remove ftp
```"</t>
  </si>
  <si>
    <t>SUSE15-233</t>
  </si>
  <si>
    <t>Ensure tftp client is not installed</t>
  </si>
  <si>
    <t>Run the following command to verify `tftp` is not installed:
```
# rpm -q tftp
package tftp is not installed
```</t>
  </si>
  <si>
    <t>TFTP client is not installed.</t>
  </si>
  <si>
    <t>TFTP client is installed</t>
  </si>
  <si>
    <t>TFTP does not have built-in encryption, access control or authentication. This makes it very easy for an attacker to exploit TFTP to gain access to files</t>
  </si>
  <si>
    <t>Run the following command to remove `tftp`:
```
# zypper remove tftp
```</t>
  </si>
  <si>
    <t>One method to achieve the recommended state is to execute the following method(s):
"Run the following command to remove `tftp`:
```
# zypper remove tftp
```"</t>
  </si>
  <si>
    <t>SUSE15-58</t>
  </si>
  <si>
    <t>Ensure telnet client is not installed</t>
  </si>
  <si>
    <t>The `telnet` package contains the `telnet` client, which allows users to start connections to other systems via the telnet protocol.</t>
  </si>
  <si>
    <t>Run the following command to verify that the `telnet` package is not installed:
```
# rpm -q telnet
package telnet is not installed
```</t>
  </si>
  <si>
    <t>Telnet is not installed. Output is emitted as follows:
package telnet is not installed</t>
  </si>
  <si>
    <t>telnet has not been removed from the system.</t>
  </si>
  <si>
    <t>Run the following command to remove the `telnet` package:
```
# zypper remove telnet
```</t>
  </si>
  <si>
    <t>Remove telnet client. One method to achieve the recommended state is to execute the following command(s):
# zypper remove telnet</t>
  </si>
  <si>
    <t>SUSE15-60</t>
  </si>
  <si>
    <t>Ensure wireless interfaces are disabled</t>
  </si>
  <si>
    <t>Run the following script to verify no wireless interfaces are active on the system:
```
#!/usr/bin/env bash
{
 l_output="" l_output2=""
 module_chk()
 {
 # Check how module will be loaded
 l_loadable="$(modprobe -n -v "$l_mname")"
 if grep -Pq -- '^\h*install \/bin\/(true|false)' &lt;&lt;&lt; "$l_loadable"; then
 l_output="$l_output\n - module: \"$l_mname\" is not loadable: \"$l_loadable\""
 else
 l_output2="$l_output2\n - module: \"$l_mname\" is loadable: \"$l_loadable\""
 fi
 # Check is the module currently loaded
 if ! lsmod | grep "$l_mname" &gt; /dev/null 2&gt; then
 l_output="$l_output\n - module: \"$l_mname\" is not loaded"
 else
 l_output2="$l_output2\n - module: \"$l_mname\" is loaded"
 fi
 # Check if the module is deny listed
 if modprobe --showconfig | grep -Pq -- "^\h*blacklist\h+$l_mname\b"; then
 l_output="$l_output\n - module: \"$l_mname\" is deny listed in: \"$(grep -Pl -- "^\h*blacklist\h+$l_mname\b" /etc/modprobe.d/*)\""
 else
 l_output2="$l_output2\n - module: \"$l_mname\" is not deny listed"
 fi
 }
 if [ -n "$(find /sys/class/net/*/ -type d -name wireless)" ]; then
 l_dname=$(for driverdir in $(find /sys/class/net/*/ -type d -name wireless | xargs -0 dirname); do basename "$(readlink -f "$driverdir"/device/driver/module)";done | sort -u)
 for l_mname in $l_dname; do
 module_chk
 done
 fi
 # Report results. If no failures output in l_output2, we pass
 if [ -z "$l_output2" ]; then
 echo -e "\n- Audit Result:\n ** PASS **"
 if [ -z "$l_output" ]; then
 echo -e "\n - System has no wireless NICs installed"
 else
 echo -e "\n$l_output\n"
 fi
 else
 echo -e "\n- Audit Result:\n ** FAIL **\n - Reason(s) for audit failure:\n$l_output2\n"
 [ -n "$l_output" ] &amp;&amp; echo -e "\n- Correctly set:\n$l_output\n"
 fi
}
```</t>
  </si>
  <si>
    <t xml:space="preserve">Wireless interfaces are inactive. </t>
  </si>
  <si>
    <t xml:space="preserve">Wireless interfaces have not been disabled. </t>
  </si>
  <si>
    <t>**- IF -** wireless is not to be used, wireless devices can be disabled to reduce the potential attack surface.</t>
  </si>
  <si>
    <t>Run the following script to disable any wireless interfaces:
```
#!/usr/bin/env bash
{
 module_fix()
 {
 if ! modprobe -n -v "$l_mname" | grep -P -- '^\h*install \/bin\/(true|false)'; then
 echo -e " - setting module: \"$l_mname\" to be un-loadable"
 echo -e "install $l_mname /bin/false" &gt;&gt; /etc/modprobe.d/"$l_mname".conf
 fi
 if lsmod | grep "$l_mname" &gt; /dev/null 2&gt; then
 echo -e " - unloading module \"$l_mname\""
 modprobe -r "$l_mname"
 fi
 if ! grep -Pq -- "^\h*blacklist\h+$l_mname\b" /etc/modprobe.d/*; then
 echo -e " - deny listing \"$l_mname\""
 echo -e "blacklist $l_mname" &gt;&gt; /etc/modprobe.d/"$l_mname".conf
 fi
 }
 if [ -n "$(find /sys/class/net/*/ -type d -name wireless)" ]; then
 l_dname=$(for driverdir in $(find /sys/class/net/*/ -type d -name wireless | xargs -0 dirname); do basename "$(readlink -f "$driverdir"/device/driver/module)";done | sort -u)
 for l_mname in $l_dname; do
 module_fix
 done
 fi
}
```</t>
  </si>
  <si>
    <t>Disable the use of wireless interfaces. One method to achieve the recommended state is to execute the following command(s):
# ip link set &lt;interface&gt; down
Disable any wireless interfaces in your network configuration.</t>
  </si>
  <si>
    <t>SUSE15-237</t>
  </si>
  <si>
    <t>Ensure IPv6 status is identified</t>
  </si>
  <si>
    <t>Internet Protocol Version 6 (IPv6) is the most recent version of Internet Protocol (IP). It's designed to supply IP addressing and additional security to support the predicted growth of connected devices. IPv6 is based on 128-bit addressing and can support 340 undecillion, which is 340,282,366,920,938,463,463,374,607,431,768,211,456 unique addresses.
Features of IPv6
- Hierarchical addressing and routing infrastructure
- Statefull and Stateless configuration
- Support for quality of service (QoS)
- An ideal protocol for neighboring node interaction</t>
  </si>
  <si>
    <t>Run the following script to identify if IPv6 is enabled on the system:
```
#!/usr/bin/env bash
{
 l_output=""
 ! grep -Pqs -- '^\h*0\b' /sys/module/ipv6/parameters/disable &amp;&amp; l_output="- IPv6 is not enabled"
 if sysctl net.ipv6.conf.all.disable_ipv6 | grep -Pqs -- "^\h*net\.ipv6\.conf\.all\.disable_ipv6\h*=\h*1\b" &amp;&amp; \
 sysctl net.ipv6.conf.default.disable_ipv6 | grep -Pqs -- "^\h*net\.ipv6\.conf\.default\.disable_ipv6\h*=\h*1\b"; then
 l_output="- IPv6 is not enabled"
 fi
 [ -z "$l_output" ] &amp;&amp; l_output="- IPv6 is enabled"
 echo -e "\n$l_output\n"
}
```</t>
  </si>
  <si>
    <t>3.1.1</t>
  </si>
  <si>
    <t>IETF RFC 4038 recommends that applications are built with an assumption of dual stack. It is recommended that IPv6 be enabled and configured in accordance with Benchmark recommendations.
**- IF -** dual stack and IPv6 are not used in your environment, IPv6 may be disabled to reduce the attack surface of the system, and recommendations pertaining to IPv6 can be skipped.
**Note:** It is recommended that IPv6 be enabled and configured unless this is against local site policy</t>
  </si>
  <si>
    <t>IETF RFC 4038 recommends that applications are built with an assumption of dual stack.
When enabled, IPv6 will require additional configuration to reduce risk to the system.</t>
  </si>
  <si>
    <t>Enable or disable IPv6 in accordance with system requirements and local site policy</t>
  </si>
  <si>
    <t>One method to achieve the recommended state is to execute the following method(s):
Enable or disable IPv6 in accordance with system requirements and local site policy</t>
  </si>
  <si>
    <t>SUSE15-238</t>
  </si>
  <si>
    <t>Ensure bluetooth services are not in use</t>
  </si>
  <si>
    <t>Bluetooth is a short-range wireless technology standard that is used for exchanging data between devices over short distances. It employs UHF radio waves in the ISM bands, from 2.402 GHz to 2.48 GHz. It is mainly used as an alternative to wire connections.</t>
  </si>
  <si>
    <t>Run the following command to verify the `bluez` package is not installed:
```
# rpm -q bluez
package bluez is not installed
```
**- OR -** 
**- IF -** the `bluez` package is required as a dependency:
Run the following command to verify `bluetooth.service` is not enabled:
```
# systemctl is-enabled bluetooth.service 2&gt;/dev/null | grep 'enabled'
```
Nothing should be returned.
Run the following command to verify `bluetooth.service` is not active:
```
# systemctl is-active bluetooth.service 2&gt;/dev/null | grep '^active'
```
Nothing should be returned.
**Note:** If the package is required for a dependency
 - Ensure the dependent package is approved by local site policy
 - Ensure stopping and masking the service and/or socket meets local site policy</t>
  </si>
  <si>
    <t>Bluetooth services are disabled or not installed on the system</t>
  </si>
  <si>
    <t>Bluetooth is not disabled</t>
  </si>
  <si>
    <t>3.1.3</t>
  </si>
  <si>
    <t>An attacker may be able to find a way to access or corrupt your data. One example of this type of activity is `bluesnarfing`, which refers to attackers using a Bluetooth connection to steal information off of your Bluetooth device. Also, viruses or other malicious code can take advantage of Bluetooth technology to infect other devices. If you are infected, your data may be corrupted, compromised, stolen, or lost.</t>
  </si>
  <si>
    <t>Many personal electronic devices (PEDs) use Bluetooth technology. For example, you may be able to operate your computer with a wireless keyboard. Disabling Bluetooth will prevent these devices from connecting to the system.
There may be packages that are dependent on the `bluez` package. If the `bluez` package is removed, these dependent packages will be removed as well. Before removing the `bluez` package, review any dependent packages to determine if they are required on the system.
**- IF -** a dependent package is required: stop and mask `bluetooth.service` leaving the `bluez` package installed.</t>
  </si>
  <si>
    <t>Run the following commands to stop `bluetooth.service`, and remove the `bluez` package:
```
# systemctl stop bluetooth.service
# zypper remove bluez
```
**- OR -**
**- IF -** the `bluez` package is required as a dependency:
Run the following commands to stop and mask `bluetooth.service`:
```
# systemctl stop bluetooth.service
# systemctl mask bluetooth.service
```
**Note:** A reboot may be required</t>
  </si>
  <si>
    <t>One method to achieve the recommended state is to execute the following method(s):
"Run the following commands to stop `bluetooth.service`, and remove the `bluez` package:
```
# systemctl stop bluetooth.service
# zypper remove bluez
```
**- OR -**
**- IF -** the `bluez` package is required as a dependency:
Run the following commands to stop and mask `bluetooth.service`:
```
# systemctl stop bluetooth.service
# systemctl mask bluetooth.service
```
**Note:** A reboot may be required"</t>
  </si>
  <si>
    <t>SUSE15-61</t>
  </si>
  <si>
    <t>Ensure ip forwarding is disabled</t>
  </si>
  <si>
    <t>The `net.ipv4.ip_forward` and `net.ipv6.conf.all.forwarding` flags are used to tell the system whether it can forward packets or not.</t>
  </si>
  <si>
    <t>Run the following script to verify the following kernel parameters are set in the running configuration and correctly loaded from a kernel parameter configuration file:
- `net.ipv4.ip_forward` is set to `0`
- `net.ipv6.conf.all.forwarding`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a_output=(); a_output2=(); l_ipv6_disabled=""
 l_systemdsysctl="$(readlink -f /lib/systemd/systemd-sysctl || readlink -f /usr/lib/systemd/systemd-sysctl)"
 a_parlist=("net.ipv4.ip_forward=0" "net.ipv6.conf.all.forwarding=0")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</si>
  <si>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 xml:space="preserve">IP Forwarding is disabled. The net.ipv4.ip_forward flag is set to 0. 
Output contains the following: 
net.ipv4.ip_forward = 0 
</t>
  </si>
  <si>
    <t xml:space="preserve">IP Forwarding has not been disabled. </t>
  </si>
  <si>
    <t>Setting `net.ipv4.ip_forward` and `net.ipv6.conf.all.forwarding` to `0` ensures that a system with multiple interfaces (for example, a hard proxy), will never be able to forward packets, and therefore, never serve as a router.</t>
  </si>
  <si>
    <t>IP forwarding is required on systems configured to act as a router. If these parameters are disabled, the system will not be able to perform as a router.
Many Cloud Service Provider (CSP) hosted systems require IP forwarding to be enabled. If the system is running on a CSP platform, this requirement should be reviewed before disabling IP forwarding.</t>
  </si>
  <si>
    <t>Set the following parameter in `/etc/sysctl.conf` or a file in `/etc/sysctl.d/` ending in `.conf`:
- `net.ipv4.ip_forward = 0`
_Example:_
```
# printf '%s\n' "net.ipv4.ip_forward = 0" &gt;&gt; /etc/sysctl.d/60-netipv4_sysctl.conf
```
Run the following script to set the active kernel parameters:
```
#!/usr/bin/env bash
{
 sysctl -w net.ipv4.ip_forward=0
 sysctl -w net.ipv4.route.flush=1
}
```
**- IF -** IPv6 is enabled on the system:
Set the following parameter in `/etc/sysctl.conf` or a file in `/etc/sysctl.d/` ending in `.conf`:
- `net.ipv6.conf.all.forwarding = 0`
_Example:_
```
# printf '%s\n' "net.ipv6.conf.all.forwarding = 0" &gt;&gt; /etc/sysctl.d/60-netipv6_sysctl.conf
```
Run the following script to set the active kernel parameters:
```
#!/usr/bin/env bash 
{
 sysctl -w net.ipv6.conf.all.forwarding=0
 sysctl -w net.ipv6.route.flush=1
}
```
**Note:** If these settings appear in a canonically later file, or later in the same file, these settings will be overwritten</t>
  </si>
  <si>
    <t xml:space="preserve">Disable the use of IP forwarding. One method to achieve the recommended state is to execute the following
Run the following commands to restore the default parameters and set the active kernel parameters:
# grep -Els "^\s*net\.ipv4\.ip_forward\s*=\s*1" /etc/sysctl.conf /etc/sysctl.d/*.conf /usr/lib/sysctl.d/*.conf /run/sysctl.d/*.conf | while read filename; do sed -ri "s/^\s*(net\.ipv4\.ip_forward\s*)(=)(\s*\S+\b).*$/# *REMOVED* \1/" $filename; done; sysctl -w net.ipv4.ip_forward=0; sysctl -w net.ipv4.route.flush=1
# grep -Els "^\s*net\.ipv6\.conf\.all\.forwarding\s*=\s*1" /etc/sysctl.conf /etc/sysctl.d/*.conf /usr/lib/sysctl.d/*.conf /run/sysctl.d/*.conf | while read filename; do sed -ri "s/^\s*(net\.ipv6\.conf\.all\.forwarding\s*)(=)(\s*\S+\b).*$/# *REMOVED* \1/" $filename; done; sysctl -w net.ipv6.conf.all.forwarding=0; sysctl -w net.ipv6.route.flush=1
</t>
  </si>
  <si>
    <t>SUSE15-62</t>
  </si>
  <si>
    <t>Ensure packet redirect sending is disabled</t>
  </si>
  <si>
    <t>Run the following script to verify the following kernel parameters are set in the running configuration and correctly loaded from a kernel parameter configuration file:
- `net.ipv4.conf.all.send_redirects` is set to `0`
- `net.ipv4.conf.default.send_redirects`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a_output=(); a_output2=(); l_ipv6_disabled=""
 l_systemdsysctl="$(readlink -f /lib/systemd/systemd-sysctl || readlink -f /usr/lib/systemd/systemd-sysctl)"
 a_parlist=("net.ipv4.conf.all.send_redirects=0" "net.ipv4.conf.default.send_redirects=0")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</si>
  <si>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Send Packet Redirects is disabled. net.ipv4.conf.all.send_redirects and net.ipv4.conf.default.send_redirects parameters is set to 0 in /etc/sysctl.conf. 
Output contains the following: 
net.ipv4.conf.all.send_redirects = 0
net.ipv4.conf.default.send_redirects = 0</t>
  </si>
  <si>
    <t xml:space="preserve">Send Packet Redirects have not been disabled. </t>
  </si>
  <si>
    <t>IP forwarding is required on systems configured to act as a router. If these parameters are disabled, the system will not be able to perform as a router.</t>
  </si>
  <si>
    <t>Set the following parameters in `/etc/sysctl.conf` or a file in `/etc/sysctl.d/` ending in `.conf`:
- `net.ipv4.conf.all.send_redirects = 0`
- `net.ipv4.conf.default.send_redirects = 0`
_Example:_
```
# printf '%s\n' "net.ipv4.conf.all.send_redirects = 0" "net.ipv4.conf.default.send_redirects = 0" &gt;&gt; /etc/sysctl.d/60-netipv4_sysctl.conf
```
Run the following script to set the active kernel parameters:
```
#!/usr/bin/env bash
{
 sysctl -w net.ipv4.conf.all.send_redirects=0
 sysctl -w net.ipv4.conf.default.send_redirects=0
 sysctl -w net.ipv4.route.flush=1
}
```
**Note:** If these settings appear in a canonically later file, or later in the same file, these settings will be overwritten</t>
  </si>
  <si>
    <t>Disable packet redirect sending. One method to achieve the recommended state is to execute the following: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</si>
  <si>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SUSE15-63</t>
  </si>
  <si>
    <t>Ensure source routed packets are not accepted</t>
  </si>
  <si>
    <t>Run the following script to verify the following kernel parameters are set in the running configuration and correctly loaded from a kernel parameter configuration file:
- `net.ipv4.conf.all.accept_source_route` is set to `0`
- `net.ipv4.conf.default.accept_source_route` is set to `0`
- `net.ipv6.conf.all.accept_source_route` is set to `0`
- `net.ipv6.conf.default.accept_source_route`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a_output=(); a_output2=(); l_ipv6_disabled=""
 l_systemdsysctl="$(readlink -f /lib/systemd/systemd-sysctl || readlink -f /usr/lib/systemd/systemd-sysctl)"
 a_parlist=("net.ipv4.conf.all.accept_source_route=0" "net.ipv4.conf.default.accept_source_route=0" "net.ipv6.conf.all.accept_source_route=0" "net.ipv6.conf.default.accept_source_route=0")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</si>
  <si>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</si>
  <si>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Source Routed Packet Acceptance has not been disabled</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</si>
  <si>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</si>
  <si>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Set the following parameters in `/etc/sysctl.conf` or a file in `/etc/sysctl.d/` ending in `.conf`:
- `net.ipv4.conf.all.accept_source_route = 0`
- `net.ipv4.conf.default.accept_source_route = 0`
_Example:_
```
# printf '%s\n' "net.ipv4.conf.all.accept_source_route = 0" "net.ipv4.conf.default.accept_source_route = 0" &gt;&gt; /etc/sysctl.d/60-netipv4_sysctl.conf
```
Run the following script to set the active kernel parameters:
```
#!/usr/bin/env bash
{
 sysctl -w net.ipv4.conf.all.accept_source_route=0
 sysctl -w net.ipv4.conf.default.accept_source_route=0
 sysctl -w net.ipv4.route.flush=1
}
```
**- IF -** IPv6 is enabled on the system:
Set the following parameters in `/etc/sysctl.conf` or a file in `/etc/sysctl.d/` ending in `.conf`:
- `net.ipv6.conf.all.accept_source_route = 0`
- `net.ipv6.conf.default.accept_source_route = 0`
_Example:_
```
# printf '%s\n' "net.ipv6.conf.all.accept_source_route = 0" "net.ipv6.conf.default.accept_source_route = 0" &gt;&gt; /etc/sysctl.d/60-netipv6_sysctl.conf
```
Run the following command to set the active kernel parameters:
```
#!/usr/bin/env bash
{
 sysctl -w net.ipv6.conf.all.accept_source_route=0
 sysctl -w net.ipv6.conf.default.accept_source_route=0
 sysctl -w net.ipv6.route.flush=1
}
```
**Note:** If these settings appear in a canonically later file, or later in the same file, these settings will be overwritten</t>
  </si>
  <si>
    <t>Do not accept source routed packets. One method to achieve the recommended state is to execute the following: 
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not disabled: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</si>
  <si>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SUSE15-64</t>
  </si>
  <si>
    <t>Ensure icmp redirects are not accepted</t>
  </si>
  <si>
    <t>ICMP redirect messages are packets that convey routing information and tell your host (acting as a router) to send packets via an alternate path. It is a way of allowing an outside routing device to update your system routing tables.</t>
  </si>
  <si>
    <t>Run the following script to verify the following kernel parameters are set in the running configuration and correctly loaded from a kernel parameter configuration file:
- `net.ipv4.conf.all.accept_redirects` is set to `0`
- `net.ipv4.conf.default.accept_redirects` is set to `0`
- `net.ipv6.conf.all.accept_redirects` is set to `0`
- `net.ipv6.conf.default.accept_redirects`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a_output=(); a_output2=(); l_ipv6_disabled=""
 l_systemdsysctl="$(readlink -f /lib/systemd/systemd-sysctl || readlink -f /usr/lib/systemd/systemd-sysctl)"
 a_parlist=("net.ipv4.conf.all.accept_redirects=0" "net.ipv4.conf.default.accept_redirects=0" "net.ipv6.conf.all.accept_redirects=0" "net.ipv6.conf.default.accept_redirects=0")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</si>
  <si>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ICMP Redirect Acceptance is disabled. net.ipv4.conf.all.accept_redirects and net.ipv4.conf.default.accept_redirects parameters is set to 0 in /etc/sysctl.conf.
Output contains the following: 
net.ipv4.conf.all.accept_redirects = 0
net.ipv4.conf.default.accept_redirects = 0</t>
  </si>
  <si>
    <t>ICMP redirect messages are not being rejected.</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</si>
  <si>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`net.ipv4.conf.default.accept_redirects`, `net.ipv6.conf.all.accept_redirects`, and `net.ipv6.conf.default.accept_redirects` to `0`, the system will not accept any ICMP redirect messages, and therefore, won't allow outsiders to update the system's routing tables.</t>
  </si>
  <si>
    <t>Set the following parameters in `/etc/sysctl.conf` or a file in `/etc/sysctl.d/` ending in `.conf`:
- `net.ipv4.conf.all.accept_redirects = 0`
- `net.ipv4.conf.default.accept_redirects = 0`
_Example:_
```
# printf '%s\n' "net.ipv4.conf.all.accept_redirects = 0" "net.ipv4.conf.default.accept_redirects = 0" &gt;&gt; /etc/sysctl.d/60-netipv4_sysctl.conf
```
Run the following script to set the active kernel parameters:
```
#!/usr/bin/env bash
{
 sysctl -w net.ipv4.conf.all.accept_redirects=0
 sysctl -w net.ipv4.conf.default.accept_redirects=0
 sysctl -w net.ipv4.route.flush=1
}
```
**- IF -** IPv6 is enabled on the system:
Set the following parameters in `/etc/sysctl.conf` or a file in `/etc/sysctl.d/` ending in `.conf`:
- `net.ipv6.conf.all.accept_redirects = 0`
- `net.ipv6.conf.default.accept_redirects = 0`
_Example:_
```
# printf '%s\n' "net.ipv6.conf.all.accept_redirects = 0" "net.ipv6.conf.default.accept_redirects = 0" &gt;&gt; /etc/sysctl.d/60-netipv6_sysctl.conf
```
Run the following script to set the active kernel parameters:
```
#!/usr/bin/env bash
{
 sysctl -w net.ipv6.conf.all.accept_redirects=0
 sysctl -w net.ipv6.conf.default.accept_redirects=0
 sysctl -w net.ipv6.route.flush=1
}
```
**Note:** If these settings appear in a canonically later file, or later in the same file, these settings will be overwritten</t>
  </si>
  <si>
    <t>Reject ICMP redirect messages. One method to achieve the recommended state is to execute the following: 
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not disabled: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</si>
  <si>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SUSE15-65</t>
  </si>
  <si>
    <t>Ensure secure icmp redirects are not accepted</t>
  </si>
  <si>
    <t>Run the following script to verify the following kernel parameters are set in the running configuration and correctly loaded from a kernel parameter configuration file:
- `net.ipv4.conf.all.secure_redirects` is set to `0`
- `net.ipv4.conf.default.secure_redirects` is set to `0`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a_output=(); a_output2=(); l_ipv6_disabled=""
 l_systemdsysctl="$(readlink -f /lib/systemd/systemd-sysctl || readlink -f /usr/lib/systemd/systemd-sysctl)"
 a_parlist=("net.ipv4.conf.all.secure_redirects=0" "net.ipv4.conf.default.secure_redirects=0")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</si>
  <si>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Secure ICMP Redirect is disabled. net.ipv4.conf.all.secure_redirects and net.ipv4.conf.default.secure_redirects parameters is set to 0 in /etc/sysctl.conf.
Output contains the following: 
net.ipv4.conf.all.secure_redirects = 0
net.ipv4.conf.default.secure_redirects = 0</t>
  </si>
  <si>
    <t>Secure ICMP redirect messages are not being rejected.</t>
  </si>
  <si>
    <t>It is still possible for even known gateways to be compromised. Setting `net.ipv4.conf.all.secure_redirects` and `net.ipv4.conf.default.secure_redirects` to `0` protects the system from routing table updates by possibly compromised known gateways.</t>
  </si>
  <si>
    <t>Set the following parameters in `/etc/sysctl.conf` or a file in `/etc/sysctl.d/` ending in `.conf`:
- `net.ipv4.conf.all.secure_redirects = 0`
- `net.ipv4.conf.default.secure_redirects = 0`
_Example:_
```
# printf '%s\n' "net.ipv4.conf.all.secure_redirects = 0" "net.ipv4.conf.default.secure_redirects = 0" &gt;&gt; /etc/sysctl.d/60-netipv4_sysctl.conf
```
Run the following script to set the active kernel parameters:
```
#!/usr/bin/env bash
{
 sysctl -w net.ipv4.conf.all.secure_redirects=0
 sysctl -w net.ipv4.conf.default.secure_redirects=0
 sysctl -w net.ipv4.route.flush=1
}
```
**Note:** If these settings appear in a canonically later file, or later in the same file, these settings will be overwritten</t>
  </si>
  <si>
    <t>Reject secure ICMP redirect messages. One method to achieve the recommended state is to execute the following: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</si>
  <si>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To close this finding, please provide a screenshot showing parameters in /etc/sysctl.conf or a /etc/sysctl.d/* file settings with the agency's CAP.</t>
  </si>
  <si>
    <t>SUSE15-66</t>
  </si>
  <si>
    <t>Ensure suspicious packets are logged</t>
  </si>
  <si>
    <t>Run the following script to verify the following kernel parameters are set in the running configuration and correctly loaded from a kernel parameter configuration file:
- `net.ipv4.conf.all.log_martians` is set to `1`
- `net.ipv4.conf.default.log_martians`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a_output=(); a_output2=(); l_ipv6_disabled=""
 l_systemdsysctl="$(readlink -f /lib/systemd/systemd-sysctl || readlink -f /usr/lib/systemd/systemd-sysctl)"
 a_parlist=("net.ipv4.conf.all.log_martians=1" "net.ipv4.conf.default.log_martians=1")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</si>
  <si>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Suspicious packets are logged and retained for 7 years. 
Output contains the following: 
net.ipv4.conf.all.log_martians = 1
net.ipv4.conf.default.log_martians = 1</t>
  </si>
  <si>
    <t xml:space="preserve">Logging is not being performed on the system. </t>
  </si>
  <si>
    <t>Setting `net.ipv4.conf.all.log_martians` and `net.ipv4.conf.default.log_martians` to `1` enables this feature. Logging these packets allows an administrator to investigate the possibility that an attacker is sending spoofed packets to their system.</t>
  </si>
  <si>
    <t>Set the following parameters in `/etc/sysctl.conf` or a file in `/etc/sysctl.d/` ending in `.conf`:
- `net.ipv4.conf.all.log_martians = 1`
- `net.ipv4.conf.default.log_martians = 1`
_Example:_
```
# printf '%s\n' "net.ipv4.conf.all.log_martians = 1" "net.ipv4.conf.default.log_martians = 1" &gt;&gt; /etc/sysctl.d/60-netipv4_sysctl.conf
```
Run the following script to set the active kernel parameters:
```
#!/usr/bin/env bash
{
 sysctl -w net.ipv4.conf.all.log_martians=1
 sysctl -w net.ipv4.conf.default.log_martians=1
 sysctl -w net.ipv4.route.flush=1
}
```
**Note:** If these settings appear in a canonically later file, or later in the same file, these settings will be overwritten</t>
  </si>
  <si>
    <t xml:space="preserve">Log suspicious packets to allow an administrator to investigate the possibility that an attacker is sending spoofed packets to their system. One method to achieve the recommended state is to execute the following: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
</t>
  </si>
  <si>
    <t>SUSE15-67</t>
  </si>
  <si>
    <t>Ensure broadcast icmp requests are ignored</t>
  </si>
  <si>
    <t>Setting `net.ipv4.icmp_echo_ignore_broadcasts` to `1` will cause the system to ignore all ICMP echo and timestamp requests to broadcast and multicast addresses.</t>
  </si>
  <si>
    <t>Run the following script to verify the following kernel parameter is set in the running configuration and correctly loaded from a kernel parameter configuration file:
- `net.ipv4.icmp_echo_ignore_broadcasts`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a_output=(); a_output2=(); l_ipv6_disabled=""
 l_systemdsysctl="$(readlink -f /lib/systemd/systemd-sysctl || readlink -f /usr/lib/systemd/systemd-sysctl)"
 a_parlist=("net.ipv4.icmp_echo_ignore_broadcasts=1")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</si>
  <si>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Ignore Broadcast Requests is enabled. net.ipv4.icmp_echo_ignore_broadcasts parameter is set to 1 in /etc/sysctl.conf. 
Output contains the following: 
net.ipv4.icmp_echo_ignore_broadcasts = 1</t>
  </si>
  <si>
    <t>Ignore Broadcast Requests has not been enabled.</t>
  </si>
  <si>
    <t>Set the following parameter in `/etc/sysctl.conf` or a file in `/etc/sysctl.d/` ending in `.conf`:
- `net.ipv4.icmp_echo_ignore_broadcasts = 1`
_Example:_
```
# printf '%s\n' "net.ipv4.icmp_echo_ignore_broadcasts = 1" &gt;&gt; /etc/sysctl.d/60-netipv4_sysctl.conf
```
Run the following script to set the active kernel parameters:
```
#!/usr/bin/env bash
{
 sysctl -w net.ipv4.icmp_echo_ignore_broadcasts=1
 sysctl -w net.ipv4.route.flush=1
}
```
**Note:** If these settings appear in a canonically later file, or later in the same file, these settings will be overwritten</t>
  </si>
  <si>
    <t>Set Broadcast ICMP Requests to Ignored. One method to achieve the recommended state is to execute the following:
Set the following parameters in /etc/sysctl.conf or a /etc/sysctl.d/* file:
net.ipv4.icmp_echo_ignore_broadcasts = 1
Run the following commands to set the active kernel parameters:
# sysctl -w net.ipv4.icmp_echo_ignore_broadcasts=1
# sysctl -w net.ipv4.route.flush=1</t>
  </si>
  <si>
    <t>SUSE15-68</t>
  </si>
  <si>
    <t>Ensure bogus icmp responses are ignored</t>
  </si>
  <si>
    <t>Setting `net.ipv4.icmp_ignore_bogus_error_responses` to `1` prevents the kernel from logging bogus responses (RFC-1122 non-compliant) from broadcast reframes, keeping file systems from filling up with useless log messages.</t>
  </si>
  <si>
    <t>Run the following script to verify the following kernel parameter is set in the running configuration and correctly loaded from a kernel parameter configuration file:
- `net.ipv4.icmp_ignore_bogus_error_responses`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a_output=(); a_output2=(); l_ipv6_disabled=""
 l_systemdsysctl="$(readlink -f /lib/systemd/systemd-sysctl || readlink -f /usr/lib/systemd/systemd-sysctl)"
 a_parlist=("net.ipv4.icmp_ignore_bogus_error_responses=1")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</si>
  <si>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Bad Error Message Protection is enabled. net.ipv4.icmp_ignore_bogus_error_responses parameter is set to 1 in /etc/sysctl.conf. 
Output contains the following: 
net.ipv4.icmp_ignore_bogus_error_responses = 1</t>
  </si>
  <si>
    <t>Bogus ICMP Message Protection has not been enabled.</t>
  </si>
  <si>
    <t>Set the following parameter in `/etc/sysctl.conf` or a file in `/etc/sysctl.d/` ending in `.conf`:
- `net.ipv4.icmp_ignore_bogus_error_responses = 1`
_Example:_
```
# printf '%s\n' "net.ipv4.icmp_ignore_bogus_error_responses = 1" &gt;&gt; /etc/sysctl.d/60-netipv4_sysctl.conf
```
Run the following script to set the active kernel parameters:
```
#!/usr/bin/env bash
{
 sysctl -w net.ipv4.icmp_ignore_bogus_error_responses=1
 sysctl -w net.ipv4.route.flush=1
}
```
**Note:** If these settings appear in a canonically later file, or later in the same file, these settings will be overwritten</t>
  </si>
  <si>
    <t>Set Bogus ICMP Responses to Ignored. One method to achieve the recommended state is to execute the following:
Set the following parameter in /etc/sysctl.conf or a /etc/sysctl.d/* file:
net.ipv4.icmp_ignore_bogus_error_responses = 1
Run the following commands to set the active kernel parameters:
# sysctl -w net.ipv4.icmp_ignore_bogus_error_responses=1
# sysctl -w net.ipv4.route.flush=1</t>
  </si>
  <si>
    <t>SUSE15-69</t>
  </si>
  <si>
    <t>Ensure reverse path filtering is enabled</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</si>
  <si>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</si>
  <si>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script to verify the following kernel parameters are set in the running configuration and correctly loaded from a kernel parameter configuration file:
- `net.ipv4.conf.all.rp_filter` is set to `1`
- `net.ipv4.conf.default.rp_filter`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a_output=(); a_output2=(); l_ipv6_disabled=""
 l_systemdsysctl="$(readlink -f /lib/systemd/systemd-sysctl || readlink -f /usr/lib/systemd/systemd-sysctl)"
 a_parlist=("net.ipv4.conf.all.rp_filter=1" "net.ipv4.conf.default.rp_filter=1")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</si>
  <si>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Source route validation is enabled. net.ipv4.conf.all.rp_filter and net.ipv4.conf.default.rp_filter parameters to 1 in /etc/sysctl.conf. 
Output contains the following: 
net.ipv4.conf.all.rp_filter = 1
net.ipv4.conf.default.rp_filter = 1</t>
  </si>
  <si>
    <t>Reverse Path Filtering has not been enabled.</t>
  </si>
  <si>
    <t>Setting `net.ipv4.conf.all.rp_filter` and `net.ipv4.conf.default.rp_filter` to `1`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</si>
  <si>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If you are using asymmetrical routing on your system, you will not be able to enable this feature without breaking the routing.</t>
  </si>
  <si>
    <t>Set the following parameters in `/etc/sysctl.conf` or a file in `/etc/sysctl.d/` ending in `.conf`:
- `net.ipv4.conf.all.rp_filter = 1`
- `net.ipv4.conf.default.rp_filter = 1`
_Example:_
```
# printf '%s\n' "net.ipv4.conf.all.rp_filter = 1" "net.ipv4.conf.default.rp_filter = 1" &gt;&gt; /etc/sysctl.d/60-netipv4_sysctl.conf
```
Run the following script to set the active kernel parameters:
```
#!/usr/bin/env bash
{
 sysctl -w net.ipv4.conf.all.rp_filter=1
 sysctl -w net.ipv4.conf.default.rp_filter=1
 sysctl -w net.ipv4.route.flush=1
}
```
**Note:** If these settings appear in a canonically later file, or later in the same file, these settings will be overwritten</t>
  </si>
  <si>
    <t>Enable Reverse Path Filtering. One method to achieve the recommended state is to execute the following: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</si>
  <si>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SUSE15-70</t>
  </si>
  <si>
    <t>Ensure tcp syn cookies is enabled</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</si>
  <si>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</si>
  <si>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script to verify the following kernel parameter is set in the running configuration and correctly loaded from a kernel parameter configuration file:
- `net.ipv4.tcp_syncookies` is set to `1`
**Note:**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#!/usr/bin/env bash
{
 a_output=(); a_output2=(); l_ipv6_disabled=""
 l_systemdsysctl="$(readlink -f /lib/systemd/systemd-sysctl || readlink -f /usr/lib/systemd/systemd-sysctl)"
 a_parlist=("net.ipv4.tcp_syncookies=1")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</si>
  <si>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TCP SYN Cookies is enabled. net.ipv4.tcp_syncookies parameter is set to 1 in /etc/sysctl.conf. 
Output contains the following:
net.ipv4.tcp_syncookies = 1</t>
  </si>
  <si>
    <t>TCP SYN Cookie Protection has not been enabled.</t>
  </si>
  <si>
    <t>3.3.10</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</si>
  <si>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Setting `net.ipv4.tcp_syncookies` to `1` enables SYN cookies, allowing the system to keep accepting valid connections, even if under a denial of service attack.</t>
  </si>
  <si>
    <t>Set the following parameter in `/etc/sysctl.conf` or a file in `/etc/sysctl.d/` ending in `.conf`:
- `net.ipv4.tcp_syncookies = 1`
_Example:_
```
# printf '%s\n' "net.ipv4.tcp_syncookies = 1" &gt;&gt; /etc/sysctl.d/60-netipv4_sysctl.conf
```
Run the following script to set the active kernel parameters:
```
#!/usr/bin/env bash
{
 sysctl -w net.ipv4.tcp_syncookies=1
 sysctl -w net.ipv4.route.flush=1
}
```
**Note:** If these settings appear in a canonically later file, or later in the same file, these settings will be overwritten</t>
  </si>
  <si>
    <t>Enable TCP SYN Cookies. One method to achieve the recommended state is to execute the following:
Set the following parameters in /etc/sysctl.conf or a /etc/sysctl.d/* file:
net.ipv4.tcp_syncookies = 1
Run the following commands to set the active kernel parameters:
# sysctl -w net.ipv4.tcp_syncookies=1
# sysctl -w net.ipv4.route.flush=1</t>
  </si>
  <si>
    <t>SUSE15-71</t>
  </si>
  <si>
    <t>Ensure ipv6 router advertisements are not accepted</t>
  </si>
  <si>
    <t>Routers periodically multicast Router Advertisement messages to announce their availability and convey information to neighboring nodes that enable them to be automatically configured on the network.
`net.ipv6.conf.all.accept_ra` and `net.ipv6.conf.default.accept_ra` determine the systems ability to accept these advertisements</t>
  </si>
  <si>
    <t>Run the following script to verify the following kernel parameters are set in the running configuration and correctly loaded from a kernel parameter configuration file:
- `net.ipv6.conf.all.accept_ra` is set to `0`
- `net.ipv6.conf.default.accept_ra` is set to `0`
**Note:** 
- kernel parameters are loaded by file and parameter order precedence. The following script observes this precedence as part of the auditing procedure. The parameters being checked may be set correctly in a file. If that file is superseded, the parameter is overridden by an incorrect setting later in that file, or in a canonically later file, that "correct" setting will be ignored both by the script and by the system during a normal kernel parameter load sequence.
- IPv6 kernel parameters only apply to systems where IPv6 is enabled 
```
#!/usr/bin/env bash
{
 a_output=(); a_output2=(); l_ipv6_disabled=""
 l_systemdsysctl="$(readlink -f /lib/systemd/systemd-sysctl || readlink -f /usr/lib/systemd/systemd-sysctl)"
 a_parlist=("net.ipv6.conf.all.accept_ra=0" "net.ipv6.conf.default.accept_ra=0")
 l_ufwscf="$([ -f /etc/default/ufw ] &amp;&amp; awk -F= '/^\s*IPT_SYSCTL=/ {print $2}' /etc/default/ufw)"
 f_ipv6_chk()
 {
 l_ipv6_disabled="no"
 ! grep -Pqs -- '^\h*0\b' /sys/module/ipv6/parameters/disable &amp;&amp; l_ipv6_disabled="yes"
 if sysctl net.ipv6.conf.all.disable_ipv6 | grep -Pqs -- "^\h*net\.ipv6\.conf\.all\.disable_ipv6\h*=\h*1\b" &amp;&amp; \
 sysctl net.ipv6.conf.default.disable_ipv6 | grep -Pqs -- "^\h*net\.ipv6\.conf\.default\.disable_ipv6\h*=\h*1\b"; then
 l_ipv6_disabled="yes"
 fi
 }
 f_kernel_parameter_chk()
 { 
 l_running_parameter_value="$(sysctl "$l_parameter_name" | awk -F= '{print $2}' | xargs)" # Check running configuration
 if grep -Pq -- '\b'"$l_parameter_value"'\b' &lt;&lt;&lt; "$l_running_parameter_value"; then
 a_output+=(" - \"$l_parameter_name\" is correctly set to \"$l_running_parameter_value\""
 " in the running configuration")
 else
 a_output2+=(" - \"$l_parameter_name\" is incorrectly set to \"$l_running_parameter_value\"" \
 " in the running configuration" \
 " and should have a value of: \"$l_value_out\"")
 fi
 unset A_out; declare -A A_out # Check durable setting (files)
 while read -r l_out; do
 if [ -n "$l_out" ]; then
 if [[ $l_out =~ ^\s*# ]]; then
 l_file="${l_out//# /}"
 else
 l_kpar="$(awk -F= '{print $1}' &lt;&lt;&lt; "$l_out" | xargs)"
 [ "$l_kpar" = "$l_parameter_name" ] &amp;&amp; A_out+=(["$l_kpar"]="$l_file")
 fi
 fi
 done &lt; &lt;("$l_systemdsysctl" --cat-config | grep -Po '^\h*([^#\n\r]+|#\h*\/[^#\n\r\h]+\.conf\b)')
 if [ -n "$l_ufwscf" ]; then # Account for systems with UFW (Not covered by systemd-sysctl --cat-config)
 l_kpar="$(grep -Po "^\h*$l_parameter_name\b" "$l_ufwscf" | xargs)"
 l_kpar="${l_kpar//\//.}"
 [ "$l_kpar" = "$l_parameter_name" ] &amp;&amp; A_out+=(["$l_kpar"]="$l_ufwscf")
 fi
 if (( ${#A_out[@]} &gt; 0 )); then # Assess output from files and generate output
 while IFS="=" read -r l_fkpname l_file_parameter_value; do
 l_fkpname="${l_fkpname// /}"; l_file_parameter_value="${l_file_parameter_value// /}"
 if grep -Pq -- '\b'"$l_parameter_value"'\b' &lt;&lt;&lt; "$l_file_parameter_value"; then
 a_output+=(" - \"$l_parameter_name\" is correctly set to \"$l_file_parameter_value\"" \
 " in \"$(printf '%s' "${A_out[@]}")\"")
 else
 a_output2+=(" - \"$l_parameter_name\" is incorrectly set to \"$l_file_parameter_value\""
 " in \"$(printf '%s' "${A_out[@]}")\"" \
 " and should have a value of: \"$l_value_out\"")
 fi
 done &lt; &lt;(grep -Po -- "^\h*$l_parameter_name\h*=\h*\H+" "${A_out[@]}")
 else
 a_output2+=(" -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if grep -q '^net.ipv6.' &lt;&lt;&lt; "$l_parameter_name"; then
 [ -z "$l_ipv6_disabled" ] &amp;&amp; f_ipv6_chk
 if [ "$l_ipv6_disabled" = "yes" ]; then
 a_output+=(" - IPv6 is disabled on the system, \"$l_parameter_name\" is not applicable")
 else
 f_kernel_parameter_chk
 fi
 else
 f_kernel_parameter_chk
 fi
 done &lt; &lt;(printf '%s\n' "${a_parlist[@]}")
 if [ "${#a_output2[@]}" -le 0 ]; then
 printf '%s\n' "" "- Audit Result:" " ** PASS **" "${a_output[@]}" ""
 else
 printf '%s\n' "" "- Audit Result:" " ** FAIL **" " - Reason(s) for audit failure:" "${a_output2[@]}"
 [ "${#a_output[@]}" -gt 0 ] &amp;&amp; printf '%s\n' "" "- Correctly set:" "${a_output[@]}" ""
 fi
}
```</t>
  </si>
  <si>
    <t>IPv6 Router Advertisements are disabled. 
Output contains the following:
net.ipv4. net.ipv6.conf.all.accept_ra = 0
net.ipv4. net.ipv6.conf.default.accept_ra = 0</t>
  </si>
  <si>
    <t xml:space="preserve">IPv6 Router Advertisements have not been disabled. </t>
  </si>
  <si>
    <t>3.3.11</t>
  </si>
  <si>
    <t>It is recommended that systems do not accept router advertisements as they could be tricked into routing traffic to compromised machines. Setting hard routes within the system (usually a single default route to a trusted router) protects the system from bad routes. Setting `net.ipv6.conf.all.accept_ra` and `net.ipv6.conf.default.accept_ra` to `0` disables the system's ability to accept IPv6 router advertisements.</t>
  </si>
  <si>
    <t>**- IF -** IPv6 is enabled on the system:
Set the following parameters in `/etc/sysctl.conf` or a file in `/etc/sysctl.d/` ending in `.conf`:
- `net.ipv6.conf.all.accept_ra = 0`
- `net.ipv6.conf.default.accept_ra = 0`
_Example:_
```
# printf '%s\n' "net.ipv6.conf.all.accept_ra = 0" "net.ipv6.conf.default.accept_ra = 0" &gt;&gt; /etc/sysctl.d/60-netipv6_sysctl.conf
```
Run the following script to set the active kernel parameters:
```
#!/usr/bin/env bash
{
 sysctl -w net.ipv6.conf.all.accept_ra=0
 sysctl -w net.ipv6.conf.default.accept_ra=0
 sysctl -w net.ipv6.route.flush=1
}
```
**Note:** If these settings appear in a canonically later file, or later in the same file, these settings will be overwritten</t>
  </si>
  <si>
    <t>Set IPv6 Router Advertisements to not accepted. One method to achieve the recommended state is to execute the following:
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</si>
  <si>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SUSE15-72</t>
  </si>
  <si>
    <t>Ensure access to all logfiles has been configured</t>
  </si>
  <si>
    <t>Log files contain information from many services on the the local system, or in the event of a centralized log server, others systems logs as well. 
In general log files are found in `/var/log/`, although application can be configured to store logs elsewhere. Should your application store logs in another, ensure to run the same test on that location.</t>
  </si>
  <si>
    <t>Run the following script to verify that files in `/var/log/` have appropriate permissions and ownership:
```
#!/usr/bin/env bash
{
 a_output=(); a_output2=()
 f_file_test_chk()
 {
 a_out2=() 
 maxperm="$( printf '%o' $(( 0777 &amp; ~$perm_mask)) )"
 [ $(( $l_mode &amp; $perm_mask )) -gt 0 ] &amp;&amp; \
 a_out2+=(" o Mode: \"$l_mode\" should be \"$maxperm\" or more restrictive")
 [[ ! "$l_user" =~ $l_auser ]] &amp;&amp; \
 a_out2+=(" o Owned by: \"$l_user\" and should be owned by \"${l_auser//|/ or }\"")
 [[ ! "$l_group" =~ $l_agroup ]] &amp;&amp; \
 a_out2+=(" o Group owned by: \"$l_group\" and should be group owned by \"${l_agroup//|/ or }\"")
 [ "${#a_out2[@]}" -gt 0 ] &amp;&amp; a_output2+=(" - File: \"$l_fname\" is:" "${a_out2[@]}")
 }
 while IFS= read -r -d $'\0' l_file; do
 while IFS=: read -r l_fname l_mode l_user l_group; do
 if grep -Pq -- '\/(apt)\h*$' &lt;&lt;&lt; "$(dirname "$l_fname")"; then
 perm_mask='0133' l_auser="root" l_agroup="(root|adm)"; f_file_test_chk
 else
 case "$(basename "$l_fname")" in
 lastlog | lastlog.* | wtmp | wtmp.* | wtmp-* | btmp | btmp.* | btmp-* | README)
 perm_mask='0113' l_auser="root" l_agroup="(root|utmp)"
 f_file_test_chk ;;
 cloud-init.log* | localmessages* | waagent.log*)
 perm_mask='0133' l_auser="(root|syslog)" l_agroup="(root|adm)"
 file_test_chk ;;
 secure{,*.*,.*,-*} | auth.log | syslog | messages)
 perm_mask='0137' l_auser="(root|syslog)" l_agroup="(root|adm)"
 f_file_test_chk ;;
 SSSD | sssd)
 perm_mask='0117' l_auser="(root|SSSD)" l_agroup="(root|SSSD)"
 f_file_test_chk ;;
 gdm | gdm3)
 perm_mask='0117' l_auser="root" l_agroup="(root|gdm|gdm3)"
 f_file_test_chk ;;
 *.journal | *.journal~)
 perm_mask='0137' l_auser="root" l_agroup="(root|systemd-journal)"
 f_file_test_chk ;;
 *)
 perm_mask='0137' l_auser="(root|syslog)" l_agroup="(root|adm)"
 if [ "$l_user" = "root" ] || ! grep -Pq -- "^\h*$(awk -F: '$1=="'"$l_user"'" {print $7}' /etc/passwd)\b" /etc/shells; then
 ! grep -Pq -- "$l_auser" &lt;&lt;&lt; "$l_user" &amp;&amp; l_auser="(root|syslog|$l_user)"
 ! grep -Pq -- "$l_agroup" &lt;&lt;&lt; "$l_group" &amp;&amp; l_agroup="(root|adm|$l_group)"
 fi
 f_file_test_chk ;;
 esac
 fi
 done &lt; &lt;(stat -Lc '%n:%#a:%U:%G' "$l_file")
 done &lt; &lt;(find -L /var/log -type f \( -perm /0137 -o ! -user root -o ! -group root \) -print0)
 if [ "${#a_output2[@]}" -le 0 ]; then
 a_output+=(" - All files in \"/var/log/\" have appropriate permissions and ownership")
 printf '\n%s' "- Audit Result:" " ** PASS **" "${a_output[@]}" ""
 else
 printf '\n%s' "- Audit Result:" " ** FAIL **" " - Reason(s) for audit failure:" "${a_output2[@]}" ""
 fi
}
```</t>
  </si>
  <si>
    <t>All files under /var/log are restricted to system administrators.</t>
  </si>
  <si>
    <t>Permissions are excessive on files within /var/log</t>
  </si>
  <si>
    <t>6.2.4.1</t>
  </si>
  <si>
    <t>It is important that log files have the correct permissions to ensure that sensitive data is protected and that only the appropriate users / groups have access to them.</t>
  </si>
  <si>
    <t>Run the following script to update permissions and ownership on files in `/var/log`. 
Although the script is not destructive, ensure that the output is captured in the event that the remediation causes issues.
```
#!/usr/bin/env bash
{
 a_output2=()
 f_file_test_fix()
 {
 a_out2=()
 maxperm="$( printf '%o' $(( 0777 &amp; ~$perm_mask)) )"
 if [ $(( $l_mode &amp; $perm_mask )) -gt 0 ]; then
 a_out2+=(" o Mode: \"$l_mode\" should be \"$maxperm\" or more restrictive" " x Removing excess permissions")
 chmod "$l_rperms" "$l_fname"
 fi
 if [[ ! "$l_user" =~ $l_auser ]]; then
 a_out2+=(" o Owned by: \"$l_user\" and should be owned by \"${l_auser//|/ or }\"" " x Changing ownership to: \"$l_fix_account\"")
 chown "$l_fix_account" "$l_fname"
 fi
 if [[ ! "$l_group" =~ $l_agroup ]]; then
 a_out2+=(" o Group owned by: \"$l_group\" and should be group owned by \"${l_agroup//|/ or }\"" " x Changing group ownership to: \"$l_fix_account\"")
 chgrp "$l_fix_account" "$l_fname"
 fi
 [ "${#a_out2[@]}" -gt 0 ] &amp;&amp; a_output2+=(" - File: \"$l_fname\" is:" "${a_out2[@]}")
 }
 l_fix_account='root'
 while IFS= read -r -d $'\0' l_file; do
 while IFS=: read -r l_fname l_mode l_user l_group; do
 if grep -Pq -- '\/(apt)\h*$' &lt;&lt;&lt; "$(dirname "$l_fname")"; then
 perm_mask='0133' l_rperms="u-x,go-wx" l_auser="root" l_agroup="(root|adm)"; f_file_test_fix
 else
 case "$(basename "$l_fname")" in
 lastlog | lastlog.* | wtmp | wtmp.* | wtmp-* | btmp | btmp.* | btmp-* | README)
 perm_mask='0113' l_rperms="ug-x,o-wx" l_auser="root" l_agroup="(root|utmp)"
 f_file_test_fix ;;
 cloud-init.log* | localmessages* | waagent.log*)
 perm_mask='0133' l_rperms="u-x,go-wx" l_auser="(root|syslog)" l_agroup="(root|adm)"
 file_test_fix ;;
 secure | auth.log | syslog | messages)
 perm_mask='0137' l_rperms="u-x,g-wx,o-rwx" l_auser="(root|syslog)" l_agroup="(root|adm)"
 f_file_test_fix ;;
 SSSD | sssd)
 perm_mask='0117' l_rperms="ug-x,o-rwx" l_auser="(root|SSSD)" l_agroup="(root|SSSD)"
 f_file_test_fix ;;
 gdm | gdm3)
 perm_mask='0117' l_rperms="ug-x,o-rwx" l_auser="root" l_agroup="(root|gdm|gdm3)"
 f_file_test_fix ;;
 *.journal | *.journal~)
 perm_mask='0137' l_rperms="u-x,g-wx,o-rwx" l_auser="root" l_agroup="(root|systemd-journal)" 
 f_file_test_fix ;;
 *)
 perm_mask='0137' l_rperms="u-x,g-wx,o-rwx" l_auser="(root|syslog)" l_agroup="(root|adm)"
 if [ "$l_user" = "root" ] || ! grep -Pq -- "^\h*$(awk -F: '$1=="'"$l_user"'" {print $7}' /etc/passwd)\b" /etc/shells; then
 ! grep -Pq -- "$l_auser" &lt;&lt;&lt; "$l_user" &amp;&amp; l_auser="(root|syslog|$l_user)"
 ! grep -Pq -- "$l_agroup" &lt;&lt;&lt; "$l_group" &amp;&amp; l_agroup="(root|adm|$l_group)"
 fi
 f_file_test_fix ;;
 esac
 fi
 done &lt; &lt;(stat -Lc '%n:%#a:%U:%G' "$l_file")
 done &lt; &lt;(find -L /var/log -type f \( -perm /0137 -o ! -user root -o ! -group root \) -print0)
 if [ "${#a_output2[@]}" -le 0 ]; then # If all files passed, then we report no changes
 a_output+=(" - All files in \"/var/log/\" have appropriate permissions and ownership")
 printf '\n%s' "- All files in \"/var/log/\" have appropriate permissions and ownership" " o No changes required" ""
 else
 printf '\n%s' "${a_output2[@]}" ""
 fi
}
```
**Note:** You may also need to change the configuration for your logging software or services for any logs that had incorrect permissions.
If there are services that log to other locations, ensure that those log files have the appropriate access configured.</t>
  </si>
  <si>
    <t>Configure permissions on all logfiles. One method to achieve the recommended state is to execute the following command(s):
find /var/log -type f -exec chmod g-wx,o-rwx "{}" + -o -type d -exec chmod g-wx,o-rwx "{}" +</t>
  </si>
  <si>
    <t>To close this finding, please provide a screenshot of the permissions on files under /var/log or output produced from executing the recommendation statement with the agency's CAP.</t>
  </si>
  <si>
    <t>SUSE15-73</t>
  </si>
  <si>
    <t>Audit Review, Analysis and Reporting</t>
  </si>
  <si>
    <t>Ensure rsyslog logrotate is configured</t>
  </si>
  <si>
    <t>The system includes the capability of rotating log files regularly to avoid filling up the system with logs or making the logs unmanageably large. The file `/etc/logrotate.d/rsyslog` is the configuration file used to rotate log files created by `rsyslog`.</t>
  </si>
  <si>
    <t>Review `/etc/logrotate.conf` and `/etc/logrotate.d/*` and verify logs are rotated according to site policy.
```
#!/usr/bin/env bash
{ 
 l_output="" l_rotate_conf="" #check for logrotate.conf file
 if [ -f /etc/logrotate.conf ]; then
 l_rotate_conf="/etc/logrotate.conf"
 elif compgen -G "/etc/logrotate.d/*.conf" 2&gt;/dev/null; then
 for file in /etc/logrotate.d/*.conf; do
 l_rotate_conf="$file" 
 done
 elif systemctl is-active --quiet systemd-journal-upload.service; then
 echo -e "- journald is in use on system\n - recommendation is NA"
 else 
 echo -e "- logrotate is not configured"
 l_output="$l_output\n- rsyslog is in use and logrotate is not configured"
 fi
 if [ -z "$l_output" ]; then # Provide output from checks
 echo -e "\n- Audit Result:\n ** REVIEW **\n - $l_rotate_conf and verify logs are rotated according to site policy."
 else
 echo -e "\n- Audit Result:\n ** FAIL **\n - Reason(s) for audit failure:\n$l_output"
 fi
}
```</t>
  </si>
  <si>
    <t>Logrotate is configured to cycle through logs and reduce log file size.</t>
  </si>
  <si>
    <t xml:space="preserve">Systems logs are not being rotated. </t>
  </si>
  <si>
    <t>6.2.3.7</t>
  </si>
  <si>
    <t>By keeping the log files smaller and more manageable, a system administrator can easily archive these files to another system and spend less time looking through inordinately large log files.
**Note:** This recommendation only applies if `rsyslog` is the chosen method for client side logging. Do not apply this recommendation if `systemd-journald` is used.</t>
  </si>
  <si>
    <t>Edit `/etc/logrotate.conf` and `/etc/logrotate.d/*` to ensure logs are rotated according to site policy.
_Example logrotate configuration that specifies log files be rotated weekly, keep 4 backlogs, compress old log files, ignores missing and empty log files, postrotate to reload rsyslog service after logs are rotated_
```
/var/log/rsyslog/*.log {
 weekly
 rotate 4
 compress
 missingok
 notifempty
 postrotate
 /usr/bin/systemctl reload rsyslog.service &gt;/dev/null || true
 endscript 
}</t>
  </si>
  <si>
    <t>Configure logrotate. One method to achieve the recommended state is to execute the following:
Edit `/etc/logrotate.conf` and `/etc/logrotate.d/*` to ensure logs are rotated according to site policy.</t>
  </si>
  <si>
    <t>SUSE15-75</t>
  </si>
  <si>
    <t>Ensure access to the su command is restricted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</si>
  <si>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groups to execute `su`. This group should be empty to reinforce the use of `sudo` for privileged access.</t>
  </si>
  <si>
    <t>Run the following command and verify the output matches the line:
```
# grep -Pi '^\h*auth\h+(?:required|requisite)\h+pam_wheel\.so\h+(?:[^#\n\r]+\h+)?((?!\2)(use_uid\b|group=\H+\b))\h+(?:[^#\n\r]+\h+)?((?!\1)(use_uid\b|group=\H+\b))(\h+.*)?$' /etc/pam.d/su
auth required pam_wheel.so use_uid group=&lt;group_name&gt;
```
Run the following command and verify that the group specified in `&lt;group_name&gt;` contains no users:
```
# grep &lt;group_name&gt; /etc/group
&lt;group_name&gt;:x:&lt;GID&gt;:
```
There should be no users listed after the Group ID field.</t>
  </si>
  <si>
    <t xml:space="preserve">Access to the su command has not been restricted. </t>
  </si>
  <si>
    <t>**- IF -** `GNOME` is installed, it will also be necessary to add `pam_wheel.so` to `/etc/pam.d/gnomesu-pam` to restrict use of the `gnomesu` command.</t>
  </si>
  <si>
    <t>Create an empty group that will be specified for use of the `su` command. The group should be named according to site policy.
_Example:_
```
# groupadd sugroup
```
Add the following line to both the `/etc/pam.d/su` and `/etc/pam.d/su-l` files, specifying the empty group:
```
auth required pam_wheel.so use_uid group=sugroup
```</t>
  </si>
  <si>
    <t>Restrict access to the su command. One method to achieve the recommended state is to execute the following:
Create an empty group that will be specified for use of the su command. The group should be named according to site policy.
Example
# groupadd sugroup
Add the following line to the /etc/pam.d/su file, specifying the empty group:
auth required pam_wheel.so use_uid group=sugroup</t>
  </si>
  <si>
    <t>SUSE15-76</t>
  </si>
  <si>
    <t>Ensure cron daemon is enabled and active</t>
  </si>
  <si>
    <t>The `cron` daemon is used to execute batch jobs on the system.</t>
  </si>
  <si>
    <t>**- IF -** cron is installed on the system:
Run the following command to verify `cron` is enabled:
```
# systemctl list-unit-files | awk '$1~/^crond?\.service/{print $2}'
enabled
```
Run the following command to verify that `cron` is active:
```
# systemctl list-units | awk '$1~/^crond?\.service/{print $3}'
active
```</t>
  </si>
  <si>
    <t>Cron is enabled. 
Output contains the following:
enabled</t>
  </si>
  <si>
    <t>2.4.1</t>
  </si>
  <si>
    <t>2.4.1.1</t>
  </si>
  <si>
    <t>While there may not be user jobs that need to be run on the system, the system does have maintenance jobs that may include security monitoring that have to run, and `cron` is used to execute them.</t>
  </si>
  <si>
    <t>**- IF -** cron is installed on the system:
Run the following commands to unmask, enable, and start `cron`:
```
# systemctl unmask "$(systemctl list-unit-files | awk '$1~/^crond?\.service/{print $1}')"
# systemctl --now enable "$(systemctl list-unit-files | awk '$1~/^crond?\.service/{print $1}')"
```</t>
  </si>
  <si>
    <t>Enable the cron daemon. One method to achieve the recommended state is to execute the following command(s):
# systemctl --now enable cron</t>
  </si>
  <si>
    <t>SUSE15-77</t>
  </si>
  <si>
    <t>Ensure permissions on /etc/crontab are configured</t>
  </si>
  <si>
    <t>The `/etc/crontab` file is used by `cron` to control its own jobs. The commands in this item make sure that root is the user and group owner of the file and that only the owner can access the file.</t>
  </si>
  <si>
    <t>**- IF -** cron is installed on the system:
Run the following command and verify `Uid` and `Gid` are both `0/root` and `Access` does not grant permissions to `group` or `other` :
```
# stat -Lc 'Access: (%a/%A) Uid: ( %u/ %U) Gid: ( %g/ %G)' /etc/crontab
Access: (600/-rw-------) Uid: ( 0/ root) Gid: ( 0/ root)
```</t>
  </si>
  <si>
    <t>2.4.1.2</t>
  </si>
  <si>
    <t>**- IF -** cron is installed on the system:
Run the following commands to set ownership and permissions on `/etc/crontab`:
```
# chown root:root /etc/crontab
# chmod og-rwx /etc/crontab
```</t>
  </si>
  <si>
    <t>SUSE15-78</t>
  </si>
  <si>
    <t>Ensure permissions on /etc/cron.hourly are configured</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</si>
  <si>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</si>
  <si>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installed on the system:
Run the following command and verify `Uid` and `Gid` are both `0/root` and `Access` does not grant permissions to `group` or `other`:
```
# stat -Lc 'Access: (%a/%A) Uid: ( %u/ %U) Gid: ( %g/ %G)' /etc/cron.hourly/
Access: (700/drwx------) Uid: ( 0/ root) Gid: ( 0/ root)
```</t>
  </si>
  <si>
    <t>2.4.1.3</t>
  </si>
  <si>
    <t>**- IF -** cron is installed on the system:
Run the following commands to set ownership and permissions on the `/etc/cron.hourly` directory:
```
# chown root:root /etc/cron.hourly/
# chmod og-rwx /etc/cron.hourly/
```</t>
  </si>
  <si>
    <t>SUSE15-79</t>
  </si>
  <si>
    <t>Ensure permissions on /etc/cron.daily are configured</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</si>
  <si>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</si>
  <si>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installed on the system:
Run the following command and verify `Uid` and `Gid` are both `0/root` and `Access` does not grant permissions to `group` or `other`:
```
# stat -Lc 'Access: (%a/%A) Uid: ( %u/ %U) Gid: ( %g/ %G)' /etc/cron.daily/
Access: (700/drwx------) Uid: ( 0/ root) Gid: ( 0/ root)
```</t>
  </si>
  <si>
    <t>2.4.1.4</t>
  </si>
  <si>
    <t>**- IF -** cron is installed on the system:
Run the following commands to set ownership and permissions on the `/etc/cron.daily` directory:
```
# chown root:root /etc/cron.daily/
# chmod og-rwx /etc/cron.daily/
```</t>
  </si>
  <si>
    <t>SUSE15-80</t>
  </si>
  <si>
    <t>Ensure permissions on /etc/cron.weekly are configured</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</si>
  <si>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</si>
  <si>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installed on the system:
Run the following command and verify `Uid` and `Gid` are both `0/root` and `Access` does not grant permissions to `group` or `other`:
```
# stat -Lc 'Access: (%a/%A) Uid: ( %u/ %U) Gid: ( %g/ %G)' /etc/cron.weekly/
Access: (700/drwx------) Uid: ( 0/ root) Gid: ( 0/ root)
```</t>
  </si>
  <si>
    <t>2.4.1.5</t>
  </si>
  <si>
    <t>**- IF -** cron is installed on the system:
Run the following commands to set ownership and permissions on the `/etc/cron.weekly` directory:
```
# chown root:root /etc/cron.weekly/
# chmod og-rwx /etc/cron.weekly/
```</t>
  </si>
  <si>
    <t>SUSE15-81</t>
  </si>
  <si>
    <t>Ensure permissions on /etc/cron.monthly are configured</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</si>
  <si>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</si>
  <si>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installed on the system:
Run the following command and verify `Uid` and `Gid` are both `0/root` and `Access` does not grant permissions to `group` or `other`:
```
# stat -Lc 'Access: (%a/%A) Uid: ( %u/ %U) Gid: ( %g/ %G)' /etc/cron.monthly/
Access: (700/drwx------) Uid: ( 0/ root) Gid: ( 0/ root)
```</t>
  </si>
  <si>
    <t>2.4.1.6</t>
  </si>
  <si>
    <t>**- IF -** cron is installed on the system:
Run the following commands to set ownership and permissions on the `/etc/cron.monthly` directory:
```
# chown root:root /etc/cron.monthly/
# chmod og-rwx /etc/cron.monthly/
```</t>
  </si>
  <si>
    <t>SUSE15-82</t>
  </si>
  <si>
    <t>Ensure permissions on /etc/cron.d are configured</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</si>
  <si>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</si>
  <si>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IF -** cron is installed on the system:
Run the following command and verify `Uid` and `Gid` are both `0/root` and `Access` does not grant permissions to `group` or `other`:
```
# stat -Lc 'Access: (%a/%A) Uid: ( %u/ %U) Gid: ( %g/ %G)' /etc/cron.d/
Access: (700/drwx------) Uid: ( 0/ root) Gid: ( 0/ root)
```</t>
  </si>
  <si>
    <t>2.4.1.7</t>
  </si>
  <si>
    <t>**- IF -** cron is installed on the system:
Run the following commands to set ownership and permissions on the `/etc/cron.d` directory:
```
# chown root:root /etc/cron.d/
# chmod og-rwx /etc/cron.d/
```</t>
  </si>
  <si>
    <t>SUSE15-83</t>
  </si>
  <si>
    <t>Ensure crontab is restricted to authorized users</t>
  </si>
  <si>
    <t>`crontab` is the program used to install, deinstall, or list the tables used to drive the cron daemon. Each user can have their own crontab, and though files are created, they are not intended to be edited directly.
If the `/etc/cron.allow` file exists, then you must be listed (one user per line) therein in order to be allowed to use this command. If the `/etc/cron.allow` file does not exist but the `/etc/cron.deny` file does exist, then you must not be listed in the `/etc/cron.deny` file in order to use this command.
If neither of these files exists, then depending on site-dependent configuration parameters, only the super user will be allowed to use this command, or all users will be able to use this command.
If both files exist then `/etc/cron.allow` takes precedence. Which means that `/etc/cron.deny` is not considered and your user must be listed in `/etc/cron.allow` in order to be able to use the crontab.
Regardless of the existence of any of these files, the root administrative user is always allowed to setup a crontab.
The files `/etc/cron.allow` and `/etc/cron.deny`, if they exist, must be either world-readable, or readable by group `crontab`. If they are not, then cron will deny access to all users until the permissions are fixed.
There is one file for each user's crontab. Users are not allowed to edit the file directly to ensure that only users allowed by the system to run periodic tasks can add them, and only syntactically correct crontabs will be written. This is enforced by having the directory writable only by the `crontab` group and configuring crontab command with the setgid bid set for that specific group.
**Note:**
- Even though a given user is not listed in `cron.allow`, cron jobs can still be run as that user
- The files `/etc/cron.allow` and `/etc/cron.deny`, if they exist, only controls administrative access to the crontab command for scheduling and modifying cron jobs</t>
  </si>
  <si>
    <t>**- IF -** cron is installed on the system:
Run the following command to verify `/etc/cron.allow`:
- Exists
- Is mode `0640` or more restrictive
- Is owned by the user `root`
- Is group owned by the group `root` **- OR -** the group `crontab`
```
# stat -Lc 'Access: (%a/%A) Owner: (%U) Group: (%G)' /etc/cron.allow
```
Verify the returned value is:
```
Access: (640/-rw-r-----) Owner: (root) Group: (root)
- OR -
Access: (640/-rw-r-----) Owner: (root) Group: (crontab)
```
Run the following command to verify either `cron.deny` doesn't exist or is:
- Mode `0640` or more restrictive
- Owned by the user `root`
- Is group owned by the group `root` **- OR -** the group `crontab`
```
# [ -e "/etc/cron.deny" ] &amp;&amp; stat -Lc 'Access: (%a/%A) Owner: (%U) Group: (%G)' /etc/cron.deny
```
Verify either nothing is returned **- OR -** returned value is one of the following:
```
Access: (640/-rw-r-----) Owner: (root) Group: (root)
- OR -
Access: (640/-rw-r-----) Owner: (root) Group: (crontab)
```
**Note:** On systems where cron is configured to use the group `crontab`, if the group `crontab` is not set as the owner of `cron.allow`, then cron will deny access to all users and you will see an error similar to:
```
You (&lt;USERNAME&gt;) are not allowed to use this program (crontab)
See crontab(1) for more information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</si>
  <si>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</si>
  <si>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 xml:space="preserve">cron has not been restricted to authorized users. </t>
  </si>
  <si>
    <t>2.4.1.8</t>
  </si>
  <si>
    <t>**- IF -** cron is installed on the system:
Run the following script to:
- Create `/etc/cron.allow` if it doesn't exist
- Change owner to user `root`
- Change group owner to group `root` **- OR -** group `crontab` if it exists
- Change mode to `640` or more restrictive
```
#!/usr/bin/env bash
{
 [ ! -e "/etc/cron.deny" ] &amp;&amp; touch /etc/cron.allow
 chmod u-x,g-wx,o-rwx /etc/cron.allow
 if grep -Pq -- '^\h*crontab\:' /etc/group; then
 chown root:crontab /etc/cron.allow
 else
 chown root:root /etc/cron.allow
 fi
}
```
**- IF -** `/etc/cron.deny` exists, run the following script to:
- Change owner to user `root`
- Change group owner to group `root` **- OR -** group `crontab` if it exists
- Change mode to `640` or more restrictive
```
#!/usr/bin/env bash
{
 if [ -e "/etc/cron.deny" ]; then
 chmod u-x,g-wx,o-rwx /etc/cron.deny
 if grep -Pq -- '^\h*crontab\:' /etc/group; then
 chown root:crontab /etc/cron.deny
 else
 chown root:root /etc/cron.deny
 fi
 fi
}
```
**Note:** On systems where cron is configured to use the group `crontab`, if the group `crontab` is not set as the owner of `cron.allow`, then cron will deny access to all users and you will see an error similar to:
```
You (&lt;USERNAME&gt;) are not allowed to use this program (crontab)
See crontab(1) for more information
```</t>
  </si>
  <si>
    <t>Restrict cron to authorized users only. One method to achieve the recommended state is to execute the following:
Run the following command to remove /etc/cron.deny:
# rm /etc/cron.deny
Run the following command to create /etc/cron.allow
# touch /etc/cron.allow
Run the following commands to set the owner and permissions on /etc/cron.allow:
# chown root:root /etc/cron.allow
# chmod u-x,og-rwx /etc/cron.allow</t>
  </si>
  <si>
    <t>SUSE15-84</t>
  </si>
  <si>
    <t>Ensure at is restricted to authorized users</t>
  </si>
  <si>
    <t>`at` allows fairly complex time specifications, extending the POSIX.2 standard. It accepts times of the form HH:MM to run a job at a specific time of day. (If that time is already past, the next day is assumed.) You may also specify midnight, noon, or teatime (4pm) and you can have a time-of-day suffixed with AM or PM for running in the morning or the evening. You can also say what day the job will be run, by giving a date in the form month-name day with an optional year, or giving a date of the form MMDD[CC]YY, MM/DD/[CC]YY, DD.MM.[CC]YY or [CC]YY-MM-DD. The specification of a date must follow the specification of the time of day. You can also give times like now + count time-units, where the time-units can be minutes, hours, days, or weeks and you can tell at to run the job today by suffixing the time with today and to run the job tomorrow by suffixing the time with tomorrow.
The `/etc/at.allow` and `/etc/at.deny` files determine which user can submit commands for later execution via at or batch. The format of the files is a list of usernames, one on each line. Whitespace is not permitted. If the file `/etc/at.allow` exists, only usernames mentioned in it are allowed to use at. If `/etc/at.allow` does not exist, `/etc/at.deny` is checked, every username not mentioned in it is then allowed to use at. An empty `/etc/at.deny` means that every user may use at. If neither file exists, only the superuser is allowed to use at.</t>
  </si>
  <si>
    <t>**- IF -** at is installed on the system:
Run the following command to verify `/etc/at.allow`:
- Exists
- Is mode `0640` or more restrictive
- Is owned by the user `root`
- Is group owned by the group `daemon` or group `root`
```
# stat -Lc 'Access: (%a/%A) Owner: (%U) Group: (%G)' /etc/at.allow
Access: (640/-rw-r-----) Owner: (root) Group: (daemon)
-OR-
Access: (640/-rw-r-----) Owner: (root) Group: (root)
```
Verify mode is `640` or more restrictive, owner is `root`, and group is `daemon` or `root`
Run the following command to verify `at.deny` doesn't exist, **-OR-** is:
- Mode `0640` or more restrictive
- Owned by the user `root`
- Group owned by the group `daemon` or group `root`
```
# [ -e "/etc/at.deny" ] &amp;&amp; stat -Lc 'Access: (%a/%A) Owner: (%U) Group: (%G)' /etc/at.deny
Access: (640/-rw-r-----) Owner: (root) Group: (daemon)
-OR-
Access: (640/-rw-r-----) Owner: (root) Group: (root)
-OR-
Nothing is returned
```
If a value is returned, verify mode is 640 or more restrictive, owner is `root`, and group is `daemon` or `root`</t>
  </si>
  <si>
    <t>at is not restricted to authorized users.</t>
  </si>
  <si>
    <t>2.4.2</t>
  </si>
  <si>
    <t>2.4.2.1</t>
  </si>
  <si>
    <t>**- IF -** at is installed on the system:
Run the following script to:
- `/etc/at.allow`:
 - Create the file if it doesn't exist
 - Change owner or user `root`
 - If group `daemon` exists, change to group `daemon`, else change group to `root`
 - Change mode to `640` or more restrictive
- **- IF -** `/etc/at.deny` exists:
 - Change owner or user `root`
 - If group `daemon` exists, change to group `daemon`, else change group to `root`
 - Change mode to `640` or more restrictive
```
#!/usr/bin/env bash
{
 grep -Pq -- '^daemon\b' /etc/group &amp;&amp; l_group="daemon" || l_group="root"
 [ ! -e "/etc/at.allow" ] &amp;&amp; touch /etc/at.allow
 chown root:"$l_group" /etc/at.allow
 chmod u-x,g-wx,o-rwx /etc/at.allow
 [ -e "/etc/at.deny" ] &amp;&amp; chown root:"$l_group" /etc/at.deny
 [ -e "/etc/at.deny" ] &amp;&amp; chmod u-x,g-wx,o-rwx /etc/at.deny
}
```</t>
  </si>
  <si>
    <t>Restrict at to authorized users only. One method to achieve the recommended state is to execute the following:
Run the following command to remove /etc/at.deny:
# rm /etc/at.deny
Run the following command to create /etc/at.allow
# touch /etc/at.allow
Run the following commands to set the owner and permissions on /etc/at.allow:
# chown root:root /etc/at.allow
# chmod u-x,og-rwx /etc/at.allow</t>
  </si>
  <si>
    <t>SUSE15-85</t>
  </si>
  <si>
    <t>Ensure permissions on /etc/ssh/sshd_config are configured</t>
  </si>
  <si>
    <t>The file `/etc/ssh/sshd_config`, and files ending in `.conf` in the `/etc/ssh/sshd_config.d` directory, contain configuration specifications for `sshd`.</t>
  </si>
  <si>
    <t>Run the following script and verify `/etc/ssh/sshd_config` and files ending in `.conf` in the `/etc/ssh/sshd_config.d` directory are:
 - Mode `0600` or more restrictive
 - Owned by the `root` user
 - Group owned by the group `root`.
```
#!/usr/bin/env bash
{
 a_output=(); a_output2=()
 perm_mask='0177' &amp;&amp; maxperm="$( printf '%o' $(( 0777 &amp; ~$perm_mask)) )"
 f_sshd_files_chk()
 {
 while IFS=: read -r l_mode l_user l_group; do
 a_out2=()
 [ $(( $l_mode &amp; $perm_mask )) -gt 0 ] &amp;&amp; a_out2+=(" Is mode: \"$l_mode\"" \
 " should be mode: \"$maxperm\" or more restrictive")
 [ "$l_user" != "root" ] &amp;&amp; a_out2+=(" Is owned by \"$l_user\" should be owned by \"root\"")
 [ "$l_group" != "root" ] &amp;&amp; a_out2+=(" Is group owned by \"$l_user\" should be group owned by \"root\"")
 if [ "${#a_out2[@]}" -gt "0" ]; then
 a_output2+=(" - File: \"$l_file\":" "${a_out2[@]}")
 else
 a_output+=(" - File: \"$l_file\":" " Correct: mode ($l_mode), owner ($l_user)" \
 " and group owner ($l_group) configured")
 fi
 done &lt; &lt;(stat -Lc '%#a:%U:%G' "$l_file") 
 }
 [ -e "/etc/ssh/sshd_config" ] &amp;&amp; l_file="/etc/ssh/sshd_config" &amp;&amp; f_sshd_files_chk
 while IFS= read -r -d $'\0' l_file; do
 [ -e "$l_file" ] &amp;&amp; f_sshd_files_chk
 done &lt; &lt;(find /etc/ssh/sshd_config.d -type f -name '*.conf' \( -perm /077 -o ! -user root -o ! -group root \) -print0 2&gt;/dev/null)
 if [ "${#a_output2[@]}" -le 0 ]; then
 printf '%s\n' "" "- Audit Result:" " ** PASS **" "${a_output[@]}" ""
 else
 printf '%s\n' "" "- Audit Result:" " ** FAIL **" " - Reason(s) for audit failure:" "${a_output2[@]}"
 [ "${#a_output[@]}" -gt 0 ] &amp;&amp; printf '%s\n' "" "- Correctly set:" "${a_output[@]}" ""
 fi
}
```
**- IF -** other locations are listed in an `Include` statement, `*.conf` files in these locations should also be checked.</t>
  </si>
  <si>
    <t>The /etc/ssh/sshd_config file only allows read and write access to root. The file must be less permissive than 600.</t>
  </si>
  <si>
    <t>User/Group Owner permissions on /etc/ssh/sshd_config have not been configured appropriately.</t>
  </si>
  <si>
    <t>configuration specifications for `sshd` need to be protected from unauthorized changes by non-privileged users.</t>
  </si>
  <si>
    <t>Run the following script to set ownership and permissions on `/etc/ssh/sshd_config` and files ending in `.conf` in the `/etc/ssh/sshd_config.d` directory:
```
#!/usr/bin/env bash
{
 chmod u-x,og-rwx /etc/ssh/sshd_config
 chown root:root /etc/ssh/sshd_config
 while IFS= read -r -d $'\0' l_file; do
 if [ -e "$l_file" ]; then
 chmod u-x,og-rwx "$l_file"
 chown root:root "$l_file"
 fi
 done &lt; &lt;(find /etc/ssh/sshd_config.d -type f -print0 2&gt;/dev/null)
}
```
**- IF -** other locations are listed in an `Include` statement, `*.conf` files in these locations access should also be modified.</t>
  </si>
  <si>
    <t>SUSE15-86</t>
  </si>
  <si>
    <t>Ensure permissions on SSH private host key files are configured</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</si>
  <si>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</si>
  <si>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Run the following script to verify SSH private host key files are owned by the root user and either:
- owned by the group root and mode `0600` or more restrictive
**- OR -**
- owned by the group designated to own openSSH private keys and mode `0640` or more restrictive
```
#!/usr/bin/env bash
{
 a_output=(); a_output2=()
 l_ssh_group_name="$(awk -F: '($1 ~ /^(ssh_keys|_?ssh)$/) {print $1}' /etc/group)"
 f_file_chk()
 {
 while IFS=: read -r l_file_mode l_file_owner l_file_group; do
 a_out2=()
 [ "$l_file_group" = "$l_ssh_group_name" ] &amp;&amp; l_pmask="0137" || l_pmask="0177"
 l_maxperm="$( printf '%o' $(( 0777 &amp; ~$l_pmask )) )"
 if [ $(( $l_file_mode &amp; $l_pmask )) -gt 0 ]; then
 a_out2+=(" Mode: \"$l_file_mode\" should be mode: \"$l_maxperm\" or more restrictive")
 fi
 if [ "$l_file_owner" != "root" ]; then
 a_out2+=(" Owned by: \"$l_file_owner\" should be owned by \"root\"")
 fi
 if [[ ! "$l_file_group" =~ ($l_ssh_group_name|root) ]]; then
 a_out2+=(" Owned by group \"$l_file_group\" should be group owned by: \"$l_ssh_group_name\" or \"root\"")
 fi
 if [ "${#a_out2[@]}" -gt "0" ]; then
 a_output2+=(" - File: \"$l_file\"${a_out2[@]}")
 else
 a_output+=(" - File: \"$l_file\"" \
 " Correct: mode: \"$l_file_mode\", owner: \"$l_file_owner\" and group owner: \"$l_file_group\" configured")
 fi
 done &lt; &lt;(stat -Lc '%#a:%U:%G' "$l_file")
 }
 while IFS= read -r -d $'\0' l_file; do 
 if ssh-keygen -lf &amp;&gt;/dev/null "$l_file"; then 
 file "$l_file" | grep -Piq -- '\bopenssh\h+([^#\n\r]+\h+)?private\h+key\b' &amp;&amp; f_file_chk
 fi
 done &lt; &lt;(find -L /etc/ssh -xdev -type f -print0 2&gt;/dev/null)
 if [ "${#a_output2[@]}" -le 0 ]; then
 printf '%s\n' "" "- Audit Result:" " ** PASS **" "${a_output[@]}" ""
 else
 printf '%s\n' "" "- Audit Result:" " ** FAIL **" " - Reason(s) for audit failure:" "${a_output2[@]}"
 [ "${#a_output[@]}" -gt 0 ] &amp;&amp; printf '%s\n' "" "- Correctly set:" "${a_output[@]}" ""
 fi
}
```</t>
  </si>
  <si>
    <t>Ownership and permissions have been set on the private SSH host key files.</t>
  </si>
  <si>
    <t>Ownership and permissions have not been set on the private SSH host key files.</t>
  </si>
  <si>
    <t>Run the following script to set mode, ownership, and group on the private SSH host key files:
```
#!/usr/bin/env bash
{
 a_output=(); a_output2=(); l_ssh_group_name="$(awk -F: '($1 ~ /^(ssh_keys|_?ssh)$/) {print $1}' /etc/group)"
 f_file_access_fix()
 {
 while IFS=: read -r l_file_mode l_file_owner l_file_group; do
 a_out2=()
 [ "$l_file_group" = "$l_ssh_group_name" ] &amp;&amp; l_pmask="0137" || l_pmask="0177"
 l_maxperm="$( printf '%o' $(( 0777 &amp; ~$l_pmask )) )"
 if [ $(( $l_file_mode &amp; $l_pmask )) -gt 0 ]; then
 a_out2+=(" Mode: \"$l_file_mode\" should be mode: \"$l_maxperm\" or more restrictive" \
 " updating to mode: \:$l_maxperm\"")
 if [ "l_file_group" = "$l_ssh_group_name" ]; then
 chmod u-x,g-wx,o-rwx "$l_file"
 else
 chmod u-x,go-rwx "$l_file"
 fi
 fi
 if [ "$l_file_owner" != "root" ]; then
 a_out2+=(" Owned by: \"$l_file_owner\" should be owned by \"root\"" \
 " Changing ownership to \"root\"")
 chown root "$l_file"
 fi
 if [[ ! "$l_file_group" =~ ($l_ssh_group_name|root) ]]; then
 [ -n "$l_ssh_group_name" ] &amp;&amp; l_new_group="$l_ssh_group_name" || l_new_group="root"
 a_out2+=(" Owned by group \"$l_file_group\" should be group owned by: \"$l_ssh_group_name\" or \"root\"" \
 " Changing group ownership to \"$l_new_group\"")
 chgrp "$l_new_group" "$l_file"
 fi
 if [ "${#a_out2[@]}" -gt "0" ]; then
 a_output2+=(" - File: \"$l_file\"" "${a_out2[@]}")
 else
 a_output+=(" - File: \"$l_file\"" \
 "Correct: mode: \"$l_file_mode\", owner: \"$l_file_owner\", and group owner: \"$l_file_group\" configured")
 fi
 done &lt; &lt;(stat -Lc '%#a:%U:%G' "$l_file")
 }
 while IFS= read -r -d $'\0' l_file; do 
 if ssh-keygen -lf &amp;&gt;/dev/null "$l_file"; then 
 file "$l_file" | grep -Piq -- '\bopenssh\h+([^#\n\r]+\h+)?private\h+key\b' &amp;&amp; f_file_access_fix
 fi
 done &lt; &lt;(find -L /etc/ssh -xdev -type f -print0 2&gt;/dev/null)
 if [ "${#a_output2[@]}" -le "0" ]; then
 printf '%s\n' "" " - No access changes required" ""
 else
 printf '%s\n' "" " - Remediation results:" "${a_output2[@]}" ""
 fi
}
```</t>
  </si>
  <si>
    <t>Set ownership and permissions on the private SSH host key files. One method to achieve the recommended state is to execute the following command(s):
# find /etc/ssh -xdev -type f -name 'ssh_host_*_key' -exec chmod u-x,g-wx,o-rwx {} \;
# find /etc/ssh -xdev -type f -name 'ssh_host_*_key' -exec chown root:ssh_keys {} \;</t>
  </si>
  <si>
    <t>SUSE15-87</t>
  </si>
  <si>
    <t>Ensure permissions on SSH public host key files are configured</t>
  </si>
  <si>
    <t>Run the following command and verify Access does not grant write or execute permissions to group or other for all returned files:
Run the following script to verify SSH public host key files are mode `0644` or more restrictive, owned by the `root` user, and owned by the `root` group:
```
#!/usr/bin/env bash
{
 a_output=(); a_output2=()
 l_pmask="0133"; l_maxperm="$( printf '%o' $(( 0777 &amp; ~$l_pmask )) )"
 f_file_chk()
 {
 while IFS=: read -r l_file_mode l_file_owner l_file_group; do
 a_out2=()
 if [ $(( $l_file_mode &amp; $l_pmask )) -gt 0 ]; then
 a_out2+=(" Mode: \"$l_file_mode\" should be mode: \"$l_maxperm\" or more restrictive")
 fi
 if [ "$l_file_owner" != "root" ]; then
 a_out2+=(" Owned by: \"$l_file_owner\" should be owned by: \"root\"")
 fi
 if [ "$l_file_group" != "root" ]; then
 a_out2+=(" Owned by group \"$l_file_group\" should be group owned by group: \"root\"")
 fi
 if [ "${#a_out2[@]}" -gt "0" ]; then
 a_output2+=(" - File: \"$l_file\"" "${a_out2[@]}")
 else
 a_output+=(" - File: \"$l_file\"" \
 " Correct: mode: \"$l_file_mode\", owner: \"$l_file_owner\" and group owner: \"$l_file_group\" configured")
 fi
 done &lt; &lt;(stat -Lc '%#a:%U:%G' "$l_file")
 }
 while IFS= read -r -d $'\0' l_file; do 
 if ssh-keygen -lf &amp;&gt;/dev/null "$l_file"; then 
 file "$l_file" | grep -Piq -- '\bopenssh\h+([^#\n\r]+\h+)?public\h+key\b' &amp;&amp; f_file_chk
 fi
 done &lt; &lt;(find -L /etc/ssh -xdev -type f -print0 2&gt;/dev/null)
 if [ "${#a_output2[@]}" -le 0 ]; then
 [ "${#a_output[@]}" -le 0 ] &amp;&amp; a_output+=(" - No openSSH public keys found")
 printf '%s\n' "" "- Audit Result:" " ** PASS **" "${a_output[@]}" ""
 else
 printf '%s\n' "" "- Audit Result:" " ** FAIL **" " - Reason(s) for audit failure:" "${a_output2[@]}"
 [ "${#a_output[@]}" -gt 0 ] &amp;&amp; printf '%s\n' "" "- Correctly set:" "${a_output[@]}" ""
 fi
}
```</t>
  </si>
  <si>
    <t>Permissions and ownership have been set on the SSH host public key files.</t>
  </si>
  <si>
    <t>Permissions and ownership have not been set on the SSH host public key files.</t>
  </si>
  <si>
    <t>Run the following script to set mode, ownership, and group on the public SSH host key files:
```
#!/usr/bin/env bash
{
 a_output=(); a_output2=()
 l_pmask="0133"; l_maxperm="$( printf '%o' $(( 0777 &amp; ~$l_pmask )) )"
 f_file_access_fix()
 {
 while IFS=: read -r l_file_mode l_file_owner l_file_group; do
 a_out2=()
 [ $(( $l_file_mode &amp; $l_pmask )) -gt 0 ] &amp;&amp; \
 a_out2+=(" Mode: \"$l_file_mode\" should be mode: \"$l_maxperm\" or more restrictive" \
 " updating to mode: \"$l_maxperm\"") &amp;&amp; chmod u-x,go-wx "$l_file"
 [ "$l_file_owner" != "root" ] &amp;&amp; \
 a_out2+=(" Owned by: \"$l_file_owner\" should be owned by \"root\"" \
 " Changing ownership to \"root\"") &amp;&amp; chown root "$l_file"
 [ "$l_file_group" != "root" ] &amp;&amp; \
 a_out2+=(" Owned by group \"$l_file_group\" should be group owned by: \"root\"" \
 " Changing group ownership to \"root\"") &amp;&amp; chgrp root "$l_file"
 if [ "${#a_out2[@]}" -gt "0" ]; then
 a_output2+=(" - File: \"$l_file\"" "${a_out2[@]}")
 else
 a_output+=(" - File: \"$l_file\"" \
 " Correct: mode: \"$l_file_mode\", owner: \"$l_file_owner\", and group owner: \"$l_file_group\" configured")
 fi
 done &lt; &lt;(stat -Lc '%#a:%U:%G' "$l_file")
 }
 while IFS= read -r -d $'\0' l_file; do 
 if ssh-keygen -lf &amp;&gt;/dev/null "$l_file"; then 
 file "$l_file" | grep -Piq -- '\bopenssh\h+([^#\n\r]+\h+)?public\h+key\b' &amp;&amp; f_file_access_fix
 fi
 done &lt; &lt;(find -L /etc/ssh -xdev -type f -print0 2&gt;/dev/null)
 if [ "${#a_output2[@]}" -le "0" ]; then
 printf '%s\n' "" " - No access changes required" ""
 else
 printf '%s\n' " - Remediation results:" "${a_output2[@]}" ""
 fi
}
```</t>
  </si>
  <si>
    <t>Set permissions and ownership on the SSH host public key files. One method to achieve the recommended state is to execute the following command(s):
# find /etc/ssh -xdev -type f -name 'ssh_host_*_key.pub' -exec chmod u-x,go-wx {} \;
#find /etc/ssh -xdev -type f -name 'ssh_host_*_key.pub' -exec chown root:root {} \;</t>
  </si>
  <si>
    <t>SUSE15-89</t>
  </si>
  <si>
    <t>Ensure sshd LogLevel is configured</t>
  </si>
  <si>
    <t>SSH provides several logging levels with varying amounts of verbosity. The `DEBUG` options are specifically not recommended other than strictly for debugging SSH communications. These levels provide so much data that it is difficult to identify important security information, and may violate the privacy of users.</t>
  </si>
  <si>
    <t>Run the following command and verify that output matches `loglevel VERBOSE` or `loglevel INFO`:
```
# sshd -T | grep loglevel
loglevel VERBOSE
 - OR -
loglevel INFO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loglevel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</si>
  <si>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LogLevel is set to INFO or VERBOSE
Output contains the following:
LogLevel INFO
or 
LogLevel VERBOSE</t>
  </si>
  <si>
    <t>LogLevel has not been set to INFO or VERBOSE.</t>
  </si>
  <si>
    <t>5.1.15</t>
  </si>
  <si>
    <t>The `INFO`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The `VERBOSE` level specifies that login and logout activity as well as the key fingerprint for any SSH key used for login will be logged. This information is important for SSH key management, especially in legacy environments.</t>
  </si>
  <si>
    <t>Edit the `/etc/ssh/sshd_config` file to set the `LogLevel` parameter to `VERBOSE` or `INFO` above any `Include` and `Match` entries as follows:
```
LogLevel VERBOSE
 - OR -
LogLevel INFO
```
**Note:** First occurrence of an option takes precedence, `Match` set statements withstanding. If `Include` locations are enabled, used, and order of precedence is understood in your environment, the entry may be created in a file in `Include` location.</t>
  </si>
  <si>
    <t>Set SSH LogLevel to INFO. One method to achieve the recommended state is to execute the following:
Edit the `/etc/ssh/sshd_config` file to set the parameter as follows:
LogLevel VERBOSE
_OR_
LogLevel INFO</t>
  </si>
  <si>
    <t>SUSE15-90</t>
  </si>
  <si>
    <t>Ensure sshd MaxAuthTries is configured</t>
  </si>
  <si>
    <t>The `MaxAuthTries` parameter specifies the maximum number of authentication attempts permitted per connection. When the login failure count reaches half the number, error messages will be written to the `syslog` file detailing the login failure.</t>
  </si>
  <si>
    <t>Run the following command and verify that `MaxAuthTries` is `3` or less:
```
# sshd -T | grep maxauthtries
maxauthtries 3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maxauthtries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</si>
  <si>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5.1.16</t>
  </si>
  <si>
    <t>Edit the `/etc/ssh/sshd_config` file to set the `MaxAuthTries` parameter to `3` or less above any `Include` and `Match` entries as follows:
```
MaxAuthTries 3
```
**Note:** First occurrence of an option takes precedence, `Match` set statements withstanding. If `Include` locations are enabled, used, and order of precedence is understood in your environment, the entry may be created in a file in `Include` location.</t>
  </si>
  <si>
    <t>Set MaxAuthTries to 3. One method to achieve the recommended state is to execute the following:
Edit the /etc/ssh/sshd_config file to set the parameter as follows:
MaxAuthTries 3</t>
  </si>
  <si>
    <t>SUSE15-91</t>
  </si>
  <si>
    <t>Ensure sshd IgnoreRhosts is enabled</t>
  </si>
  <si>
    <t>The `IgnoreRhosts` parameter specifies that `.rhosts` and `.shosts` files will not be used in `RhostsRSAAuthentication` or `HostbasedAuthentication`.</t>
  </si>
  <si>
    <t>Run the following command to verify `IgnoreRhosts` is set to `yes`:
```
# sshd -T | grep ignorerhosts
ignorerhosts yes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ignorerhosts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</si>
  <si>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SSH IgnoreRhosts is set to Yes
Output contains the following:
IgnoreRhosts yes</t>
  </si>
  <si>
    <t>5.1.13</t>
  </si>
  <si>
    <t>Setting this parameter forces users to enter a password when authenticating with SSH.</t>
  </si>
  <si>
    <t>Edit the `/etc/ssh/sshd_config` file to set the `IgnoreRhosts` parameter to `yes` above any `Include` and `Match` entries as follows:
```
IgnoreRhosts yes
```
**Note:** First occurrence of a option takes precedence, `Match` set statements withstanding. If `Include` locations are enabled, used, and order of precedence is understood in your environment, the entry may be created in a file in `Include` location.</t>
  </si>
  <si>
    <t>Enable SSH IgnoreRhosts. One method to achieve the recommended state is to execute the following:
Edit the /etc/ssh/sshd_config file to set the parameter as follows:
IgnoreRhosts yes</t>
  </si>
  <si>
    <t>SUSE15-92</t>
  </si>
  <si>
    <t>Ensure sshd HostbasedAuthentication is disabled</t>
  </si>
  <si>
    <t>The `HostbasedAuthentication` parameter specifies if authentication is allowed through trusted hosts via the user of `.rhosts`, or `/etc/hosts.equiv`, along with successful public key client host authentication.</t>
  </si>
  <si>
    <t>Run the following command to verify `HostbasedAuthentication` is set to `no`:
```
# sshd -T | grep hostbasedauthentication
hostbasedauthentication no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hostbasedauthentication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</si>
  <si>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5.1.12</t>
  </si>
  <si>
    <t>Edit the `/etc/ssh/sshd_config` file to set the `HostbasedAuthentication` parameter to `no` above any `Include` and `Match` entries as follows:
```
HostbasedAuthentication no
```
**Note:** First occurrence of a option takes precedence, `Match` set statements withstanding. If `Include` locations are enabled, used, and order of precedence is understood in your environment, the entry may be created in a file in `Include` location.</t>
  </si>
  <si>
    <t>Disable SSH HostbasedAuthentication. One method to achieve the recommended state is to execute the following:
Edit the /etc/ssh/sshd_config file to set the parameter as follows:
HostbasedAuthentication no</t>
  </si>
  <si>
    <t>SUSE15-93</t>
  </si>
  <si>
    <t>AC-17</t>
  </si>
  <si>
    <t>Remote Access</t>
  </si>
  <si>
    <t>Ensure sshd PermitRootLogin is disabled</t>
  </si>
  <si>
    <t>The `PermitRootLogin` parameter specifies if the root user can log in using SSH. The default is `prohibit-password`.</t>
  </si>
  <si>
    <t>Run the following command to verify `PermitRootLogin` is set to `no`:
```
# sshd -T | grep permitrootlogin
permitrootlogin no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permitrootlogin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</si>
  <si>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SSH Root Login is disabled
Output contains the following:
PermitRootLogin no</t>
  </si>
  <si>
    <t>SSH Root Login has not been disabled.</t>
  </si>
  <si>
    <t>5.1.20</t>
  </si>
  <si>
    <t>Disallowing `root` logins over SSH requires system admins to authenticate using their own individual account, then escalating to `root`. This limits opportunity for non-repudiation and provides a clear audit trail in the event of a security incident.</t>
  </si>
  <si>
    <t>Edit the `/etc/ssh/sshd_config` file to set the `PermitRootLogin` parameter to `no` above any `Include` and `Match` entries as follows:
```
PermitRootLogin no
```
**Note:** First occurrence of an option takes precedence, `Match` set statements withstanding. If `Include` locations are enabled, used, and order of precedence is understood in your environment, the entry may be created in a file in `Include` location.</t>
  </si>
  <si>
    <t>Disable SSH root login. One method to achieve the recommended state is to execute the following:
Edit the /etc/ssh/sshd_config file to set the parameter as follows:
PermitRootLogin no</t>
  </si>
  <si>
    <t>SUSE15-94</t>
  </si>
  <si>
    <t>Ensure sshd PermitEmptyPasswords is disabled</t>
  </si>
  <si>
    <t>The `PermitEmptyPasswords` parameter specifies if the SSH server allows login to accounts with empty password strings.</t>
  </si>
  <si>
    <t>Run the following command to verify `PermitEmptyPasswords` is set to `no`:
```
# sshd -T | grep permitemptypasswords
permitemptypasswords no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permitemptypasswords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</si>
  <si>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5.1.19</t>
  </si>
  <si>
    <t>Disallowing remote shell access to accounts that have an empty password reduces the probability of unauthorized access to the system.</t>
  </si>
  <si>
    <t>Edit `/etc/ssh/sshd_config` and set the `PermitEmptyPasswords` parameter to `no` above any `Include` and `Match` entries as follows:
```
PermitEmptyPasswords no
```
**Note:** First occurrence of an option takes precedence, `Match` set statements withstanding. If `Include` locations are enabled, used, and order of precedence is understood in your environment, the entry may be created in a file in `Include` location.</t>
  </si>
  <si>
    <t xml:space="preserve">Disable SSH PermitEmptyPasswords. One method to achieve the recommended state is to execute the following:
Edit the /etc/ssh/sshd_config file to set the parameter as follows:
PermitEmptyPasswords no
</t>
  </si>
  <si>
    <t>SUSE15-95</t>
  </si>
  <si>
    <t>Ensure sshd PermitUserEnvironment is disabled</t>
  </si>
  <si>
    <t>The `PermitUserEnvironment` option allows users to present environment options to the SSH daemon.</t>
  </si>
  <si>
    <t>5.1.21</t>
  </si>
  <si>
    <t>Permitting users the ability to set environment variables through the SSH daemon could potentially allow users to bypass security controls (e.g. setting an execution path that has SSH executing trojan'd programs)</t>
  </si>
  <si>
    <t>Edit the `/etc/ssh/sshd_config` file to set the `PermitUserEnvironment` parameter to `no` above any `Include` entries as follows:
```
PermitUserEnvironment no
```
**Note:** First occurrence of an option takes precedence. If Include locations are enabled, used, and order of precedence is understood in your environment, the entry may be created in a file in Include location.</t>
  </si>
  <si>
    <t xml:space="preserve">Disable the SSH PermitUserEnvironment. One method to achieve the recommended state is to execute the following:
Edit the /etc/ssh/sshd_config file to set the parameter as follows:
PermitUserEnvironment no
</t>
  </si>
  <si>
    <t>SUSE15-96</t>
  </si>
  <si>
    <t>Ensure sshd Ciphers are configured</t>
  </si>
  <si>
    <t>This variable limits the ciphers that SSH can use during communication.
**Notes:**
- Some organizations may have stricter requirements for approved ciphers.
- Ensure that ciphers used are in compliance with site policy.
- The only "strong" ciphers currently FIPS 140 compliant are:
 - aes256-gcm@openssh.com
 - aes128-gcm@openssh.com
 - aes256-ctr
 - aes192-ctr
 - aes128-ctr</t>
  </si>
  <si>
    <t>Run the following command to verify none of the "weak" ciphers are being used:
```
# sshd -T | grep -Pi -- '^ciphers\h+\"?([^#\n\r]+,)?((3des|blowfish|cast128|aes(128|192|256))-cbc|arcfour(128|256)?|rijndael-cbc@lysator\.liu\.se|chacha20-poly1305@openssh\.com)\b'
```
**- IF -** a line is returned, review the list of ciphers. If the line includes `chacha20-poly1305@openssh.com`, review `CVE-2023-48795` and verify the system has been patched. No ciphers in the list below should be returned as they're considered "weak":
```
3des-cbc
aes128-cbc
aes192-cbc
aes256-cbc
```</t>
  </si>
  <si>
    <t>Only strong approved Ciphers are used</t>
  </si>
  <si>
    <t>Weak Ciphers are used.</t>
  </si>
  <si>
    <t>5.1.4</t>
  </si>
  <si>
    <t>Weak ciphers that are used for authentication to the cryptographic module cannot be relied upon to provide confidentiality or integrity, and system data may be compromised.
- The Triple DES ciphers, as used in SSH, have a birthday bound of approximately four billion blocks, which makes it easier for remote attackers to obtain clear text data via a birthday attack against a long-duration encrypted session, aka a "Sweet32" attack.
- Error handling in the SSH protocol; Client and Server, when using a block cipher algorithm in Cipher Block Chaining (CBC) mode, makes it easier for remote attackers to recover certain plain text data from an arbitrary block of cipher text in an SSH session via unknown vectors.</t>
  </si>
  <si>
    <t>Edit the /etc/ssh/sshd_config file and add/modify the `Ciphers` line to contain a comma separated list of the site unapproved (weak) Ciphers preceded with a `-` above any `Include` entries:
_Example:_
```
Ciphers -3des-cbc,aes128-cbc,aes192-cbc,aes256-cbc,chacha20-poly1305@openssh.com
```
**- IF -** `CVE-2023-48795` has been addressed, and it meets local site policy, `chacha20-poly1305@openssh.com` may be removed from the list of excluded ciphers.
**Note:** First occurrence of an option takes precedence. If Include locations are enabled, used, and order of precedence is understood in your environment, the entry may be created in a file in Include location.</t>
  </si>
  <si>
    <t>Use approved ciphers only. One method to achieve the recommended state is to execute the following:
Edit the /etc/ssh/sshd_config file add/modify the Ciphers line to contain a comma separated list of the site approved ciphers
Example:
Ciphers chacha20-poly1305@openssh.com,aes256-gcm@openssh.com,aes128-gcm@openssh.com,aes256-ctr,aes192-ctr,aes128-ctr</t>
  </si>
  <si>
    <t>To close this finding, please provide a screenshot showing only approved ciphers are used with the agency's CAP.</t>
  </si>
  <si>
    <t>SUSE15-97</t>
  </si>
  <si>
    <t>Ensure sshd MACs are configured</t>
  </si>
  <si>
    <t>This variable limits the types of MAC algorithms that SSH can use during communication.
**Notes:**
- Some organizations may have stricter requirements for approved MACs.
- Ensure that MACs used are in compliance with site policy.
- The only "strong" MACs currently FIPS 140 approved are:
 - HMAC-SHA1
 - HMAC-SHA2-256
 - HMAC-SHA2-384
 - HMAC-SHA2-512</t>
  </si>
  <si>
    <t>Run the following command to verify none of the "weak" MACs are being used:
```
# sshd -T | grep -Pi -- 'macs\h+([^#\n\r]+,)?(hmac-md5|hmac-md5-96|hmac-ripemd160|hmac-sha1-96|umac-64@openssh\.com|hmac-md5-etm@openssh\.com|hmac-md5-96-etm@openssh\.com|hmac-ripemd160-etm@openssh\.com|hmac-sha1-96-etm@openssh\.com|umac-64-etm@openssh\.com|umac-128-etm@openssh\.com)\b'
```
Nothing should be returned
**Note:** Review `CVE-2023-48795` and verify the system has been patched. If the system has not been patched, review the use of the Encrypt Then Mac (etm) MACs.
The following are considered "weak" MACs, and should not be used:
```
hmac-md5
hmac-md5-96
hmac-ripemd160
hmac-sha1-96
umac-64@openssh.com
hmac-md5-etm@openssh.com
hmac-md5-96-etm@openssh.com
hmac-ripemd160-etm@openssh.com
hmac-sha1-96-etm@openssh.com
umac-64-etm@openssh.com
umac-128-etm@openssh.com
```</t>
  </si>
  <si>
    <t>Only approved MAC Hashing is used. 
Output contains the following:
MACs hmac-sha2-512-etm@openssh.com,hmac-sha2-256-etm@openssh.com,umac-128-etm@openssh.com,hmac-sha2-512,hmac-sha2-256,umac-128@openssh.com,curve25519-sha256@libssh.org,diffie-hellman-group-exchange-sha256</t>
  </si>
  <si>
    <t>5.1.6</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</si>
  <si>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</si>
  <si>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Edit the `/etc/ssh/sshd_config` file and add/modify the `MACs` line to contain a comma separated list of the site unapproved (weak) MACs preceded with a `-` above any `Include` entries:
_Example:_
```
MACs -hmac-md5,hmac-md5-96,hmac-ripemd160,hmac-sha1-96,umac-64@openssh.com,hmac-md5-etm@openssh.com,hmac-md5-96-etm@openssh.com,hmac-ripemd160-etm@openssh.com,hmac-sha1-96-etm@openssh.com,umac-64-etm@openssh.com
```
**- IF -** `CVE-2023-48795` has not been reviewed and addressed, the following `etm` MACs should be added to the exclude list: hmac-sha1-etm@openssh.com,hmac-sha2-256-etm@openssh.com,hmac-sha2-512-etm@openssh.com
**Note:** First occurrence of an option takes precedence. If Include locations are enabled, used, and order of precedence is understood in your environment, the entry may be created in a file in Include location.</t>
  </si>
  <si>
    <t>Use approved MAC algorithms only. One method to achieve the recommended state is to execute the following:
Edit the /etc/ssh/sshd_config file and add/modify the MACs line to contain a comma separated list of the site approved MACs</t>
  </si>
  <si>
    <t>SUSE15-240</t>
  </si>
  <si>
    <t>Ensure sshd access is configured</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</si>
  <si>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</si>
  <si>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Run the following command and verify the output:
```
# sshd -T | grep -Pi -- '^\h*(allow|deny)(users|groups)\h+\H+'
```
Verify that the output matches at least one of the following lines:
```
allowusers &lt;userlist&gt;
-OR-
allowgroups &lt;grouplist&gt;
-OR-
denyusers &lt;userlist&gt;
-OR-
denygroups &lt;grouplist&gt;
```
Review the list(s) to ensure included users and/or groups follow local site policy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-Pi -- '^\h*(allow|deny)(users|groups)\h+\H+'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</si>
  <si>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The output of sshd -T confirms that at least one access control mechanism (AllowUsers, AllowGroups, DenyUsers, or DenyGroups) is configured</t>
  </si>
  <si>
    <t>At least one access conrol is not configured</t>
  </si>
  <si>
    <t>5.1.7</t>
  </si>
  <si>
    <t>Edit the `/etc/ssh/sshd_config` file to set one or more of the parameters above any `Include` and `Match` set statements as follows:
```
AllowUsers &lt;userlist&gt;
 - AND/OR -
AllowGroups &lt;grouplist&gt;
```
**Note:** 
- First occurrence of a option takes precedence, `Match` set statements withstanding. If `Include` locations are enabled, used, and order of precedence is understood in your environment, the entry may be created in a `.conf` file in a `Include` directory.
- **Be advised** that these options are "ANDed" together. If both `AllowUsers` and `AllowGroups` are set, connections will be limited to the list of users that are also a member of an allowed group. It is recommended that only one be set for clarity and ease of administration.
- It is easier to manage an allow list than a deny list. In a deny list, you could potentially add a user or group and forget to add it to the deny list.</t>
  </si>
  <si>
    <t>One method to achieve the recommended state is to execute the following method(s):
"Edit the `/etc/ssh/sshd_config` file to set one or more of the parameters above any `Include` and `Match` set statements as follows:
```
AllowUsers &lt;userlist&gt;
 - AND/OR -
AllowGroups &lt;grouplist&gt;
```
**Note:** 
- First occurrence of a option takes precedence, `Match` set statements withstanding. If `Include` locations are enabled, used, and order of precedence is understood in your environment, the entry may be created in a `.conf` file in a `Include` directory.
- **Be advised** that these options are ""ANDed"" together. If both `AllowUsers` and `AllowGroups` are set, connections will be limited to the list of users that are also a member of an allowed group. It is recommended that only one be set for clarity and ease of administration.
- It is easier to manage an allow list than a deny list. In a deny list, you could potentially add a user or group and forget to add it to the deny list."</t>
  </si>
  <si>
    <t>SUSE15-98</t>
  </si>
  <si>
    <t>Ensure sshd KexAlgorithms is configured</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</si>
  <si>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
**Notes:**
- Kex algorithms have a higher preference the earlier they appear in the list
- Some organizations may have stricter requirements for approved Key exchange algorithms
- Ensure that Key exchange algorithms used are in compliance with site policy
- The only Key Exchange Algorithms currently FIPS 140 approved are:
 - ecdh-sha2-nistp256
 - ecdh-sha2-nistp384
 - ecdh-sha2-nistp521
 - diffie-hellman-group-exchange-sha256
 - diffie-hellman-group16-sha512
 - diffie-hellman-group18-sha512
 - diffie-hellman-group14-sha256</t>
  </si>
  <si>
    <t>Run the following command to verify none of the "weak" Key Exchange algorithms are being used:
```
# sshd -T | grep -Pi -- 'kexalgorithms\h+([^#\n\r]+,)?(diffie-hellman-group1-sha1|diffie-hellman-group14-sha1|diffie-hellman-group-exchange-sha1)\b'
```
Nothing should be returned.
**- IF -** A line is returned, review the list of Key Exchange Algorithms. The following are considered "weak" Key Exchange Algorithms, and should not be used:
```
diffie-hellman-group1-sha1
diffie-hellman-group14-sha1
diffie-hellman-group-exchange-sha1
```</t>
  </si>
  <si>
    <t>Only approved Key Exchange algorithms are being used.</t>
  </si>
  <si>
    <t>Approved Key Exchange algorithms are not being used.</t>
  </si>
  <si>
    <t>5.1.5</t>
  </si>
  <si>
    <t>Key exchange methods that are considered weak should be removed. A key exchange method may be weak because too few bits are used, or the hashing algorithm is considered too weak. Using weak algorithms could expose connections to man-in-the-middle attacks</t>
  </si>
  <si>
    <t>Edit the `/etc/ssh/sshd_config` file and add/modify the `KexAlgorithms` line to contain a comma separated list of the site unapproved (weak) KexAlgorithms preceded with a `-` above any `Include` entries:
_Example:_
```
KexAlgorithms -diffie-hellman-group1-sha1,diffie-hellman-group14-sha1,diffie-hellman-group-exchange-sha1
```
**Note:** First occurrence of an option takes precedence. If Include locations are enabled, used, and order of precedence is understood in your environment, the entry may be created in a file in Include location.</t>
  </si>
  <si>
    <t>Use approved Key Exchange algorithms only. One method to achieve the recommended state is to execute the following:
Edit the /etc/ssh/sshd_config file add/modify the KexAlgorithms line to contain a comma separated list of the site approved key exchange algorithms</t>
  </si>
  <si>
    <t>To close this finding, please provide a screenshot showing only approved Key Exchange algorithms are used with the agency's CAP.</t>
  </si>
  <si>
    <t>SUSE15-99</t>
  </si>
  <si>
    <t>Ensure sshd ClientAliveInterval and ClientAliveCountMax are configured</t>
  </si>
  <si>
    <t>**Note:** To clarify, the two settings described below are only meant for idle connections from a protocol perspective and are not meant to check if the user is active or not. An idle user does not mean an idle connection. SSH does not and never had, intentionally, the capability to drop idle users. In SSH versions before `8.2p1` there was a bug that caused these values to behave in such a manner that they were abused to disconnect idle users. This bug has been resolved in `8.2p1` and thus it can no longer be abused disconnect idle users.
The two options `ClientAliveInterval` and `ClientAliveCountMax` control the timeout of SSH sessions. Taken directly from `man 5 sshd_config`:
- `ClientAliveInterval` Sets a timeout interval in seconds after which if no data has been received from the client, sshd(8) will send a message through the encrypted channel to request a response from the client. The default is 0, indicating that these messages will not be sent to the client.
- `ClientAliveCountMax` Sets the number of client alive messages which may be sent without sshd(8) receiving any messages back from the client. If this threshold is reached while client alive messages are being sent, sshd will disconnect the client, terminating the session. It is important to note that the use of client alive messages is very different from TCPKeepAlive. The client alive messages are sent through the encrypted channel and therefore will not be spoofable. The TCP keepalive option en‐abled by TCPKeepAlive is spoofable. The client alive mechanism is valuable when the client or server depend on knowing when a connection has become unresponsive.
The default value is 3. If ClientAliveInterval is set to 15, and ClientAliveCountMax is left at the default, unresponsive SSH clients will be disconnected after approximately 45 seconds. Setting a zero ClientAliveCountMax disables connection termination.</t>
  </si>
  <si>
    <t>Run the following command and verify `ClientAliveInterval` and `ClientAliveCountMax` are greater than zero:
```
# sshd -T | grep -Pi -- '(clientaliveinterval|clientalivecountmax)'
```
_Example Output:_
```
clientaliveinterval 1800
clientalivecountmax 3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-Pi -- '(clientaliveinterval|clientalivecountmax)'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</si>
  <si>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5.1.9</t>
  </si>
  <si>
    <t>In order to prevent resource exhaustion, appropriate values should be set for both `ClientAliveInterval` and `ClientAliveCountMax`. Specifically, looking at the source code, `ClientAliveCountMax` must be greater than zero in order to utilize the ability of SSH to drop idle connections. If connections are allowed to stay open indefinitely, this can potentially be used as a DDOS attack or simple resource exhaustion could occur over unreliable networks.
The example set here is a 45 second timeout. Consult your site policy for network timeouts and apply as appropriate.</t>
  </si>
  <si>
    <t>Edit the `/etc/ssh/sshd_config` file to set the `ClientAliveInterval` and `ClientAliveCountMax` parameters above any `Include` and `Match` entries according to site policy. 
_Example:_
```
ClientAliveInterval 1800
ClientAliveCountMax 3
```
**Note:** First occurrence of a option takes precedence, Match set statements withstanding. If Include locations are enabled, used, and order of precedence is understood in your environment, the entry may be created in a file in Include location.</t>
  </si>
  <si>
    <t>SUSE15-100</t>
  </si>
  <si>
    <t>Ensure sshd LoginGraceTime is configured</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</si>
  <si>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</si>
  <si>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Run the following command and verify that output `LoginGraceTime` is between `1` and `60` seconds:
```
# sshd -T | grep logingracetime
logingracetime 60
```</t>
  </si>
  <si>
    <t>Incomplete SSH connection timeout is set to 60 seconds or less
Output contains the following:
LoginGraceTime 60</t>
  </si>
  <si>
    <t>5.1.14</t>
  </si>
  <si>
    <t>Edit the `/etc/ssh/sshd_config` file to set the `LoginGraceTime` parameter to `60` seconds or less above any `Include` entry as follows:
```
LoginGraceTime 60
```
**Note:** First occurrence of a option takes precedence. If Include locations are enabled, used, and order of precedence is understood in your environment, the entry may be created in a file in Include location.</t>
  </si>
  <si>
    <t xml:space="preserve">Set SSH LoginGraceTime to one minute or less. One method to achieve the recommended state is to execute the following:
Edit the /etc/ssh/sshd_config file to set the parameter as follows:
LoginGraceTime 60
</t>
  </si>
  <si>
    <t>SUSE15-101</t>
  </si>
  <si>
    <t>Ensure sshd Banner is configured</t>
  </si>
  <si>
    <t>The `Banner` parameter specifies a file whose contents must be sent to the remote user before authentication is permitted. By default, no banner is displayed.</t>
  </si>
  <si>
    <t>Run the following command to verify `Banner` is set:
```
# sshd -T | grep -Pi -- '^banner\h+\/\H+'
```
_Example:_
```
banner /etc/issue.net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-Pi -- '^banner\h+\/\H+'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
Run the following command and verify that the contents or the file being called by the `Banner` argument match site policy:
```
# [ -e "$(sshd -T | awk '$1 == "banner" {print $2}')" ] &amp;&amp; cat "$(sshd -T | awk '$1 == "banner" {print $2}')"
``` 
Run the following command and verify no results are returned:
```
# grep -Psi -- "(\\\v|\\\r|\\\m|\\\s|\b$(grep '^ID=' /etc/os-release | cut -d= -f2 | sed -e 's/"//g')\b)" "$(sshd -T | awk '$1 == "banner" {print $2}')"
```</t>
  </si>
  <si>
    <t>5.1.8</t>
  </si>
  <si>
    <t>Edit the `/etc/ssh/sshd_config` file to set the `Banner` parameter above any `Include` and `Match` entries as follows:
```
Banner /etc/issue.net
```
**Note:** First occurrence of a option takes precedence, Match set statements withstanding. If Include locations are enabled, used, and order of precedence is understood in your environment, the entry may be created in a file in Include location.
Edit the file being called by the `Banner` argument with the appropriate contents according to your site policy, remove any instances of `\m` , `\r` , `\s` , `\v` or references to the `OS platform`
_Example:_
```
# printf '%s\n' "Authorized users only. All activity may be monitored and reported." &gt; "$(sshd -T | awk '$1 == "banner" {print $2}')"
```</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</si>
  <si>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guidance and Exhibit 8 for examples. One method to achieve the recommended state is to execute the following:
Edit the `/etc/ssh/sshd_config` file to set the parameter as follows:
Banner /etc/issue.net</t>
  </si>
  <si>
    <t>SUSE15-102</t>
  </si>
  <si>
    <t>Ensure sshd UsePAM is enabled</t>
  </si>
  <si>
    <t>The `UsePAM` directive enables the Pluggable Authentication Module (PAM) interface. If set to `yes` this will enable PAM authentication using `ChallengeResponseAuthentication` and `PasswordAuthentication` directives in addition to PAM account and session module processing for all authentication types.</t>
  </si>
  <si>
    <t>Run the following command to verify `UsePAM` is set to `yes`:
```
# sshd -T | grep usepam
usepam yes
```</t>
  </si>
  <si>
    <t>SSH PAM is disabled.</t>
  </si>
  <si>
    <t>5.1.22</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</si>
  <si>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</si>
  <si>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`UsePAM` parameter to `yes` above any `Include` entries as follows:
```
UsePAM yes
```
**Note:** First occurrence of an option takes precedence. If Include locations are enabled, used, and order of precedence is understood in your environment, the entry may be created in a file in Include location.</t>
  </si>
  <si>
    <t>Enable SSH PAM. One method to achieve the recommended state is to execute the following:
Edit the /etc/ssh/sshd_config file to set the parameter as follows:
UsePAM yes</t>
  </si>
  <si>
    <t>SUSE15-103</t>
  </si>
  <si>
    <t>Ensure sshd MaxStartups is configured</t>
  </si>
  <si>
    <t>The `MaxStartups` parameter specifies the maximum number of concurrent unauthenticated connections to the SSH daemon.</t>
  </si>
  <si>
    <t>Run the following command to verify `MaxStartups` is `10:30:60` or more restrictive:
```
# sshd -T | awk '$1 ~ /^\s*maxstartups/{split($2, a, ":");{if(a[1] &gt; 10 || a[2] &gt; 30 || a[3] &gt; 60) print $0}}'
```
Nothing should be returned</t>
  </si>
  <si>
    <t>MaxStartups has been set to 10:30:60.</t>
  </si>
  <si>
    <t>MaxStartups has not been set to 10:30:60.</t>
  </si>
  <si>
    <t>5.1.17</t>
  </si>
  <si>
    <t>Edit the `/etc/ssh/sshd_config` file to set the `MaxStartups` parameter to `10:30:60` or more restrictive above any `Include` entries as follows:
```
MaxStartups 10:30:60
```
**Note:** First occurrence of a option takes precedence. If Include locations are enabled, used, and order of precedence is understood in your environment, the entry may be created in a file in Include location.</t>
  </si>
  <si>
    <t>Configure SSH MaxStartups. One method to achieve the recommended state is to execute the following command(s):
Edit the `/etc/ssh/sshd_config` file to set the parameter as follows:
maxstartups 10:30:60</t>
  </si>
  <si>
    <t>SUSE15-104</t>
  </si>
  <si>
    <t>Ensure sshd MaxSessions is configured</t>
  </si>
  <si>
    <t>Run the following command and verify that `MaxSessions` is `10` or less:
```
# sshd -T | grep maxsessions
maxsessions 10
```
Run the following command and verify the output:
```
grep -Psi -- '^\h*MaxSessions\h+\"?(1[1-9]|[2-9][0-9]|[1-9][0-9][0-9]+)\b' /etc/ssh/sshd_config /etc/ssh/sshd_config.d/*.conf
Nothing should be returned
```
**- IF -** `Match` set statements are used in your environment, specify the connection parameters to use for the `-T` extended test mode and run the audit to verify the setting is not incorrectly configured in a match block
_Example additional audit needed for a match block for the user `sshuser`:_
```
# sshd -T -C user=sshuser | grep maxsessions
```
**Note:** If provided, any Match directives in the configuration file that would apply are applied before the configuration is written to standard output. The connection parameters are supplied as keyword=value pairs and may be supplied in any order, either with multiple `-C` options or as a comma-separated list. The keywords are `addr` (source address), `user` (user), `host` (resolved source host name), `laddr` (local address), `lport` (local port number), and `rdomain` (routing domain)</t>
  </si>
  <si>
    <t>5.1.18</t>
  </si>
  <si>
    <t>Edit the `/etc/ssh/sshd_config` file to set the `MaxSessions` parameter to `10` or less above any `Include` and `Match` entries as follows:
```
MaxSessions 10
```
**Note:** First occurrence of an option takes precedence, `Match` set statements withstanding. If `Include` locations are enabled, used, and order of precedence is understood in your environment, the entry may be created in a file in `Include` location.</t>
  </si>
  <si>
    <t>SUSE15-106</t>
  </si>
  <si>
    <t>Ensure password failed attempts lockout is configured</t>
  </si>
  <si>
    <t>The `deny=&lt;n&gt;` option will deny access if the number of consecutive authentication failures for this user during the recent interval exceeds _&lt;n&gt;_.</t>
  </si>
  <si>
    <t>Run the following command to verify that Number of failed logon attempts before the account is locked is no greater than `3` and meets local site policy:
```
# grep -Pi -- '^\h*deny\h*=\h*[1-5]\b' /etc/security/faillock.conf
deny = 3
```</t>
  </si>
  <si>
    <t>Lockout for Failed Password Attempts is set to 3</t>
  </si>
  <si>
    <t>Lockout for failed password attempts has not been configured per IRS requirements.</t>
  </si>
  <si>
    <t>5.3.2.1</t>
  </si>
  <si>
    <t>5.3.2.1.1</t>
  </si>
  <si>
    <t>Create or edit the following line in `/etc/security/faillock.conf` setting the `deny` option to `3` or less:
```
deny = 3
```</t>
  </si>
  <si>
    <t>Configure the lockout for failed password attempts to mitigate brute force password attacks against the systems. One method to achieve the recommended state is to execute the following:
Modify the deny= and unlock_time= parameters to conform to local site policy, Not to be greater than deny=3:
Edit the file /etc/pam.d/common-auth and add the following line:
auth required pam_tally2.so deny=3 onerr=fail unlock_time=900
Note: The ordering on the lines is important. The additional line needs to below the line auth required pam_env.so and above all password validation lines._
Example:
auth required pam_env.so
auth required pam_tally2.so deny=3 onerr=fail unlock_time=900
auth sufficient pam_unix.so nullok try_first_pass
auth required pam_deny.so
Edit the /etc/pam.d/common-account file and add the following pam_tally2.so line:
account required pam_tally2.so</t>
  </si>
  <si>
    <t>To close this finding, please provide a screenshot showing /etc/pam.d/password-auth file settings with the agency's CAP.</t>
  </si>
  <si>
    <t>SUSE15-245</t>
  </si>
  <si>
    <t>Ensure password unlock time is configured</t>
  </si>
  <si>
    <t>`unlock_time=&lt;n&gt;` - The access will be re-enabled after _&lt;n&gt;_ seconds after the lock out. The value `0` has the same meaning as value never - the access will not be re-enabled without resetting the faillock entries by the faillock(8) command.
**Notes:**
- It is usually undesirable to permanently lock out users as they can become easily a target of denial of service attack unless the usernames are random and kept secret to potential attackers.
- The maximum configurable value for `unlock_time` is `604800`</t>
  </si>
  <si>
    <t>Run the following command to verify that the time in seconds before the account is unlocked is either `0` (never) or `900` (15 minutes) or more and meets local site policy:
```
# grep -Pi -- '^\h*unlock_time\h*=\h*(0|9[0-9][0-9]|[1-9][0-9]{3,})\b' /etc/security/faillock.conf 
unlock_time = 900
```</t>
  </si>
  <si>
    <t>The output of the command confirms that unlock_time is set to either 0 (access is not automatically re-enabled) or 900 (15 minutes)</t>
  </si>
  <si>
    <t>Unlock time is not set to 0 or 900</t>
  </si>
  <si>
    <t>5.3.2.1.2</t>
  </si>
  <si>
    <t>Use of `unlock_time=0` may allow an attacker to cause denial of service to legitimate users. This will also require a systems administrator with elevated privileges to unlock the account.</t>
  </si>
  <si>
    <t>Set password unlock time to conform to site policy. `unlock_time` should be `0` (never), or `900` seconds or greater.
Edit `/etc/security/faillock.conf` file and update or add the following line:
```
unlock_time = 900
```</t>
  </si>
  <si>
    <t>One method to achieve the recommended state is to execute the following method(s):
"Set password unlock time to conform to site policy. `unlock_time` should be `0` (never), or `900` seconds or greater.
Edit `/etc/security/faillock.conf` file and update or add the following line:
```
unlock_time = 900
```"</t>
  </si>
  <si>
    <t>SUSE15-246</t>
  </si>
  <si>
    <t>Ensure password dictionary check is enabled</t>
  </si>
  <si>
    <t>The `pwquality` `dictcheck` option sets whether to check for the words from the `cracklib` dictionary.</t>
  </si>
  <si>
    <t>Run the following command to verify that the `dictcheck` option is not set to `0` (disabled) in a pwquality configuration file:
```
# grep -Psi -- '^\h*dictcheck\h*=\h*0\b' /etc/security/pwquality.conf /etc/security/pwquality.conf.d/*.conf
```
Nothing should be returned.
**Notes:**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
**- OR/IF -** the `pam-config` tool has been used to configure the global PAM configuration files.
Run the following command to verify the `pam_cracklib.so` is in use which enables `dictcheck` automatically:
```
# grep -Psi -- 'pam_cracklib.so' /etc/pam.d/*
```
_Example Output_:
```
/etc/pam.d/common-password:password requisite pam_cracklib.so enforce_for_root difok=2 minlen=14
/etc/pam.d/common-password-pc:password requisite pam_cracklib.so enforce_for_root difok=2 minlen=14
/etc/pam.d/common-password.pam-config-backup:password requisite pam_cracklib.so
```</t>
  </si>
  <si>
    <t>The output of the command grep -Psi -- '^\h*dictcheck\h*=\h*0\b' returns nothing</t>
  </si>
  <si>
    <t>HPW12</t>
  </si>
  <si>
    <t>HPW12: Passwords do not meet complexity requirements</t>
  </si>
  <si>
    <t>5.3.2.2</t>
  </si>
  <si>
    <t>5.3.2.2.1</t>
  </si>
  <si>
    <t>If the operating system allows the user to select passwords based on dictionary words, this increases the chances of password compromise by increasing the opportunity for successful guesses, and brute-force attacks.</t>
  </si>
  <si>
    <t>Edit any file ending in `.conf` in the `/etc/security/pwquality.conf.d/` directory and/or the file `/etc/security/pwquality.conf` and comment out or remove any instance of `dictcheck = 0`: 
_Example:_
```
# sed -ri 's/^\s*dictcheck\s*=/# &amp;/' /etc/security/pwquality.conf /etc/security/pwquality.conf.d/*.conf
```
**- OR/IF -** the `pam-config` tool has been used to configure the global PAM configuration files.
Run the following command to enable `dictcheck`:
```
# pam-config -a --cracklib
```</t>
  </si>
  <si>
    <t>One method to achieve the recommended state is to execute the following method(s):
"Edit any file ending in `.conf` in the `/etc/security/pwquality.conf.d/` directory and/or the file `/etc/security/pwquality.conf` and comment out or remove any instance of `dictcheck = 0`: 
_Example:_
```
# sed -ri 's/^\s*dictcheck\s*=/# &amp;/' /etc/security/pwquality.conf /etc/security/pwquality.conf.d/*.conf
```
**- OR/IF -** the `pam-config` tool has been used to configure the global PAM configuration files.
Run the following command to enable `dictcheck`:
```
# pam-config -a --cracklib
```"</t>
  </si>
  <si>
    <t>SUSE15-247</t>
  </si>
  <si>
    <t>Ensure password number of changed characters is configured</t>
  </si>
  <si>
    <t>The command grep -Psi -- '^\h*dictcheck\h*=\h*0\b' returns no output, confirming that the dictcheck option is not disabled in any applicable configuration file</t>
  </si>
  <si>
    <t>5.3.2.2.2</t>
  </si>
  <si>
    <t>SUSE15-248</t>
  </si>
  <si>
    <t>Ensure password length is configured</t>
  </si>
  <si>
    <t>HPW3: Minimum password length is too short</t>
  </si>
  <si>
    <t>5.3.2.2.3</t>
  </si>
  <si>
    <t>Use of a complex password helps to increase the time and resources required to compromise the password. Password complexity, or strength, is a measure of the effectiveness of a password in resisting attempts at guessing and brute-force attacks.
Password complexity is one factor of several that determines how long it takes to crack a password. The more complex the password, the greater the number of possible combinations that need to be tested before the password is compromised.</t>
  </si>
  <si>
    <t>One method to achieve the recommended state is to execute the following method(s):
"Create or modify a file ending in `.conf` in the `/etc/security/pwquality.conf.d/` directory or the file `/etc/security/pwquality.conf` and add or modify the following line to set `difok` to `2` or more. Ensure setting conforms to local site policy:
```
difok = 2
```
_Example:_
```
# sed -ri 's/^\s*difok\s*=/# &amp;/' /etc/security/pwquality.conf
# printf '\n%s' ""difok = 2"" &gt;&gt; /etc/security/pwquality.conf.d/50-pwdifok.conf
```
**- OR -** If the `pam-config` tool has been used to configure the global PAM configuration files:
Run the following command to add the `difok` option to `2` or more and follows local site policy
```
# pam-config -a --cracklib-difok=2
```
**Note:** 
- The `difok` option maybe set to `2` or more and depending on local site policy.
- Best practice for updating pam modules is to configure settings in a `.conf` file in the `/etc/security/pwquality.conf.d/` directory or `/etc/security/pwquality.conf`"</t>
  </si>
  <si>
    <t>SUSE15-249</t>
  </si>
  <si>
    <t>Ensure password complexity is configured</t>
  </si>
  <si>
    <t>The command grep -Psi -- '^\h*minlen\h*=\h*(1[4-9]|[2-9][0-9]|[1-9][0-9]{2,})\b' confirms that minlen is set to 14 or more characters in all applicable configuration files</t>
  </si>
  <si>
    <t>If test case SUSEGEN-11 has passed, then this is N/A.</t>
  </si>
  <si>
    <t>5.3.2.2.4</t>
  </si>
  <si>
    <t>Strong passwords protect systems from being hacked through brute force methods.</t>
  </si>
  <si>
    <t>Create or modify a file ending in `.conf` in the `/etc/security/pwquality.conf.d/` directory or the file `/etc/security/pwquality.conf` and add or modify the following line to set `minlen` to `14` or more. Ensure that password setting conforms to local site policy:
```
minlen=14
```
_Example_:
```
# sed -ri 's/^\s*minlen\s*=/# &amp;/' /etc/security/pwquality.conf
# printf '\n%s' "minlen = 14" &gt;&gt; /etc/security/pwquality.conf.d/50-pwlength.conf
```
**- OR/IF -** the `pam-config` tool has been used to configure the global PAM configuration files.
Run the following command to set password length of `14` or more characters. Ensure that password length conforms to local site policy: 
```
# pam-config -a --cracklib-minlen=14
```</t>
  </si>
  <si>
    <t>One method to achieve the recommended state is to execute the following method(s):
"Create or modify a file ending in `.conf` in the `/etc/security/pwquality.conf.d/` directory or the file `/etc/security/pwquality.conf` and add or modify the following line to set `minlen` to `14` or more. Ensure that password setting conforms to local site policy:
```
minlen=14
```
_Example_:
```
# sed -ri 's/^\s*minlen\s*=/# &amp;/' /etc/security/pwquality.conf
# printf '\n%s' ""minlen = 14"" &gt;&gt; /etc/security/pwquality.conf.d/50-pwlength.conf
```
**- OR/IF -** the `pam-config` tool has been used to configure the global PAM configuration files.
Run the following command to set password length of `14` or more characters. Ensure that password length conforms to local site policy: 
```
# pam-config -a --cracklib-minlen=14
```"</t>
  </si>
  <si>
    <t>SUSE15-250</t>
  </si>
  <si>
    <t>Ensure password same consecutive characters is configured</t>
  </si>
  <si>
    <t>Password complexity can be set through:
- `minclass` - The minimum number of classes of characters required in a new password. (digits, uppercase, lowercase, others). e.g. `minclass = 4` requires digits, uppercase, lower case, and special characters. 
- `dcredit` - The maximum credit for having digits in the new password. If less than `0` it is the minimum number of digits in the new password. e.g. `dcredit = -1` requires at least one digit
- `ucredit` - The maximum credit for having uppercase characters in the new password. If less than 0 it is the minimum number of uppercase characters in the new password. e.g. `ucredit = -1` requires at least one uppercase character
- `ocredit` - The maximum credit for having other characters in the new password. If less than 0 it is the minimum number of other characters in the new password. e.g. `ocredit = -1` requires at least one special character
- `lcredit` - The maximum credit for having lowercase characters in the new password. If less than 0 it is the minimum number of lowercase characters in the new password. e.g. `lcredit = -1` requires at least one lowercase character</t>
  </si>
  <si>
    <t>Run the following command to verify that complexity conforms to local site policy:
```
# grep -Psi -- '^\h*(minclass|[dulo]credit)\b' /etc/security/pwquality.conf /etc/security/pwquality.conf.d/*.conf
```
_Example output:_
```
/etc/security/pwquality.conf.d/50-pwcomplexity.conf:minclass = 4
 -- AND/OR --
/etc/security/pwquality.conf.d/50-pwcomplexity.conf:dcredit = -1
/etc/security/pwquality.conf.d/50-pwcomplexity.conf:ucredit = -1
/etc/security/pwquality.conf.d/50-pwcomplexity.conf:ocredit = -1
/etc/security/pwquality.conf.d/50-pwcomplexity.conf:lcredit = -1
```
**Notes:**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
**- OR/IF -** the `pam-config` tool has been used to configure the global PAM configuration files.
Run the following command to verify that complexity conforms to local site policy:
```
# pam-config --query --cracklib
```
_Example outputs:_
```
password: difok=2 minlen=14 minclass = 4
```
 **-- AND/OR --**
```
password: difok=2 minlen=14 minclass=4 dcredit=-1 ucredit=-1 ocredit=-1 lcredit=-1
```
**Note:** If there is no output then the `pam-config` tool has not been used to configure the `cracklib` pam module. Remediation should be done by editing a `.conf` file in the `/etc/security/pwquality.conf.d/` directory or the`/etc/security/pwquality.conf` file.</t>
  </si>
  <si>
    <t>The command grep -Psi -- '^\h*(minclass|[dulo]credit)\b' confirms that password complexity requirements (e.g., minclass=4, dcredit=-1, ucredit=-1, ocredit=-1, lcredit=-1) are configured</t>
  </si>
  <si>
    <t>5.3.2.2.5</t>
  </si>
  <si>
    <t>Create or modify a file ending in `.conf` in the `/etc/security/pwquality.conf.d/` directory or the file `/etc/security/pwquality.conf` and add or modify the following line to set:
- `minclass = 4`
**--AND/OR--**
- `dcredit = -_N_`
- `ucredit = -_N_`
- `ocredit = -_N_`
- `lcredit = -_N_`
_Example:_
```
# sed -ri 's/^\s*minclass\s*=/# &amp;/' /etc/security/pwquality.conf
# printf '\n%s' "minclass = 4" &gt;&gt; /etc/security/pwquality.conf.d/50-pwcomplexity.conf
```
**--AND/OR--**
```
# sed -ri 's/^\s*[dulo]credit\s*=/# &amp;/' /etc/security/pwquality.conf
# printf '%s\n' "dcredit = -1" "ucredit = -1" "ocredit = -1" "lcredit = -1" &gt; /etc/security/pwquality.conf.d/50-pwcomplexity.conf
```
**- OR/IF -** the `pam-config` tool has been used to configure the global PAM configuration files.
Run the following command to add `minclass = 4`:
```
# pam-config -a --cracklib-minclass=4
```
**--AND/OR--**
Run the following commands to add password complexity that conforms to local site policy:
```
# pam-config -a --cracklib-dcredit=&lt;value&gt;
# pam-config -a --cracklib-ucredit=&lt;value&gt;
# pam-config -a --cracklib-lcredit=&lt;value&gt;
# pam-config -a --cracklib-ocredit=&lt;value&gt;
```</t>
  </si>
  <si>
    <t>One method to achieve the recommended state is to execute the following method(s):
"Create or modify a file ending in `.conf` in the `/etc/security/pwquality.conf.d/` directory or the file `/etc/security/pwquality.conf` and add or modify the following line to set:
- `minclass = 4`
**--AND/OR--**
- `dcredit = -_N_`
- `ucredit = -_N_`
- `ocredit = -_N_`
- `lcredit = -_N_`
_Example:_
```
# sed -ri 's/^\s*minclass\s*=/# &amp;/' /etc/security/pwquality.conf
# printf '\n%s' ""minclass = 4"" &gt;&gt; /etc/security/pwquality.conf.d/50-pwcomplexity.conf
```
**--AND/OR--**
```
# sed -ri 's/^\s*[dulo]credit\s*=/# &amp;/' /etc/security/pwquality.conf
# printf '%s\n' ""dcredit = -1"" ""ucredit = -1"" ""ocredit = -1"" ""lcredit = -1"" &gt; /etc/security/pwquality.conf.d/50-pwcomplexity.conf
```
**- OR/IF -** the `pam-config` tool has been used to configure the global PAM configuration files.
Run the following command to add `minclass = 4`:
```
# pam-config -a --cracklib-minclass=4
```
**--AND/OR--**
Run the following commands to add password complexity that conforms to local site policy:
```
# pam-config -a --cracklib-dcredit=&lt;value&gt;
# pam-config -a --cracklib-ucredit=&lt;value&gt;
# pam-config -a --cracklib-lcredit=&lt;value&gt;
# pam-config -a --cracklib-ocredit=&lt;value&gt;
```"</t>
  </si>
  <si>
    <t>SUSE15-251</t>
  </si>
  <si>
    <t>Ensure password maximum sequential characters is configured</t>
  </si>
  <si>
    <t>The `pwquality` `maxrepeat` option sets the maximum number of allowed same consecutive characters in a new password.</t>
  </si>
  <si>
    <t>Run the following command to verify that the `maxrepeat` option is set to `3` or less, not `0`, and follows local site policy:
```
# grep -Psi -- '^\h*maxrepeat\h*=\h*[1-3]\b' /etc/security/pwquality.conf /etc/security/pwquality.conf.d/*.conf
```
_Example output:_
```
/etc/security/pwquality.conf.d/50-pwrepeat.conf:maxrepeat = 3
```
**Notes:**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
**- OR/IF -** the `pam-config` tool has been used to configure the global PAM configuration files.
Run the following command to verify that the `maxrepeat` option is set to `3` or less, not `0`, and follows local site policy:
```
# pam-config --query --cracklib --cracklib-maxrepeat
```
_Example output:_
```
password: difok=2 minlen=14 minclass=4 maxrepeat = 3
```
**Note:** If there is no output then the `pam-config` tool has not been used to configure the `cracklib` pam module. Remediation should be done by editing a `.conf` file in the `/etc/security/pwquality.conf.d/` directory or the`/etc/security/pwquality.conf` file.</t>
  </si>
  <si>
    <t>The command grep -Psi -- '^\h*maxrepeat\h*=\h*[1-3]\b' confirms that the maxrepeat option is set to 3 or less and is not 0</t>
  </si>
  <si>
    <t>5.3.2.2.6</t>
  </si>
  <si>
    <t>Create or modify a file ending in `.conf` in the `/etc/security/pwquality.conf.d/` directory or the file `/etc/security/pwquality.conf` and add or modify the following line to set `maxrepeat` to `3` or less and not `0`. Ensure setting conforms to local site policy:
_Example:_
```
# sed -ri 's/^\s*maxrepeat\s*=/# &amp;/' /etc/security/pwquality.conf
# printf '\n%s' "maxrepeat = 3" &gt;&gt; /etc/security/pwquality.conf.d/50-pwrepeat.conf
```
**- OR/IF -** the `pam-config` tool has been used to configure the global PAM configuration files.
Run the following command to set `maxrepeat` to `3` or less and not `0`. Ensure setting conforms to local site policy:
```
# pam-config -a --cracklib-maxrepeat=3
```</t>
  </si>
  <si>
    <t>One method to achieve the recommended state is to execute the following method(s):
"Create or modify a file ending in `.conf` in the `/etc/security/pwquality.conf.d/` directory or the file `/etc/security/pwquality.conf` and add or modify the following line to set `maxrepeat` to `3` or less and not `0`. Ensure setting conforms to local site policy:
_Example:_
```
# sed -ri 's/^\s*maxrepeat\s*=/# &amp;/' /etc/security/pwquality.conf
# printf '\n%s' ""maxrepeat = 3"" &gt;&gt; /etc/security/pwquality.conf.d/50-pwrepeat.conf
```
**- OR/IF -** the `pam-config` tool has been used to configure the global PAM configuration files.
Run the following command to set `maxrepeat` to `3` or less and not `0`. Ensure setting conforms to local site policy:
```
# pam-config -a --cracklib-maxrepeat=3
```"</t>
  </si>
  <si>
    <t>SUSE15-252</t>
  </si>
  <si>
    <t>Ensure password quality is enforced for the root user</t>
  </si>
  <si>
    <t>The `pwquality` `maxsequence` option sets the maximum length of monotonic character sequences in the new password. Examples of such sequence are `12345` or `fedcb`. The check is disabled if the value is `0`.
**Note:** Most such passwords will not pass the simplicity check unless the sequence is only a minor part of the password.</t>
  </si>
  <si>
    <t>Run the following command to verify that the `maxsequence` option is set to `3` or less, not `0`, and follows local site policy:
```
# grep -Psi -- '^\h*maxsequence\h*=\h*[1-3]\b' /etc/security/pwquality.conf /etc/security/pwquality.conf.d/*.conf
```
_Example output:_
```
/etc/security/pwquality.conf.d/50-pwmaxsequence.conf:maxsequence = 3
```
**Note:**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
**- OR/IF -** the `pam-config` tool has been used to configure the global PAM configuration files.
Run the following command to verify that the `maxsequence` option is set to `3` or less, not `0`, and follows local site policy:
```
# pam-config --query --cracklib --cracklib-maxsequence
```
_Example output:_
```
password: difok=2 minlen=14 minclass=4 maxrepeat=3 maxsequence = 3
```
**Note:** If there is no output then the `pam-config` tool has not been used to configure the `cracklib` pam module. Remediation should be done by editing a `.conf` file in the `/etc/security/pwquality.conf.d/` directory or the`/etc/security/pwquality.conf` file.</t>
  </si>
  <si>
    <t>The command grep -Psi -- '^\h*maxsequence\h*=\h*[1-3]\b' confirms that the maxsequence option is set to 3 or less and is not 0</t>
  </si>
  <si>
    <t>5.3.2.2.7</t>
  </si>
  <si>
    <t>Create or modify a file ending in `.conf` in the `/etc/security/pwquality.conf.d/` directory or the file `/etc/security/pwquality.conf` and add or modify the following line to set `maxsequence` to `3` or less and not `0`. Ensure setting conforms to local site policy:
_Example:_
```
# sed -ri 's/^\s*maxsequence\s*=/# &amp;/' /etc/security/pwquality.conf
# printf '\n%s' "maxsequence = 3" &gt;&gt; /etc/security/pwquality.conf.d/50-pwmaxsequence.conf
```
**- OR/IF -** the `pam-config` tool has been used to configure the global PAM configuration files.
Run the following command to set `maxsequence` to `3` or less and not `0`. Ensure setting conforms to local site policy:
_Example:_
```
# pam-config -a --cracklib-maxsequence=3
```</t>
  </si>
  <si>
    <t>One method to achieve the recommended state is to execute the following method(s):
"Create or modify a file ending in `.conf` in the `/etc/security/pwquality.conf.d/` directory or the file `/etc/security/pwquality.conf` and add or modify the following line to set `maxsequence` to `3` or less and not `0`. Ensure setting conforms to local site policy:
_Example:_
```
# sed -ri 's/^\s*maxsequence\s*=/# &amp;/' /etc/security/pwquality.conf
# printf '\n%s' ""maxsequence = 3"" &gt;&gt; /etc/security/pwquality.conf.d/50-pwmaxsequence.conf
```
**- OR/IF -** the `pam-config` tool has been used to configure the global PAM configuration files.
Run the following command to set `maxsequence` to `3` or less and not `0`. Ensure setting conforms to local site policy:
_Example:_
```
# pam-config -a --cracklib-maxsequence=3
```"</t>
  </si>
  <si>
    <t>SUSE15-107</t>
  </si>
  <si>
    <t>Ensure password history remember is configured</t>
  </si>
  <si>
    <t>If the `pwquality` `enforce_for_root` option is enabled, the module will return error on failed check even if the user changing the password is root. 
This option is off by default which means that just the message about the failed check is printed but root can change the password anyway. 
**Note:** The root is not asked for an old password so the checks that compare the old and new password are not performed.</t>
  </si>
  <si>
    <t>Run the following command to verify that the `enforce_for_root` option is enabled in a pwquality configuration file:
```
# grep -Psi -- '^\h*enforce_for_root\b' /etc/security/pwquality.conf /etc/security/pwquality.conf.d/*.conf
```
_Example output:_
```
/etc/security/pwquality.conf.d/50-pwroot.conf:enforce_for_root
```
**Notes:**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
**- OR/IF -** the `pam-config` tool has been used to configure the global PAM configuration files.
Run the following command to verify that the `enforce_for_root` option is enabled:
```
# pam-config --query --cracklib --cracklib-enforce_for_root
```
_Example output:_
```
password: enforce_for_root difok=2 minlen=14 minclass=4 maxrepeat=3 maxsequence=3 
```
**Note:** If there is no output then the `pam-config` tool has not been used to configure the `cracklib` pam module. Remediation should be done by editing a `.conf` file in the `/etc/security/pwquality.conf.d/` directory or the`/etc/security/pwquality.conf` file.</t>
  </si>
  <si>
    <t>Password History has not been configured per IRS requirements.</t>
  </si>
  <si>
    <t>5.3.2.3</t>
  </si>
  <si>
    <t>5.3.2.3.1</t>
  </si>
  <si>
    <t>Edit or add the following line in a `*.conf` file in `/etc/security/pwquality.conf.d` or in `/etc/security/pwquality.conf`:
_Example:_
```
printf '\n%s\n' "enforce_for_root" &gt;&gt; /etc/security/pwquality.conf.d/50-pwroot.conf
```
**- OR/IF -** the `pam-config` tool has been used to configure the global PAM configuration files.
Run the following command to set the `enforce_for_root` option to enabled:
```
# pam-config -a --cracklib-enforce_for_root
```</t>
  </si>
  <si>
    <t>Limit password reuse to make it less likely that an attacker will be able to guess the password. One method to achieve the recommended state is to execute the following command(s):
# pam-config -a --pwhistory --pwhistory-remember=24</t>
  </si>
  <si>
    <t>SUSE15-253</t>
  </si>
  <si>
    <t>Ensure password history is enforced for the root user</t>
  </si>
  <si>
    <t>If the `pwhistory` `enforce_for_root` option is enabled, the module will enforce password history for the root user as well</t>
  </si>
  <si>
    <t>Run the following command to verify that the `enforce_for_root`:
```
# pam-config --query --pwhistory --pwhistory-enforce_for_root
password: enforce_for_root remember=24
```</t>
  </si>
  <si>
    <t>The output includes the enforce_for_root setting along with the remember value (e.g., remember=24), indicating that password history is enforced for the root user</t>
  </si>
  <si>
    <t>Password history is not enforced for root user</t>
  </si>
  <si>
    <t>5.3.2.3.2</t>
  </si>
  <si>
    <t>Requiring users not to reuse their passwords make it less likely that an attacker will be able to guess the password or use a compromised password
**Note:** These change only apply to accounts configured on the local system.</t>
  </si>
  <si>
    <t>Run the following command to add `enforce_for_root` option:
```
# pam-config -a --pwhistory --pwhistory-enforce_for_root
```</t>
  </si>
  <si>
    <t>One method to achieve the recommended state is to execute the following method(s):
"Run the following command to add `enforce_for_root` option:
```
# pam-config -a --pwhistory --pwhistory-enforce_for_root
```"</t>
  </si>
  <si>
    <t>SUSE15-254</t>
  </si>
  <si>
    <t>Ensure pam_pwhistory includes use_authtok</t>
  </si>
  <si>
    <t>`use_authtok` - When password changing enforce the module to set the new password to the one provided by a previously stacked password module</t>
  </si>
  <si>
    <t>Run the following command to verify that `use_authtok` is set on the `pam_pwhistory.so` module lines in the password stack:
```
# grep -P -- '^\h*password\h+([^#\n\r]+)\h+pam_pwhistory\.so\h+([^#\n\r]+\h+)?use_authtok\b' /etc/pam.d/*
```
Output should be similar to:
```
/etc/pam.d/common-password:password required pam_pwhistory.so use_authtok
/etc/pam.d/common-password-pc:password required pam_pwhistory.so use_authtok
```
Verify that the lines include `use_authtok`</t>
  </si>
  <si>
    <t>The command grep -P confirms that all pam_pwhistory.so module lines in the password stack include the use_authtok option.</t>
  </si>
  <si>
    <t>5.3.2.3.3</t>
  </si>
  <si>
    <t>`use_authtok` allows multiple pam modules to confirm a new password before it is accepted.</t>
  </si>
  <si>
    <t>Run the following command to add the `use_authtok` option to the password stack's `pam_pwhistory.so` module lines:
```
# pam-config -a --pwhistory --pwhistory-use_authtok
```</t>
  </si>
  <si>
    <t>One method to achieve the recommended state is to execute the following method(s):
"Run the following command to add the `use_authtok` option to the password stack's `pam_pwhistory.so` module lines:
```
# pam-config -a --pwhistory --pwhistory-use_authtok
```"</t>
  </si>
  <si>
    <t>SUSE15-255</t>
  </si>
  <si>
    <t>Ensure pam_unix does not include nullok</t>
  </si>
  <si>
    <t>The `nullok` argument overrides the default action of `pam_unix.so` to not permit the user access to a service if their official password is blank.</t>
  </si>
  <si>
    <t>Run the following command to verify that the `nullok` argument is not set in the `pam_unix.so` module:
```
# pam-config --query --unix --unix-nullok
```
Nothing should be returned.</t>
  </si>
  <si>
    <t>The command pam-config --query --unix --unix-nullok returns no output</t>
  </si>
  <si>
    <t>HPW1</t>
  </si>
  <si>
    <t>HPW1: No password is required to access an FTI system</t>
  </si>
  <si>
    <t>5.3.2.4</t>
  </si>
  <si>
    <t>5.3.2.4.1</t>
  </si>
  <si>
    <t>Using a strong password is essential to helping protect personal and sensitive information from unauthorized access</t>
  </si>
  <si>
    <t>One method to achieve the recommended state is to execute the following method(s):
"Run the following command to delete the `nullok` argument from the `pam_unix.so` module:
```
# pam-config -d --unix --unix-nullok
```"</t>
  </si>
  <si>
    <t>SUSE15-256</t>
  </si>
  <si>
    <t>Ensure pam_unix does not include remember</t>
  </si>
  <si>
    <t>The `remember=n` argument saves the last n passwords for each user in `/etc/security/opasswd` in order to force password change history and keep the user from alternating between the same password too frequently. The MD5 password hash algorithm is used for storing the old passwords. Instead of this option the `pam_pwhistory` module should be used. The `pam_pwhistory` module saves the last n passwords for each user in `/etc/security/opasswd` using the password hash algorithm set on the `pam_unix` module. This allows for the `sha512` hash algorithm to be used.</t>
  </si>
  <si>
    <t>The command grep -Pi confirms that the remember argument is not set on any pam_unix.so module lines in the configuration files</t>
  </si>
  <si>
    <t>5.3.2.4.2</t>
  </si>
  <si>
    <t>The `remember=n` argument should be removed to ensure a strong password hashing algorithm is being used. A stronger hash provides additional protection to the system by increasing the level of effort needed for an attacker to successfully determine local user's old passwords stored in `/etc/security/opasswd`.</t>
  </si>
  <si>
    <t>Edit a file in `/etc/pam.d/*` and remove the `remember` argument on the `pam_unix.so` module lines:
```
/etc/pam.d/common-password:password required pam_unix.so use_authtok shadow sha512 
/etc/pam.d/common-password-pc:password required pam_unix.so use_authtok shadow sha512 
```</t>
  </si>
  <si>
    <t>One method to achieve the recommended state is to execute the following method(s):
"Edit a file in `/etc/pam.d/*` and remove the `remember` argument on the `pam_unix.so` module lines:
```
/etc/pam.d/common-password:password required pam_unix.so use_authtok shadow sha512 
/etc/pam.d/common-password-pc:password required pam_unix.so use_authtok shadow sha512 
```"</t>
  </si>
  <si>
    <t>SUSE15-257</t>
  </si>
  <si>
    <t>Ensure pam_unix includes a strong password hashing algorithm</t>
  </si>
  <si>
    <t>A cryptographic hash function converts an arbitrary-length input into a fixed length output. Password hashing performs a one-way transformation of a password, turning the password into another string, called the hashed password.</t>
  </si>
  <si>
    <t>The command pam-config --query --unix --unix-sha512 confirms that the pam_unix.so module is configured with a strong password hashing algorithm</t>
  </si>
  <si>
    <t>HPW11: Password transmission does not use strong cryptography</t>
  </si>
  <si>
    <t>5.3.2.4.3</t>
  </si>
  <si>
    <t>SUSE15-258</t>
  </si>
  <si>
    <t>Ensure pam_unix includes use_authtok</t>
  </si>
  <si>
    <t>Run the following command to verify that `use_authtok` is set on the `pam_unix.so` module lines in the password stack:
```
# grep -P -- '^\h*password\h+([^#\n\r]+)\h+pam_unix\.so\h+([^#\n\r]+\h+)?use_authtok\b' /etc/pam.d/common*
```
Output should be similar to:
```
/etc/pam.d/common-password:password required pam_unix.so use_authtok shadow sha512 try_first_pass
/etc/pam.d/common-password-pc:password required pam_unix.so use_authtok shadow sha512 try_first_pass
```
Verify that the lines include `use_authtok`</t>
  </si>
  <si>
    <t>The command grep -P confirms that all pam_unix.so module lines in the password stack include the use_authtok option.</t>
  </si>
  <si>
    <t>5.3.2.4.4</t>
  </si>
  <si>
    <t>Edit or create the line `use_authtok` on the password stack's `pam_unix.so` module lines:
```
/etc/pam.d/common-password:password required pam_unix.so use_authtok shadow sha512 
/etc/pam.d/common-password-pc:password required pam_unix.so use_authtok shadow sha512 
```</t>
  </si>
  <si>
    <t>One method to achieve the recommended state is to execute the following method(s):
"Edit or create the line `use_authtok` on the password stack's `pam_unix.so` module lines:
```
/etc/pam.d/common-password:password required pam_unix.so use_authtok shadow sha512 
/etc/pam.d/common-password-pc:password required pam_unix.so use_authtok shadow sha512 
```"</t>
  </si>
  <si>
    <t>SUSE15-109</t>
  </si>
  <si>
    <t>Ensure root is the only GID 0 account</t>
  </si>
  <si>
    <t>The `usermod` command can be used to specify which group the `root` account belongs to. This affects permissions of files that are created by the `root` account.</t>
  </si>
  <si>
    <t>Run the following command to verify the `root` user's primary GID is `0`, and no other user's have GID `0` as their primary GID:
```
# awk -F: '($1 !~ /^(sync|shutdown|halt|operator)/ &amp;&amp; $4=="0") {print $1":"$4}' /etc/passwd
root:0
```
**Note:** User's: sync, shutdown, halt, and operator are excluded from the check for other user's with GID `0`</t>
  </si>
  <si>
    <t xml:space="preserve">Root Account has a GID 0. </t>
  </si>
  <si>
    <t>5.4.2.2</t>
  </si>
  <si>
    <t>Run the following command to set the `root` user's GID to `0`:
```
# usermod -g 0 root
``` 
Run the following command to set the `root` group's GID to `0`:
```
# groupmod -g 0 root
```
Remove any users other than the `root` user with GID 0 or assign them a new GID if appropriate.</t>
  </si>
  <si>
    <t>Set the default group for the root account to GID 0 to prevent root -owned files from accidentally becoming accessible to non-privileged users.One method to achieve the recommended state is to execute the following command(s):
# usermod -g 0 root</t>
  </si>
  <si>
    <t>To close this finding, please provide a screenshot showing GID 0 for the root account settings with the agency's CAP.</t>
  </si>
  <si>
    <t>SUSE15-260</t>
  </si>
  <si>
    <t>Ensure group root is the only GID 0 group</t>
  </si>
  <si>
    <t>The `groupmod` command can be used to specify which group the `root` group belongs to. This affects permissions of files that are group owned by the `root` group.</t>
  </si>
  <si>
    <t>Run the following command to verify no group other than `root` is assigned GID `0`:
```
# awk -F: '$3=="0"{print $1":"$3}' /etc/group
root:0
```</t>
  </si>
  <si>
    <t>Group root has a GID 0.</t>
  </si>
  <si>
    <t>Group root does not have a GID 0</t>
  </si>
  <si>
    <t>5.4.2.3</t>
  </si>
  <si>
    <t>Using GID 0 for the `root` group helps prevent `root` group owned files from accidentally becoming accessible to non-privileged users.</t>
  </si>
  <si>
    <t>Run the following command to set the `root` group's GID to `0`:
```
# groupmod -g 0 root
```
Remove any groups other than the `root` group with GID 0 or assign them a new GID if appropriate.</t>
  </si>
  <si>
    <t>One method to achieve the recommended state is to execute the following method(s):
"Run the following command to set the `root` group's GID to `0`:
```
# groupmod -g 0 root
```
Remove any groups other than the `root` group with GID 0 or assign them a new GID if appropriate."</t>
  </si>
  <si>
    <t>SUSE15-261</t>
  </si>
  <si>
    <t>Ensure root account access is controlled</t>
  </si>
  <si>
    <t>There are a number of methods to access the root account directly. Without a password set any user would be able to gain access and thus control over the entire system.</t>
  </si>
  <si>
    <t>Run the following command to verify that either the root user's password is set or the root user's account is locked:
```
# passwd -S root | awk '$2 ~ /^(P|L)/ {print "User: \"" $1 "\" Password is status: " $2}'
```
Verify the output is either:
```
User: "root" Password is status: P 
- OR -
User: "root" Password is status: L
```
**Note:**
- `P` - Password is set
- `L` - Password is locked</t>
  </si>
  <si>
    <t>The command passwd -S root confirms that the root user's password is either set (P) or the account is locked (L).</t>
  </si>
  <si>
    <t>5.4.2.4</t>
  </si>
  <si>
    <t>Access to `root` should be secured at all times.</t>
  </si>
  <si>
    <t>If there are any automated processes that relies on access to the root account without authentication, they will fail after remediation.</t>
  </si>
  <si>
    <t>Run the following command to set a password for the `root` user:
```
# passwd root
```
**- OR -**
Run the following command to lock the `root` user account:
```
# usermod -L root
```</t>
  </si>
  <si>
    <t>One method to achieve the recommended state is to execute the following method(s):
"Run the following command to set a password for the `root` user:
```
# passwd root
```
**- OR -**
Run the following command to lock the `root` user account:
```
# usermod -L root
```"</t>
  </si>
  <si>
    <t>SUSE15-262</t>
  </si>
  <si>
    <t>Ensure root user umask is configured</t>
  </si>
  <si>
    <t>The user file-creation mode mask (`umask`) is used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`umask` can be set with either `Octal` or `Symbolic` values: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**root user Shell Configuration Files:**
- `/root/.bash_profile` - Is executed to configure the root users' shell before the initial command prompt. **Is only read by login shells.**
- `/root/.bashrc` - Is executed for interactive shells. **only read by a shell that's both interactive and non-login**
`umask` is set by order of precedence. If `umask` is set in multiple locations, this order of precedence will determine the system's default `umask`.
**Order of precedence:**
1. `/root/.bash_profile`
2. `/root/.bashrc`
3. The system default umask</t>
  </si>
  <si>
    <t>Run the following to verify the root user `umask` is set to enforce a newly created directories' permissions to be `750 (drwxr-x---)`, and a newly created file's permissions be `640 (rw-r-----)`, or more restrictive:
```
# grep -Psi -- '^\h*umask\h+(([0-7][0-7][01][0-7]\b|[0-7][0-7][0-7][0-6]\b)|([0-7][01][0-7]\b|[0-7][0-7][0-6]\b)|(u=[rwx]{1,3},)?(((g=[rx]?[rx]?w[rx]?[rx]?\b)(,o=[rwx]{1,3})?)|((g=[wrx]{1,3},)?o=[wrx]{1,3}\b)))' /root/.bash_profile /root/.bashrc
```
Nothing should be returned.</t>
  </si>
  <si>
    <t>The command grep -Psi returns no output, confirming that the root user's umask is properly configured</t>
  </si>
  <si>
    <t>5.4.2.6</t>
  </si>
  <si>
    <t>Setting a secure value for `umask` ensures that users make a conscious choice about their file permissions. A permissive `umask` value could result in directories or files with excessive permissions that can be read and/or written to by unauthorized users.</t>
  </si>
  <si>
    <t>Edit `/root/.bash_profile` and `/root/.bashrc` and remove, comment out, or update any line with `umask` to be `0027` or more restrictive.</t>
  </si>
  <si>
    <t>One method to achieve the recommended state is to execute the following method(s):
Edit `/root/.bash_profile` and `/root/.bashrc` and remove, comment out, or update any line with `umask` to be `0027` or more restrictive.</t>
  </si>
  <si>
    <t>SUSE15-263</t>
  </si>
  <si>
    <t>Ensure system accounts do not have a valid login shell</t>
  </si>
  <si>
    <t>There are a number of accounts provided with most distributions that are used to manage applications and are not intended to provide an interactive shell. Furthermore, a user may add special accounts that are not intended to provide an interactive shell.</t>
  </si>
  <si>
    <t>Run the following command to verify system accounts, except for `root`, `halt`, `sync`, `shutdown` or `nfsnobody`, do not have a valid login shell:
```
#!/usr/bin/env bash
{
 l_valid_shells="^($(awk -F\/ '$NF != "nologin" {print}' /etc/shells | sed -rn '/^\//{s,/,\\\\/,g;p}' | paste -s -d '|' - ))$"
 awk -v pat="$l_valid_shells" -F: '($1!~/^(root|halt|sync|shutdown|nfsnobody)$/ &amp;&amp; ($3&lt;'"$(awk '/^\s*UID_MIN/{print $2}' /etc/login.defs)"' || $3 == 65534) &amp;&amp; $(NF) ~ pat) {print "Service account: \"" $1 "\" has a valid shell: " $7}' /etc/passwd
}
```
Nothing should be returned</t>
  </si>
  <si>
    <t>The script returns no output, confirming that all system accounts (except root, halt, sync, shutdown, and nfsnobody) do not have a valid login shell.</t>
  </si>
  <si>
    <t>5.4.2.7</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</si>
  <si>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</si>
  <si>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Run the following command to set the shell for any service accounts returned by the audit to `nologin`:
```
# usermod -s $(command -v nologin) &lt;user&gt;
```
_Example script:_
```
#!/usr/bin/env bash
{
 l_valid_shells="^($( awk -F\/ '$NF != "nologin" {print}' /etc/shells | sed -rn '/^\//{s,/,\\\\/,g;p}' | paste -s -d '|' - ))$"
 awk -v pat="$l_valid_shells" -F: '($1!~/^(root|halt|sync|shutdown|nfsnobody)$/ &amp;&amp; ($3&lt;'"$(awk '/^\s*UID_MIN/{print $2}' /etc/login.defs)"' || $3 == 65534) &amp;&amp; $(NF) ~ pat) {system ("usermod -s '"$(command -v nologin)"' " $1)}' /etc/passwd
}
```</t>
  </si>
  <si>
    <t>One method to achieve the recommended state is to execute the following method(s):
"Run the following command to set the shell for any service accounts returned by the audit to `nologin`:
```
# usermod -s $(command -v nologin) &lt;user&gt;
```
_Example script:_
```
#!/usr/bin/env bash
{
 l_valid_shells=""^($( awk -F\/ '$NF != ""nologin"" {print}' /etc/shells | sed -rn '/^\//{s,/,\\\\/,g;p}' | paste -s -d '|' - ))$""
 awk -v pat=""$l_valid_shells"" -F: '($1!~/^(root|halt|sync|shutdown|nfsnobody)$/ &amp;&amp; ($3&lt;'""$(awk '/^\s*UID_MIN/{print $2}' /etc/login.defs)""' || $3 == 65534) &amp;&amp; $(NF) ~ pat) {system (""usermod -s '""$(command -v nologin)""' "" $1)}' /etc/passwd
}
```"</t>
  </si>
  <si>
    <t>SUSE15-264</t>
  </si>
  <si>
    <t>Ensure accounts without a valid login shell are locked</t>
  </si>
  <si>
    <t>There are a number of accounts provided with most distributions that are used to manage applications. Additionally, a administrator may add special accounts that are not intended for interactive use.</t>
  </si>
  <si>
    <t>Run the following script to verify all non-root accounts without a valid login shell are locked.
```
#!/usr/bin/env bash
{
 l_valid_shells="^($(awk -F\/ '$NF != "nologin" {print}' /etc/shells | sed -rn '/^\//{s,/,\\\\/,g;p}' | paste -s -d '|' - ))$"
 while IFS= read -r l_user; do
 passwd -S "$l_user" | awk '$2 !~ /^L/ {print "Account: \"" $1 "\" does not have a valid login shell and is not locked"}'
 done &lt; &lt;(awk -v pat="$l_valid_shells" -F: '($1 != "root" &amp;&amp; $(NF) !~ pat) {print $1}' /etc/passwd)
}
```
Nothing should be returned</t>
  </si>
  <si>
    <t>The script returns no output, confirming that all non-root accounts without a valid login shell are locked.</t>
  </si>
  <si>
    <t>5.4.2.8</t>
  </si>
  <si>
    <t>It is important to make sure that accounts that are not intended for interactive use are prevented from being used interactively. By default, most distributions set the password field for these accounts to an invalid string, but it is also recommended that these accounts are locked. This prevents these accounts from potentially being used to run any commands.</t>
  </si>
  <si>
    <t>Run the following command to lock any non-root accounts without a valid login shell returned by the audit:
```
# usermod -L &lt;user&gt;
```
_Example script:_:
```
#!/usr/bin/env bash
{
 l_valid_shells="^($(awk -F\/ '$NF != "nologin" {print}' /etc/shells | sed -rn '/^\//{s,/,\\\\/,g;p}' | paste -s -d '|' - ))$"
 while IFS= read -r l_user; do
 passwd -S "$l_user" | awk '$2 !~ /^L/ {system ("usermod -L " $1)}'
 done &lt; &lt;(awk -v pat="$l_valid_shells" -F: '($1 != "root" &amp;&amp; $(NF) !~ pat) {print $1}' /etc/passwd)
}
```</t>
  </si>
  <si>
    <t>One method to achieve the recommended state is to execute the following method(s):
"Run the following command to lock any non-root accounts without a valid login shell returned by the audit:
```
# usermod -L &lt;user&gt;
```
_Example script:_:
```
#!/usr/bin/env bash
{
 l_valid_shells=""^($(awk -F\/ '$NF != ""nologin"" {print}' /etc/shells | sed -rn '/^\//{s,/,\\\\/,g;p}' | paste -s -d '|' - ))$""
 while IFS= read -r l_user; do
 passwd -S ""$l_user"" | awk '$2 !~ /^L/ {system (""usermod -L "" $1)}'
 done &lt; &lt;(awk -v pat=""$l_valid_shells"" -F: '($1 != ""root"" &amp;&amp; $(NF) !~ pat) {print $1}' /etc/passwd)
}
```"</t>
  </si>
  <si>
    <t>SUSE15-110</t>
  </si>
  <si>
    <t>Ensure default user shell timeout is configured</t>
  </si>
  <si>
    <t>`TMOUT` is an environmental setting that determines the timeout of a shell in seconds.
- TMOUT=_n_ - Sets the shell timeout to _n_ seconds. A setting of `TMOUT=0` disables timeout.
- readonly TMOUT- Sets the TMOUT environmental variable as readonly, preventing unwanted modification during run-time.
- export TMOUT - exports the TMOUT variable 
**System Wide Shell Configuration Files:**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`/etc/bash.bashrc` - System wide version of `.bashrc`. In Fedora derived distributions, `/etc/bashrc` also invokes /etc/profile.d/*.sh if *non-login* shell, but redirects output to `/dev/null` if *non-interactive.* **Is only executed for *interactive* shells or if `BASH_ENV` is set to `/etc/bash.bashrc`.**</t>
  </si>
  <si>
    <t>Run the following script to verify that `TMOUT` is configured to: include a timeout of no more than `900` seconds, to be `readonly`, to be `exported`, and is not being changed to a longer timeout.
```
#!/usr/bin/env bash
{
 a_output=(); a_output2=(); l_tmout_set="900"
 f_tmout_read_chk()
 {
 a_out=(); a_out2=()
 l_tmout_readonly="$(grep -P -- '^\h*(typeset\h\-xr\hTMOUT=\d+|([^#\n\r]+)?\breadonly\h+TMOUT\b)' "$l_file")"
 l_tmout_export="$(grep -P -- '^\h*(typeset\h\-xr\hTMOUT=\d+|([^#\n\r]+)?\bexport\b([^#\n\r]+\b)?TMOUT\b)' "$l_file")"
 if [ -n "$l_tmout_readonly" ]; then
 a_out+=(" - Readonly is set as: \"$l_tmout_readonly\" in: \"$l_file\"")
 else
 a_out2+=(" - Readonly is not set in: \"$l_file\"")
 fi
 if [ -n "$l_tmout_export" ]; then
 a_out+=(" - Export is set as: \"$l_tmout_export\" in: \"$l_file\"")
 else
 a_out2+=(" - Export is not set in: \"$l_file\"")
 fi 
 }
 while IFS= read -r l_file; do
 l_tmout_value="$(grep -Po -- '^([^#\n\r]+)?\bTMOUT=\d+\b' "$l_file" | awk -F= '{print $2}')"
 f_tmout_read_chk
 if [ -n "$l_tmout_value" ]; then
 if [[ "$l_tmout_value" -le "$l_tmout_set" &amp;&amp; "$l_tmout_value" -gt "0" ]]; then
 a_output+=(" - TMOUT is set to: \"$l_tmout_value\" in: \"$l_file\"")
 [ "${#a_out[@]}" -gt 0 ] &amp;&amp; a_output+=("${a_out[@]}")
 [ "${#a_out2[@]}" -gt 0 ] &amp;&amp; a_output2+=("${a_out[@]}")
 fi
 if [[ "$l_tmout_value" -gt "$l_tmout_set" || "$l_tmout_value" -le "0" ]]; then
 a_output2+=(" - TMOUT is incorrectly set to: \"$l_tmout_value\" in: \"$l_file\"")
 [ "${#a_out[@]}" -gt 0 ] &amp;&amp; a_output2+=(" ** Incorrect TMOUT value **" "${a_out[@]}")
 [ "${#a_out2[@]}" -gt 0 ] &amp;&amp; a_output2+=("${a_out2[@]}")
 fi
 else
 [ "${#a_out[@]}" -gt 0 ] &amp;&amp; a_output2+=(" - TMOUT is not set" "${a_out[@]}")
 [ "${#a_out2[@]}" -gt 0 ] &amp;&amp; a_output2+=(" - TMOUT is not set" "${a_out2[@]}")
 fi
 done &lt; &lt;(grep -Pls -- '^([^#\n\r]+)?\bTMOUT\b' /etc/*bashrc /etc/profile /etc/profile.d/*.sh)
 [[ "${#a_output[@]}" -le 0 &amp;&amp; "${#a_output2[@]}" -le 0 ]] &amp;&amp; a_output2+=(" - TMOUT is not configured")
 if [ "${#a_output2[@]}" -le 0 ]; then
 printf '%s\n' "" "- Audit Result:" " ** PASS **" "${a_output[@]}"
 else
 printf '%s\n' "" "- Audit Result:" " ** FAIL **" " * Reasons for audit failure *" "${a_output2[@]}" ""
 [ "${#a_output[@]}" -gt 0 ] &amp;&amp; printf '%s\n' "- Correctly set:" "${a_output[@]}"
 fi
}
```
**Note:** If `TMOUT` is set as `readonly` through `readonly TMOUT` and/or `typeset -xr` in more than once, you will receive an error message when logging into a terminal session or connecting with openSSH. It is recommended that `TMOUT` be set only once in **only one** file.</t>
  </si>
  <si>
    <t>5.4.3.2</t>
  </si>
  <si>
    <t>Review `/etc/bashrc`, `/etc/profile`, and all files ending in `*.sh` in the `/etc/profile.d/` directory and remove or edit all `TMOUT=_n_` entries to follow local site policy. `TMOUT` should not exceed 1800 or be equal to `0`.
Configure `TMOUT` in **one** of the following files:
- A file in the `/etc/profile.d/` directory ending in `.sh`
- `/etc/profile`
- `/etc/bashrc`
_Example command to set TMOUT to `1800` seconds in a file in `/etc/profile.d/`:_
```
# printf '%s\n' "# Set TMOUT to 1800 seconds" "typeset -xr TMOUT=1800" &gt; /etc/profile.d/50-tmout.sh
```
_`TMOUT` configuration examples:_
```
typeset -xr TMOUT=900
```
Deprecated methods: 
- As multiple lines:
```
TMOUT=900
readonly TMOUT
export TMOUT
```
- As a single line:
```
readonly TMOUT=900 ; export TMOUT
```</t>
  </si>
  <si>
    <t>SUSE15-111</t>
  </si>
  <si>
    <t>Ensure default user umask is configured</t>
  </si>
  <si>
    <t>The user file-creation mode mask (`umask`) is used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`umask` can be set with either `Octal` or `Symbolic` values: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The default `umask` can be set to use the `pam_umask` module or in a `System Wide Shell Configuration File`. The user creating the directories or files has the discretion of changing the permissions via the chmod command, or choosing a different default `umask` by adding the `umask` command into a `User Shell Configuration File`, ( `.bash_profile` or `.bashrc`), in their home directory.
**Setting the default umask:**
- pam_umask module:
 - will set the umask according to the system default in `/etc/login.defs` and user settings, solving the problem of different `umask` settings with different shells, display managers, remote sessions etc.
 - `umask=&lt;mask&gt;` value in the `/etc/login.defs` file is interpreted as Octal
 - Setting `USERGROUPS_ENAB` to yes in `/etc/login.defs` (default):
 - will enable setting of the `umask` group bits to be the same as owner bits. (examples: 022 -&gt; 002, 077 -&gt; 007) for non-root users, if the `uid` is the same as `gid`, and `username` is the same as the `&lt;primary group name&gt;`
 - userdel will remove the user's group if it contains no more members, and useradd will create by default a group with the name of the user
- `System Wide Shell Configuration File`:
 - `/etc/profile` - used to set system wide environmental variables on users shells. The variables are sometimes the same ones that are in the `.bash_profile`, however this file is used to set an initial PATH or PS1 for all shell users of the system. **is only executed for interactive *login* shells, or shells executed with the --login parameter.** 
 - `/etc/profile.d` - `/etc/profile` will execute the scripts within `/etc/profile.d/*.sh`. It is recommended to place your configuration in a shell script within `/etc/profile.d` to set your own system wide environmental variables.
 - `/etc/bashrc` - System wide version of `.bashrc`. In Fedora derived distributions, `etc/bashrc` also invokes /etc/profile.d/*.sh if *non-login* shell, but redirects output to `/dev/null` if *non-interactive.* **Is only executed for *interactive* shells or if `BASH_ENV` is set to `/etc/bashrc`.**
**User Shell Configuration Files:**
- `~/.bash_profile` - Is executed to configure your shell before the initial command prompt. **Is only read by login shells.**
- `~/.bashrc` - Is executed for interactive shells. **only read by a shell that's both interactive and non-login**
`umask` is set by order of precedence. If `umask` is set in multiple locations, this order of precedence will determine the system's default `umask`.
**Order of precedence:**
1. A file in `/etc/profile.d/` ending in `.sh` - This will override any other system-wide `umask` setting
2. In the file `/etc/profile`
3. On the `pam_umask.so` module in `/etc/pam.d/postlogin`
4. In the file `/etc/login.defs`
5. In the file `/etc/default/login`</t>
  </si>
  <si>
    <t>Run the following to verify the default user `umask` is set to `027`(octal) or `u=rwx,g=rx,o=` (Symbolic) to enforce newly created directories' permissions to be `750 (drwxr-x---)`, and newly created file's permissions be `640 (rw-r-----)`, or more restrictive:
```
#!/usr/bin/env bash
{ 
 l_output="" l_output2=""
 file_umask_chk()
 {
 if grep -Psiq -- '^\h*umask\h+(0?[0-7][2-7]7|u(=[rwx]{0,3}),g=([rx]{0,2}),o=)(\h*#.*)?$' "$l_file"; then
 l_output="$l_output\n - umask is set correctly in \"$l_file\""
 elif grep -Psiq -- '^\h*umask\h+(([0-7][0-7][01][0-7]\b|[0-7][0-7][0-7][0-6]\b)|([0-7][01][0-7]\b|[0-7][0-7][0-6]\b)|(u=[rwx]{1,3},)?(((g=[rx]?[rx]?w[rx]?[rx]?\b)(,o=[rwx]{1,3})?)|((g=[wrx]{1,3},)?o=[wrx]{1,3}\b)))' "$l_file"; then
 l_output2="$l_output2\n - umask is incorrectly set in \"$l_file\""
 fi
 }
 while IFS= read -r -d $'\0' l_file; do
 file_umask_chk
 done &lt; &lt;(find /etc/profile.d/ -type f -name '*.sh' -print0)
 [ -z "$l_output" ] &amp;&amp; l_file="/etc/profile" &amp;&amp; file_umask_chk
 [ -z "$l_output" ] &amp;&amp; l_file="/etc/bashrc" &amp;&amp; file_umask_chk
 [ -z "$l_output" ] &amp;&amp; l_file="/etc/bash.bashrc" &amp;&amp; file_umask_chk
 [ -z "$l_output" ] &amp;&amp; l_file="/etc/pam.d/postlogin"
 if [ -z "$l_output" ]; then
 if grep -Psiq -- '^\h*session\h+[^#\n\r]+\h+pam_umask\.so\h+([^#\n\r]+\h+)?umask=(0?[0-7][2-7]7)\b' "$l_file"; then
 l_output1="$l_output1\n - umask is set correctly in \"$l_file\""
 elif grep -Psiq '^\h*session\h+[^#\n\r]+\h+pam_umask\.so\h+([^#\n\r]+\h+)?umask=(([0-7][0-7][01][0-7]\b|[0-7][0-7][0-7][0-6]\b)|([0-7][01][0-7]\b))' "$l_file"; then
 l_output2="$l_output2\n - umask is incorrectly set in \"$l_file\""
 fi
 fi
 [ -z "$l_output" ] &amp;&amp; l_file="/etc/login.defs" &amp;&amp; file_umask_chk
 [ -z "$l_output" ] &amp;&amp; l_file="/etc/default/login" &amp;&amp; file_umask_chk
 [[ -z "$l_output" &amp;&amp; -z "$l_output2" ]] &amp;&amp; l_output2="$l_output2\n - umask is not set"
 if [ -z "$l_output2" ]; then
 echo -e "\n- Audit Result:\n ** PASS **\n - * Correctly configured * :\n$l_output\n"
 else
 echo -e "\n- Audit Result:\n ** FAIL **\n - * Reasons for audit failure * :\n$l_output2"
 [ -n "$l_output" ] &amp;&amp; echo -e "\n- * Correctly configured * :\n$l_output\n"
 fi
}
```</t>
  </si>
  <si>
    <t>Default users' umask has been set to a value of 027.</t>
  </si>
  <si>
    <t>System accounts may be accessed by regular users.</t>
  </si>
  <si>
    <t>5.4.3.3</t>
  </si>
  <si>
    <t>Setting a secure default value for `umask` ensures that users make a conscious choice about their file permissions. A permissive `umask` value could result in directories or files with excessive permissions that can be read and/or written to by unauthorized users.</t>
  </si>
  <si>
    <t>Run the following script and perform the instructions in the output to set the default umask to `027` or more restrictive:
```
#!/usr/bin/env bash
{
 l_output="" l_output2="" l_out=""
 file_umask_chk()
 {
 if grep -Psiq -- '^\h*umask\h+(0?[0-7][2-7]7|u(=[rwx]{0,3}),g=([rx]{0,2}),o=)(\h*#.*)?$' "$l_file"; then
 l_out="$l_out\n - umask is set correctly in \"$l_file\""
 elif grep -Psiq -- '^\h*umask\h+(([0-7][0-7][01][0-7]\b|[0-7][0-7][0-7][0-6]\b)|([0-7][01][0-7]\b|[0-7][0-7][0-6]\b)|(u=[rwx]{1,3},)?(((g=[rx]?[rx]?w[rx]?[rx]?\b)(,o=[rwx]{1,3})?)|((g=[wrx]{1,3},)?o=[wrx]{1,3}\b)))' "$l_file"; then
 l_output2="$l_output2\n - \"$l_file\""
 fi
 }
 while IFS= read -r -d $'\0' l_file; do
 file_umask_chk
 done &lt; &lt;(find /etc/profile.d/ -type f -name '*.sh' -print0)
 [ -n "$l_out" ] &amp;&amp; l_output="$l_out"
 l_file="/etc/profile" &amp;&amp; file_umask_chk
 l_file="/etc/bashrc" &amp;&amp; file_umask_chk
 l_file="/etc/bash.bashrc" &amp;&amp; file_umask_chk
 l_file="/etc/pam.d/postlogin"
 if grep -Psiq '^\h*session\h+[^#\n\r]+\h+pam_umask\.so\h+([^#\n\r]+\h+)?umask=(([0-7][0-7][01][0-7]\b|[0-7][0-7][0-7][0-6]\b)|([0-7][01][0-7]\b))' "$l_file"; then
 l_output2="$l_output2\n - \"$l_file\""
 fi
 l_file="/etc/login.defs" &amp;&amp; file_umask_chk
 l_file="/etc/default/login" &amp;&amp; file_umask_chk
 if [ -z "$l_output2" ]; then
 echo -e " - No files contain a UMASK that is not restrictive enough\n No UMASK updates required to existing files"
 else
 echo -e "\n - UMASK is not restrictive enough in the following file(s):$l_output2\n\n- Remediation Procedure:\n - Update these files and comment out the UMASK line\n or update umask to be \"0027\" or more restrictive"
 fi
 if [ -n "$l_output" ]; then
 echo -e "$l_output"
 else
 echo -e " - Configure UMASK in a file in the \"/etc/profile.d/\" directory ending in \".sh\"\n\n Example Command (Hash to represent being run at a root prompt):\n\n# printf '%s\\\n' \"umask 027\" &gt; /etc/profile.d/50-systemwide_umask.sh\n"
 fi
}
```
**Notes:**
- This method only applies to bash and shell. If other shells are supported on the system, it is recommended that their configuration files also are checked
- If the `pam_umask.so` module is going to be used to set `umask`, ensure that it's not being overridden by another setting. Refer to the PAM_UMASK(8) man page for more information</t>
  </si>
  <si>
    <t>Set the default user umask to 027 or a value that is more restrictive to ensures that users make a conscious choice about their file permissions. One method to achieve the recommended state is to execute the following:
Configure umask in *one* of the following locations:
/etc/login.defs - *Recommended*
A file ending in .sh in the /etc/profile.d/ directory
/etc/default/login
/etc/profile.local
/etc/profile - *This is not recommended, may be updated/overwritten by YaST2 Online Update*
Example:
edit /etc/login.defs and add or modify the UMASK line.
UMASK 027
Review files ending in .sh in the /etc/profile.d/ directory, and the files; /etc/bash.bashrc, /etc/profile, and /etc/profile.local. Remove or edit all umask entries to follow local site policy. Any remaining entries should be: umask 027, umask u=rwx,g=rx,o= or more restrictive.</t>
  </si>
  <si>
    <t>SUSE15-112</t>
  </si>
  <si>
    <t>Ensure access to /etc/passwd is configured</t>
  </si>
  <si>
    <t>The `/etc/passwd` file contains user account information that is used by many system utilities and therefore must be readable for these utilities to operate.</t>
  </si>
  <si>
    <t>Run the following command to verify `/etc/passwd` is mode 644 or more restrictive, `Uid` is `0/root` and `Gid` is `0/root`:
```
# stat -Lc 'Access: (%#a/%A) Uid: ( %u/ %U) Gid: ( %g/ %G)' /etc/passwd
Access: (0644/-rw-r--r--) Uid: ( 0/ root) Gid: ( 0/ root)
```</t>
  </si>
  <si>
    <t xml:space="preserve">The file /etc/passwd is user and group owned by root. </t>
  </si>
  <si>
    <t>User/Group Owner permissions on /etc/passwd have not been configured appropriately.</t>
  </si>
  <si>
    <t>7.1</t>
  </si>
  <si>
    <t>7.1.1</t>
  </si>
  <si>
    <t>Run the following commands to remove excess permissions, set owner, and set group on `/etc/passwd`:
```
# chmod u-x,go-wx /etc/passwd
# chown root:root /etc/passwd
```</t>
  </si>
  <si>
    <t>SUSE15-113</t>
  </si>
  <si>
    <t>Ensure access to /etc/shadow is configured</t>
  </si>
  <si>
    <t>The `/etc/shadow` file is used to store the information about user accounts that is critical to the security of those accounts, such as the hashed password and other security information.</t>
  </si>
  <si>
    <t xml:space="preserve">The file /etc/shadow is user and group owned by root. </t>
  </si>
  <si>
    <t>User/Group Owner permissions on /etc/shadow have not been configured appropriately.</t>
  </si>
  <si>
    <t>7.1.5</t>
  </si>
  <si>
    <t>Configure permissions on the /etc/gshadow file. One method to achieve the recommended state is to execute the following command(s):
# chown root:root /etc/shadow
# chmod u-x,g-wx,o-rwx /etc/shadow</t>
  </si>
  <si>
    <t>SUSE15-114</t>
  </si>
  <si>
    <t>Ensure access to /etc/group is configured</t>
  </si>
  <si>
    <t>The `/etc/group` file contains a list of all the valid groups defined in the system. The command below allows read/write access for root and read access for everyone else.</t>
  </si>
  <si>
    <t>Run the following command to verify `/etc/group` is mode 644 or more restrictive, `Uid` is `0/root` and `Gid` is `0/root`:
```
# stat -Lc 'Access: (%#a/%A) Uid: ( %u/ %U) Gid: ( %g/ %G)' /etc/group
Access: (0644/-rw-r--r--) Uid: ( 0/ root) Gid: ( 0/ root)
```</t>
  </si>
  <si>
    <t xml:space="preserve">The file /etc/group is user and group owned by root. </t>
  </si>
  <si>
    <t>User/Group Owner permissions on /etc/group- have not been configured appropriately.</t>
  </si>
  <si>
    <t>7.1.3</t>
  </si>
  <si>
    <t>Run the following commands to remove excess permissions, set owner, and set group on `/etc/group`:
```
# chmod u-x,go-wx /etc/group
# chown root:root /etc/group
```</t>
  </si>
  <si>
    <t>Configure permissions on the /etc/group file. One method to achieve the recommended state is to execute the following command(s):
# chown root:root /etc/group
# chmod u-x,g-wx,o-wx /etc/group</t>
  </si>
  <si>
    <t>SUSE15-115</t>
  </si>
  <si>
    <t>Ensure access to /etc/passwd- is configured</t>
  </si>
  <si>
    <t>The `/etc/passwd-` file contains backup user account information.</t>
  </si>
  <si>
    <t>Run the following command to verify `/etc/passwd-` is mode 644 or more restrictive, `Uid` is `0/root` and `Gid` is `0/root`:
```
# stat -Lc 'Access: (%#a/%A) Uid: ( %u/ %U) Gid: { %g/ %G)' /etc/passwd-
Access: (0644/-rw-r--r--) Uid: ( 0/ root) Gid: { 0/ root)
```</t>
  </si>
  <si>
    <t>7.1.2</t>
  </si>
  <si>
    <t>Run the following commands to remove excess permissions, set owner, and set group on `/etc/passwd-`:
```
# chmod u-x,go-wx /etc/passwd-
# chown root:root /etc/passwd-
```</t>
  </si>
  <si>
    <t>SUSE15-116</t>
  </si>
  <si>
    <t>Ensure access to /etc/shadow- is configured</t>
  </si>
  <si>
    <t>The `/etc/shadow-` file is used to store backup information about user accounts that is critical to the security of those accounts, such as the hashed password and other security information.</t>
  </si>
  <si>
    <t xml:space="preserve">The file /etc/shadow- is user and group owned by root. </t>
  </si>
  <si>
    <t>User/Group Owner permissions on /etc/shadow- have not been configured appropriately.</t>
  </si>
  <si>
    <t>7.1.6</t>
  </si>
  <si>
    <t xml:space="preserve">Configure permissions on the /etc/shadow- file since the file permissions could be changed either inadvertently or through malicious actions. One method to achieve the recommended state is to execute the following command(s):
# chown root:shadow /etc/shadow-
# chmod u-x,g-wx,o-rwx /etc/shadow-
</t>
  </si>
  <si>
    <t>SUSE15-277</t>
  </si>
  <si>
    <t>Ensure access to /etc/gshadow is configured</t>
  </si>
  <si>
    <t>The `/etc/gshadow` file is used to store the information about groups that is critical to the security of those accounts, such as the hashed password and other security information.</t>
  </si>
  <si>
    <t xml:space="preserve">The file /etc/gshadow is user and group owned by root. </t>
  </si>
  <si>
    <t>File is not user and group owned by root</t>
  </si>
  <si>
    <t>7.1.7</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</si>
  <si>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</si>
  <si>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One method to achieve the recommended state is to execute the following method(s):
"Run the following commands to set mode, owner, and group on `/etc/gshadow`:
```
# chown root:root /etc/gshadow
# chmod 0000 /etc/gshadow
```"</t>
  </si>
  <si>
    <t>SUSE15-278</t>
  </si>
  <si>
    <t>Ensure access to /etc/gshadow- is configured</t>
  </si>
  <si>
    <t>The `/etc/gshadow-` file is used to store backup information about groups that is critical to the security of those accounts, such as the hashed password and other security information.</t>
  </si>
  <si>
    <t xml:space="preserve">The file /etc/gshadow- is user and group owned by root. </t>
  </si>
  <si>
    <t>7.1.8</t>
  </si>
  <si>
    <t>It is critical to ensure that the `/etc/gshadow-` file is protected from unauthorized access. Although it is protected by default, the file permissions could be changed either inadvertently or through malicious actions.</t>
  </si>
  <si>
    <t>One method to achieve the recommended state is to execute the following method(s):
"Run the following commands to set mode, owner, and group on `/etc/gshadow-`:
```
# chown root:root /etc/gshadow-
# chmod 0000 /etc/gshadow-
```"</t>
  </si>
  <si>
    <t>SUSE15-279</t>
  </si>
  <si>
    <t>Ensure access to /etc/shells is configured</t>
  </si>
  <si>
    <t>`/etc/shells` is a text file which contains the full pathnames of valid login shells. This file is consulted by `chsh` and available to be queried by other programs.</t>
  </si>
  <si>
    <t>Run the following command to verify `/etc/shells` is mode 644 or more restrictive, `Uid` is `0/root` and `Gid` is `0/root`:
```
# stat -Lc 'Access: (%#a/%A) Uid: ( %u/ %U) Gid: ( %g/ %G)' /etc/shells
Access: (0644/-rw-r--r--) Uid: ( 0/ root) Gid: ( 0/ root)
```</t>
  </si>
  <si>
    <t xml:space="preserve">The file /etc/shells is user and group owned by root. </t>
  </si>
  <si>
    <t>7.1.9</t>
  </si>
  <si>
    <t>It is critical to ensure that the `/etc/shells` file is protected from unauthorized access. Although it is protected by default, the file permissions could be changed either inadvertently or through malicious actions.</t>
  </si>
  <si>
    <t>Run the following commands to remove excess permissions, set owner, and set group on `/etc/shells`:
```
# chmod u-x,go-wx /etc/shells
# chown root:root /etc/shells
```</t>
  </si>
  <si>
    <t>One method to achieve the recommended state is to execute the following method(s):
"Run the following commands to remove excess permissions, set owner, and set group on `/etc/shells`:
```
# chmod u-x,go-wx /etc/shells
# chown root:root /etc/shells
```"</t>
  </si>
  <si>
    <t>SUSE15-280</t>
  </si>
  <si>
    <t>Ensure access to /etc/security/opasswd is configured</t>
  </si>
  <si>
    <t>`/etc/security/opasswd` and it's backup `/etc/security/opasswd.old` hold user's previous passwords if `pam_unix` or `pam_pwhistory` is in use on the system</t>
  </si>
  <si>
    <t>Run the following commands to verify `/etc/security/opasswd` and `/etc/security/opasswd.old` are mode 600 or more restrictive, `Uid` is `0/root` and `Gid` is `0/root` if they exist:
```
# [ -e "/etc/security/opasswd" ] &amp;&amp; stat -Lc '%n Access: (%#a/%A) Uid: ( %u/ %U) Gid: ( %g/ %G)' /etc/security/opasswd
/etc/security/opasswd Access: (0600/-rw-------) Uid: ( 0/ root) Gid: ( 0/ root)
 -OR-
Nothing is returned
```
```
# [ -e "/etc/security/opasswd.old" ] &amp;&amp; stat -Lc '%n Access: (%#a/%A) Uid: ( %u/ %U) Gid: ( %g/ %G)' /etc/security/opasswd.old
/etc/security/opasswd.old Access: (0600/-rw-------) Uid: ( 0/ root) Gid: ( 0/ root)
 -OR-
Nothing is returned
```</t>
  </si>
  <si>
    <t xml:space="preserve">The file /etc/security/opasswd is user and group owned by root. </t>
  </si>
  <si>
    <t>7.1.10</t>
  </si>
  <si>
    <t>It is critical to ensure that `/etc/security/opasswd` is protected from unauthorized access. Although it is protected by default, the file permissions could be changed either inadvertently or through malicious actions.</t>
  </si>
  <si>
    <t>Run the following commands to remove excess permissions, set owner, and set group on `/etc/security/opasswd` and `/etc/security/opasswd.old` is they exist:
```
# [ -e "/etc/security/opasswd" ] &amp;&amp; chmod u-x,go-rwx /etc/security/opasswd
# [ -e "/etc/security/opasswd" ] &amp;&amp; chown root:root /etc/security/opasswd
# [ -e "/etc/security/opasswd.old" ] &amp;&amp; chmod u-x,go-rwx /etc/security/opasswd.old
# [ -e "/etc/security/opasswd.old" ] &amp;&amp; chown root:root /etc/security/opasswd.old
```</t>
  </si>
  <si>
    <t>One method to achieve the recommended state is to execute the following method(s):
"Run the following commands to remove excess permissions, set owner, and set group on `/etc/security/opasswd` and `/etc/security/opasswd.old` is they exist:
```
# [ -e ""/etc/security/opasswd"" ] &amp;&amp; chmod u-x,go-rwx /etc/security/opasswd
# [ -e ""/etc/security/opasswd"" ] &amp;&amp; chown root:root /etc/security/opasswd
# [ -e ""/etc/security/opasswd.old"" ] &amp;&amp; chmod u-x,go-rwx /etc/security/opasswd.old
# [ -e ""/etc/security/opasswd.old"" ] &amp;&amp; chown root:root /etc/security/opasswd.old
```"</t>
  </si>
  <si>
    <t>SUSE15-117</t>
  </si>
  <si>
    <t>Ensure access to /etc/group- is configured</t>
  </si>
  <si>
    <t>The `/etc/group-` file contains a backup list of all the valid groups defined in the system.</t>
  </si>
  <si>
    <t>Run the following command to verify `/etc/group-` is mode 644 or more restrictive, `Uid` is `0/root` and `Gid` is `0/root`:
```
# stat -Lc 'Access: (%#a/%A) Uid: ( %u/ %U) Gid: ( %g/ %G)' /etc/group-
Access: (0644/-rw-r--r--) Uid: ( 0/ root) Gid: ( 0/ root)
```</t>
  </si>
  <si>
    <t xml:space="preserve">The file /etc/group- is user and group owned by root. </t>
  </si>
  <si>
    <t>7.1.4</t>
  </si>
  <si>
    <t>Run the following commands to remove excess permissions, set owner, and set group on `/etc/group-`:
```
# chmod u-x,go-wx /etc/group-
# chown root:root /etc/group-
```</t>
  </si>
  <si>
    <t>SUSE15-118</t>
  </si>
  <si>
    <t>Ensure world writable files and directories are secured</t>
  </si>
  <si>
    <t>World writable files are the least secure. Data in world-writable files can be modified and compromised by any user on the system. World writable files may also indicate an incorrectly written script or program that could potentially be the cause of a larger compromise to the system's integrity. See the `chmod(2)` man page for more information.
Setting the sticky bit on world writable directories prevents users from deleting or renaming files in that directory that are not owned by them.</t>
  </si>
  <si>
    <t>Run the following script to verify:
- No world writable files exist
- No world writable directories without the sticky bit exist
```
#!/usr/bin/env bash
{
 l_output="" l_output2=""
 l_smask='01000'
 a_file=(); a_dir=() # Initialize arrays
 a_path=(! -path "/run/user/*" -a ! -path "/proc/*" -a ! -path "*/containerd/*" -a ! -path "*/kubelet/pods/*" -a ! -path "*/kubelet/plugins/*" -a ! -path "/sys/*" -a ! -path "/snap/*")
 while IFS= read -r l_mount; do
 while IFS= read -r -d $'\0' l_file; do
 if [ -e "$l_file" ]; then
 [ -f "$l_file" ] &amp;&amp; a_file+=("$l_file") # Add WR files
 if [ -d "$l_file" ]; then # Add directories w/o sticky bit
 l_mode="$(stat -Lc '%#a' "$l_file")"
 [ ! $(( $l_mode &amp; $l_smask )) -gt 0 ] &amp;&amp; a_dir+=("$l_file")
 fi
 fi
 done &lt; &lt;(find "$l_mount" -xdev \( "${a_path[@]}" \) \( -type f -o -type d \) -perm -0002 -print0 2&gt; /dev/null)
 done &lt; &lt;(findmnt -Dkerno fstype,target | awk '($1 !~ /^\s*(nfs|proc|smb|vfat|iso9660|efivarfs|selinuxfs)/ &amp;&amp; $2 !~ /^(\/run\/user\/|\/tmp|\/var\/tmp)/){print $2}')
 if ! (( ${#a_file[@]} &gt; 0 )); then
 l_output="$l_output\n - No world writable files exist on the local filesystem."
 else
 l_output2="$l_output2\n - There are \"$(printf '%s' "${#a_file[@]}")\" World writable files on the system.\n - The following is a list of World writable files:\n$(printf '%s\n' "${a_file[@]}")\n - end of list\n"
 fi
 if ! (( ${#a_dir[@]} &gt; 0 )); then
 l_output="$l_output\n - Sticky bit is set on world writable directories on the local filesystem."
 else
 l_output2="$l_output2\n - There are \"$(printf '%s' "${#a_dir[@]}")\" World writable directories without the sticky bit on the system.\n - The following is a list of World writable directories without the sticky bit:\n$(printf '%s\n' "${a_dir[@]}")\n - end of list\n"
 fi
 unset a_path; unset a_arr; unset a_file; unset a_dir # Remove arrays
 # If l_output2 is empty, we pass
 if [ -z "$l_output2" ]; then
 echo -e "\n- Audit Result:\n ** PASS **\n - * Correctly configured * :\n$l_output\n"
 else
 echo -e "\n- Audit Result:\n ** FAIL **\n - * Reasons for audit failure * :\n$l_output2"
 [ -n "$l_output" ] &amp;&amp; echo -e "- * Correctly configured * :\n$l_output\n"
 fi
}
```
**Note:** On systems with a large number of files and/or directories, this audit may be a long running process</t>
  </si>
  <si>
    <t>There are World Writable files on the system.</t>
  </si>
  <si>
    <t>7.1.11</t>
  </si>
  <si>
    <t>Data in world-writable files can be modified and compromised by any user on the system. World writable files may also indicate an incorrectly written script or program that could potentially be the cause of a larger compromise to the system's integrity.
This feature prevents the ability to delete or rename files in world writable directories (such as `/tmp` ) that are owned by another user.</t>
  </si>
  <si>
    <t>'- World Writable Files:
 - It is recommended that write access is removed from `other` with the command ( `chmod o-w &lt;filename&gt;` ), but always consult relevant vendor documentation to avoid breaking any application dependencies on a given file.
- World Writable Directories:
 - Set the sticky bit on all world writable directories with the command ( `chmod a+t &lt;directory_name&gt;` )
Run the following script to:
- Remove other write permission from any world writable files
- Add the sticky bit to all world writable directories
```
#!/usr/bin/env bash
{
 l_smask='01000'
 a_file=(); a_dir=() # Initialize arrays
 a_path=(! -path "/run/user/*" -a ! -path "/proc/*" -a ! -path "*/containerd/*" -a ! -path "*/kubelet/pods/*" -a ! -path "*/kubelet/plugins/*" -a ! -path "/sys/*" -a ! -path "/snap/*")
 while IFS= read -r l_mount; do
 while IFS= read -r -d $'\0' l_file; do
 if [ -e "$l_file" ]; then
 l_mode="$(stat -Lc '%#a' "$l_file")"
 if [ -f "$l_file" ]; then # Remove excess permissions from WW files
 echo -e " - File: \"$l_file\" is mode: \"$l_mode\"\n - removing write permission on \"$l_file\" from \"other\""
 chmod o-w "$l_file"
 fi
 if [ -d "$l_file" ]; then # Add sticky bit
 if [ ! $(( $l_mode &amp; $l_smask )) -gt 0 ]; then
 echo -e " - Directory: \"$l_file\" is mode: \"$l_mode\" and doesn't have the sticky bit set\n - Adding the sticky bit"
 chmod a+t "$l_file"
 fi
 fi
 fi
 done &lt; &lt;(find "$l_mount" -xdev \( "${a_path[@]}" \) \( -type f -o -type d \) -perm -0002 -print0 2&gt; /dev/null)
 done &lt; &lt;(findmnt -Dkerno fstype,target | awk '($1 !~ /^\s*(nfs|proc|smb|vfat|iso9660|efivarfs|selinuxfs)/ &amp;&amp; $2 !~ /^(\/run\/user\/|\/tmp|\/var\/tmp)/){print $2}') 
}
```</t>
  </si>
  <si>
    <t>Confirm that world writable films do not exist since World writable files may also indicate an incorrectly written script or program that could potentially be the cause of a larger compromise to the system's integrity. Removing write access for the "other" category ( `chmod o-w ` ) is advisable, but always consult relevant vendor documentation to avoid breaking any application dependencies on a given file.</t>
  </si>
  <si>
    <t>SUSE15-119</t>
  </si>
  <si>
    <t>Ensure no files or directories without an owner and a group exist</t>
  </si>
  <si>
    <t>Administrators may delete users or groups from the system and neglect to remove all files and/or directories owned by those users or groups.</t>
  </si>
  <si>
    <t>Run the following script to verify no unowned or ungrouped files or directories exist:
```
#!/usr/bin/env bash
{
 l_output="" l_output2=""
 a_nouser=(); a_nogroup=() # Initialize arrays
 a_path=(! -path "/run/user/*" -a ! -path "/proc/*" -a ! -path "*/containerd/*" -a ! -path "*/kubelet/pods/*" -a ! -path "*/kubelet/plugins/*" -a ! -path "/sys/fs/cgroup/memory/*" -a ! -path "/var/*/private/*")
 while IFS= read -r l_mount; do
 while IFS= read -r -d $'\0' l_file; do
 if [ -e "$l_file" ]; then
 while IFS=: read -r l_user l_group; do
 [ "$l_user" = "UNKNOWN" ] &amp;&amp; a_nouser+=("$l_file")
 [ "$l_group" = "UNKNOWN" ] &amp;&amp; a_nogroup+=("$l_file")
 done &lt; &lt;(stat -Lc '%U:%G' "$l_file")
 fi
 done &lt; &lt;(find "$l_mount" -xdev \( "${a_path[@]}" \) \( -type f -o -type d \) \( -nouser -o -nogroup \) -print0 2&gt; /dev/null)
 done &lt; &lt;(findmnt -Dkerno fstype,target | awk '($1 !~ /^\s*(nfs|proc|smb|vfat|iso9660|efivarfs|selinuxfs)/ &amp;&amp; $2 !~ /^\/run\/user\//){print $2}')
 if ! (( ${#a_nouser[@]} &gt; 0 )); then
 l_output="$l_output\n - No files or directories without a owner exist on the local filesystem."
 else
 l_output2="$l_output2\n - There are \"$(printf '%s' "${#a_nouser[@]}")\" unowned files or directories on the system.\n - The following is a list of unowned files and/or directories:\n$(printf '%s\n' "${a_nouser[@]}")\n - end of list"
 fi
 if ! (( ${#a_nogroup[@]} &gt; 0 )); then
 l_output="$l_output\n - No files or directories without a group exist on the local filesystem."
 else
 l_output2="$l_output2\n - There are \"$(printf '%s' "${#a_nogroup[@]}")\" ungrouped files or directories on the system.\n - The following is a list of ungrouped files and/or directories:\n$(printf '%s\n' "${a_nogroup[@]}")\n - end of list"
 fi 
 unset a_path; unset a_arr ; unset a_nouser; unset a_nogroup # Remove arrays
 if [ -z "$l_output2" ]; then # If l_output2 is empty, we pass
 echo -e "\n- Audit Result:\n ** PASS **\n - * Correctly configured * :\n$l_output\n"
 else
 echo -e "\n- Audit Result:\n ** FAIL **\n - * Reasons for audit failure * :\n$l_output2"
 [ -n "$l_output" ] &amp;&amp; echo -e "\n- * Correctly configured * :\n$l_output\n"
 fi
}
```
**Note:** On systems with a large number of files and/or directories, this audit may be a long running process</t>
  </si>
  <si>
    <t xml:space="preserve">All files have a user ownership assigned. </t>
  </si>
  <si>
    <t>There are Un-owned files and Directories on the system.</t>
  </si>
  <si>
    <t>7.1.12</t>
  </si>
  <si>
    <t>A new user or group who is assigned a deleted user's user ID or group ID may then end up "owning" a deleted user or group's files, and thus have more access on the system than was intended.</t>
  </si>
  <si>
    <t>Remove or set ownership and group ownership of these files and/or directories to an active user on the system as appropriate.</t>
  </si>
  <si>
    <t>SUSE15-121</t>
  </si>
  <si>
    <t>Ensure SUID and SGID files are reviewed</t>
  </si>
  <si>
    <t>The owner of a file can set the file's permissions to run with the owner's or group's permissions, even if the user running the program is not the owner or a member of the group. The most common reason for a SUID or SGID program is to enable users to perform functions (such as changing their password) that require root privileges.</t>
  </si>
  <si>
    <t>Run the following script to generate a list of SUID and SGID files:
```
#!/usr/bin/env bash
{
 l_output="" l_output2=""
 a_suid=(); a_sgid=() # initialize arrays
 while IFS= read -r l_mount; do
 while IFS= read -r -d $'\0' l_file; do
 if [ -e "$l_file" ]; then
 l_mode="$(stat -Lc '%#a' "$l_file")"
 [ $(( $l_mode &amp; 04000 )) -gt 0 ] &amp;&amp; a_suid+=("$l_file")
 [ $(( $l_mode &amp; 02000 )) -gt 0 ] &amp;&amp; a_sgid+=("$l_file")
 fi
 done &lt; &lt;(find "$l_mount" -xdev -type f \( -perm -2000 -o -perm -4000 \) -print0 2&gt;/dev/null)
 done &lt; &lt;(findmnt -Dkerno fstype,target,options | awk '($1 !~ /^\s*(nfs|proc|smb|vfat|iso9660|efivarfs|selinuxfs)/ &amp;&amp; $2 !~ /^\/run\/user\// &amp;&amp; $3 !~/noexec/ &amp;&amp; $3 !~/nosuid/) {print $2}')
 if ! (( ${#a_suid[@]} &gt; 0 )); then
 l_output="$l_output\n - No executable SUID files exist on the system"
 else
 l_output2="$l_output2\n - List of \"$(printf '%s' "${#a_suid[@]}")\" SUID executable files:\n$(printf '%s\n' "${a_suid[@]}")\n - end of list -\n"
 fi
 if ! (( ${#a_sgid[@]} &gt; 0 )); then
 l_output="$l_output\n - No SGID files exist on the system"
 else
 l_output2="$l_output2\n - List of \"$(printf '%s' "${#a_sgid[@]}")\" SGID executable files:\n$(printf '%s\n' "${a_sgid[@]}")\n - end of list -\n"
 fi
 [ -n "$l_output2" ] &amp;&amp; l_output2="$l_output2\n- Review the preceding list(s) of SUID and/or SGID files to\n- ensure that no rogue programs have been introduced onto the system.\n" 
 unset a_arr; unset a_suid; unset a_sgid # Remove arrays
 # If l_output2 is empty, Nothing to report
 if [ -z "$l_output2" ]; then
 echo -e "\n- Audit Result:\n$l_output\n"
 else
 echo -e "\n- Audit Result:\n$l_output2\n"
 [ -n "$l_output" ] &amp;&amp; echo -e "$l_output\n"
 fi
}
```
**Note:** on systems with a large number of files, this may be a long running process</t>
  </si>
  <si>
    <t>There are SUID programs on the system that have not been approved.</t>
  </si>
  <si>
    <t>7.1.13</t>
  </si>
  <si>
    <t>There are valid reasons for SUID and SGID programs, but it is important to identify and review such programs to ensure they are legitimate. Review the files returned by the action in the audit section and check to see if system binaries have a different checksum than what from the package. This is an indication that the binary may have been replaced.</t>
  </si>
  <si>
    <t>Ensure that no rogue SUID or SGID programs have been introduced into the system. Review the files returned by the action in the Audit section and confirm the integrity of these binaries.</t>
  </si>
  <si>
    <t>Audit SUID executables to ensure they are legitimate. Ensure that no rogue SUID programs have been introduced into the system. Review the files returned by the action in the Audit section and confirm the integrity of these binaries.</t>
  </si>
  <si>
    <t>SUSE15-123</t>
  </si>
  <si>
    <t>Run the following command and verify that no output is returned:
```
# awk -F: '($2 == "" ) { print $1 " does not have a password "}' /etc/shadow
```</t>
  </si>
  <si>
    <t xml:space="preserve">All user accounts have a password assigned. </t>
  </si>
  <si>
    <t>The system has accounts without passwords.</t>
  </si>
  <si>
    <t>7.2</t>
  </si>
  <si>
    <t>7.2.2</t>
  </si>
  <si>
    <t>If any accounts in the `/etc/shadow` file do not have a password, run the following command to lock the account until it can be determined why it does not have a password:
```
# passwd -l &lt;username&gt;
```
Also, check to see if the account is logged in and investigate what it is being used for to determine if it needs to be forced off.</t>
  </si>
  <si>
    <t>Set passwords for any blank password fields to prevent the account from being used by an unauthorized user. One method to achieve the recommended state is to execute the following:
If any accounts in the /etc/passwd file do not have a single x in the password field, run the following command to set these accounts to use shadowed passwords:
# sed -e 's/^\([a-zA-Z0-9_]*\):[^:]*:/\1:x:/' -i /etc/passwd
Investigate to determine if the account is logged in and what it is being used for, to determine if it needs to be forced off.</t>
  </si>
  <si>
    <t>To close this finding, please provide a screenshot showing /etc/shadow file settings with the agency's CAP.</t>
  </si>
  <si>
    <t>SUSE15-124</t>
  </si>
  <si>
    <t>Local accounts can uses shadowed passwords. With shadowed passwords, The passwords are saved in shadow password file, `/etc/shadow`, encrypted by a salted one-way hash. Accounts with a shadowed password have an `x` in the second field in `/etc/passwd`.</t>
  </si>
  <si>
    <t>Run the following command and verify that no output is returned:
```
# awk -F: '($2 != "x" ) { print "User: \"" $1 "\" is not set to shadowed passwords "}' /etc/passwd
```</t>
  </si>
  <si>
    <t xml:space="preserve"> /etc/shadow password fields are empty.</t>
  </si>
  <si>
    <t>7.2.1</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</si>
  <si>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**Note:**
- All accounts must have passwords or be locked to prevent the account from being used by an unauthorized user.
- A user account with an empty second field in `/etc/passwd` allows the account to be logged into by providing only the username.</t>
  </si>
  <si>
    <t>Run the following command to set accounts to use shadowed passwords and migrate passwords in `/etc/passwd` to `/etc/shadow`:
```
# pwconv
```
Investigate to determine if the account is logged in and what it is being used for, to determine if it needs to be forced off.</t>
  </si>
  <si>
    <t>Set /etc/shadow passwords for any blank password fields. One method to achieve the recommended state is to execute the following:
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</si>
  <si>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To close this finding, please provide a screenshot showing /etc/shadow password fields are not empty with the agency's CAP.</t>
  </si>
  <si>
    <t>SUSE15-125</t>
  </si>
  <si>
    <t>Run the following command and verify that only "root" is returned:
```
# awk -F: '($3 == 0) { print $1 }' /etc/passwd
root
```</t>
  </si>
  <si>
    <t>Accounts other than root have a UID of 0.</t>
  </si>
  <si>
    <t>5.4.2.1</t>
  </si>
  <si>
    <t>Run the following command to change the `root` account UID to `0`:
```
# usermod -u 0 root
```
Modify any users other than `root` with UID `0` and assign them a new UID.</t>
  </si>
  <si>
    <t>Set root to be the only UID 0 account.</t>
  </si>
  <si>
    <t>SUSE15-126</t>
  </si>
  <si>
    <t>Ensure root path integrity</t>
  </si>
  <si>
    <t>The `root` user can execute any command on the system and could be fooled into executing programs unintentionally if the `PATH` is not set correctly.</t>
  </si>
  <si>
    <t>Run the following script to verify root's path does not include:
- Locations that are not directories
- An empty directory (`::`)
- A trailing (`:`)
- Current working directory (`.`)
- Non `root` owned directories
- Directories that less restrictive than mode `0755`
```
#!/usr/bin/env bash
{
 l_output2=""
 l_pmask="0022"
 l_maxperm="$( printf '%o' $(( 0777 &amp; ~$l_pmask )) )"
 l_root_path="$(sudo -Hiu root env | grep '^PATH' | cut -d= -f2)"
 unset a_path_loc &amp;&amp; IFS=":" read -ra a_path_loc &lt;&lt;&lt; "$l_root_path"
 grep -q "::" &lt;&lt;&lt; "$l_root_path" &amp;&amp; l_output2="$l_output2\n - root's path contains a empty directory (::)"
 grep -Pq ":\h*$" &lt;&lt;&lt; "$l_root_path" &amp;&amp; l_output2="$l_output2\n - root's path contains a trailing (:)"
 grep -Pq '(\h+|:)\.(:|\h*$)' &lt;&lt;&lt; "$l_root_path" &amp;&amp; l_output2="$l_output2\n - root's path contains current working directory (.)"
 while read -r l_path; do
 if [ -d "$l_path" ]; then
 while read -r l_fmode l_fown; do
 [ "$l_fown" != "root" ] &amp;&amp; l_output2="$l_output2\n - Directory: \"$l_path\" is owned by: \"$l_fown\" should be owned by \"root\""
 [ $(( $l_fmode &amp; $l_pmask )) -gt 0 ] &amp;&amp; l_output2="$l_output2\n - Directory: \"$l_path\" is mode: \"$l_fmode\" and should be mode: \"$l_maxperm\" or more restrictive"
 done &lt;&lt;&lt; "$(stat -Lc '%#a %U' "$l_path")"
 else
 l_output2="$l_output2\n - \"$l_path\" is not a directory"
 fi
 done &lt;&lt;&lt; "$(printf "%s\n" "${a_path_loc[@]}")"
 if [ -z "$l_output2" ]; then
 echo -e "\n- Audit Result:\n *** PASS ***\n - Root's path is correctly configured\n"
 else
 echo -e "\n- Audit Result:\n ** FAIL **\n - * Reasons for audit failure * :\n$l_output2\n"
 fi
}
```</t>
  </si>
  <si>
    <t>Root PATH has not been set correctly.</t>
  </si>
  <si>
    <t>5.4.2.5</t>
  </si>
  <si>
    <t>Including the current working directory (.) or other writable directory in `root`'s executable path makes it likely that an attacker can gain superuser access by forcing an administrator operating as `root` to execute a Trojan horse program.</t>
  </si>
  <si>
    <t>Correct or justify any:
- Locations that are not directories
- Empty directories (`::`)
- Trailing (`:`)
- Current working directory (`.`)
- Non `root` owned directories
- Directories that less restrictive than mode `0755`</t>
  </si>
  <si>
    <t>Confirm that the root PATH is set correctly to prevent an attacker from gaining superuser access by forcing an administrator operating as root to execute a Trojan horse program. Correct or justify any items discovered in the Audit step.</t>
  </si>
  <si>
    <t>SUSE15-127</t>
  </si>
  <si>
    <t>Ensure local interactive user home directories are configured</t>
  </si>
  <si>
    <t>The user home directory is space defined for the particular user to set local environment variables and to store personal files. While the system administrator can establish secure permissions for users' home directories, the users can easily override these. Users can be defined in `/etc/passwd` without a home directory or with a home directory that does not actually exist.</t>
  </si>
  <si>
    <t xml:space="preserve">For each system user, the /etc/passwd file defines the user owning their home directory. </t>
  </si>
  <si>
    <t>Users are not the owner of their home directory.</t>
  </si>
  <si>
    <t>7.2.8</t>
  </si>
  <si>
    <t>Since the user is accountable for files stored in the user home directory, the user must be the owner of the directory. Group or world-writable user home directories may enable malicious users to steal or modify other users' data or to gain another user's system privileges. If the user's home directory does not exist or is unassigned, the user will be placed in "/" and will not be able to write any files or have local environment variables set.</t>
  </si>
  <si>
    <t>Confirm all users' home directories exist, if any users' home directories do not exist, create them and make sure the respective user owns the directory. Users without an assigned home directory should be removed or assigned a home directory as appropriate.</t>
  </si>
  <si>
    <t>To close this finding, please provide a screenshot showing for each system user, the /etc/passwd file defines the user owning their home director with the agency's CAP.</t>
  </si>
  <si>
    <t>SUSE15-130</t>
  </si>
  <si>
    <t>Ensure local interactive user dot files access is configured</t>
  </si>
  <si>
    <t>While the system administrator can establish secure permissions for users' "dot" files, the users can easily override these.
- `.forward` file specifies an email address to forward the user's mail to.
- `.rhost` file provides the "remote authentication" database for the rcp, rlogin, and rsh commands and the rcmd() function. These files bypass the standard password-based user authentication mechanism. They specify remote hosts and users that are considered trusted (i.e. are allowed to access the local system without supplying a password)
- `.netrc` file contains data for logging into a remote host or passing authentication to an API.
- `.bash_history` file keeps track of the user’s commands.</t>
  </si>
  <si>
    <t>Run the following script to verify local interactive user dot files:
- Don't include `.forward`, `.rhost`, or `.netrc` files
- Are mode 0644 or more restrictive
- Are owned by the local interactive user
- Are group owned by the user's primary group
- `.bash_history` is mode 0600 or more restrictive
**Note:** If a `.netrc` file is required, and follows local site policy, it should be mode `0600` or more restrictive.
```
#!/usr/bin/env bash
{
 a_output2=(); a_output3=()
 l_maxsize="1000" # Maximum number of local interactive users before warning (Default 1,000)
 l_valid_shells="^($( awk -F\/ '$NF != "nologin" {print}' /etc/shells | sed -rn '/^\//{s,/,\\\\/,g;p}' | paste -s -d '|' - ))$"
 a_user_and_home=() # Create array with local users and their home directories
 while read -r l_local_user l_local_user_home; do # Populate array with users and user home location
 [[ -n "$l_local_user" &amp;&amp; -n "$l_local_user_home" ]] &amp;&amp; a_user_and_home+=("$l_local_user:$l_local_user_home")
 done &lt;&lt;&lt; "$(awk -v pat="$l_valid_shells" -F: '$(NF) ~ pat { print $1 " " $(NF-1) }' /etc/passwd)"
 l_asize="${#a_user_and_home[@]}" # Here if we want to look at number of users before proceeding 
 [ "${#a_user_and_home[@]}" -gt "$l_maxsize" ] &amp;&amp; printf '%s\n' "" " ** INFO **" \
 " - \"$l_asize\" Local interactive users found on the system" \
 " - This may be a long running check" ""
 file_access_chk()
 {
 a_access_out=()
 l_max="$( printf '%o' $(( 0777 &amp; ~$l_mask)) )"
 if [ $(( $l_mode &amp; $l_mask )) -gt 0 ]; then
 a_access_out+=(" - File: \"$l_hdfile\" is mode: \"$l_mode\" and should be mode: \"$l_max\" or more restrictive")
 fi
 if [[ ! "$l_owner" =~ ($l_user) ]]; then
 a_access_out+=(" - File: \"$l_hdfile\" owned by: \"$l_owner\" and should be owned by \"${l_user//|/ or }\"")
 fi
 if [[ ! "$l_gowner" =~ ($l_group) ]]; then
 a_access_out+=(" - File: \"$l_hdfile\" group owned by: \"$l_gowner\" and should be group owned by \"${l_group//|/ or }\"")
 fi
 }
 while IFS=: read -r l_user l_home; do
 a_dot_file=(); a_netrc=(); a_netrc_warn=(); a_bhout=(); a_hdirout=()
 if [ -d "$l_home" ]; then
 l_group="$(id -gn "$l_user" | xargs)";l_group="${l_group// /|}"
 while IFS= read -r -d $'\0' l_hdfile; do
 while read -r l_mode l_owner l_gowner; do
 case "$(basename "$l_hdfile")" in
 .forward | .rhost )
 a_dot_file+=(" - File: \"$l_hdfile\" exists") ;;
 .netrc )
 l_mask='0177'; file_access_chk
 if [ "${#a_access_out[@]}" -gt 0 ]; then
 a_netrc+=("${a_access_out[@]}")
 else
 a_netrc_warn+=(" - File: \"$l_hdfile\" exists")
 fi ;;
 .bash_history )
 l_mask='0177'; file_access_chk
 [ "${#a_access_out[@]}" -gt 0 ] &amp;&amp; a_bhout+=("${a_access_out[@]}") ;;
 * )
 l_mask='0133'; file_access_chk
 [ "${#a_access_out[@]}" -gt 0 ] &amp;&amp; a_hdirout+=("${a_access_out[@]}") ;;
 esac
 done &lt; &lt;(stat -Lc '%#a %U %G' "$l_hdfile")
 done &lt; &lt;(find "$l_home" -xdev -type f -name '.*' -print0)
 fi
 if [[ "${#a_dot_file[@]}" -gt 0 || "${#a_netrc[@]}" -gt 0 || "${#a_bhout[@]}" -gt 0 || "${#a_hdirout[@]}" -gt 0 ]]; then
 a_output2+=(" - User: \"$l_user\" Home Directory: \"$l_home\"" "${a_dot_file[@]}" "${a_netrc[@]}" "${a_bhout[@]}" "${a_hdirout[@]}")
 fi
 [ "${#a_netrc_warn[@]}" -gt 0 ] &amp;&amp; a_output3+=(" - User: \"$l_user\" Home Directory: \"$l_home\"" "${a_netrc_warn[@]}")
 done &lt;&lt;&lt; "$(printf '%s\n' "${a_user_and_home[@]}")"
 if [ "${#a_output2[@]}" -le 0 ]; then # If l_output2 is empty, we pass
 [ "${#a_output3[@]}" -gt 0 ] &amp;&amp; printf '%s\n' " ** WARNING **" "${a_output3[@]}"
 printf '%s\n' "- Audit Result:" " ** PASS **"
 else
 printf '%s\n' "- Audit Result:" " ** FAIL **" " - * Reasons for audit failure * :" "${a_output2[@]}" ""
 [ "${#a_output3[@]}" -gt 0 ] &amp;&amp; printf '%s\n' " ** WARNING **" "${a_output3[@]}"
 fi
}
```</t>
  </si>
  <si>
    <t xml:space="preserve">Users do not have excessive permissions to the "dot" files. </t>
  </si>
  <si>
    <t>Dot files have Group or world-writeable permissions.</t>
  </si>
  <si>
    <t>7.2.9</t>
  </si>
  <si>
    <t>User configuration files with excessive or incorrect access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</si>
  <si>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 remove excessive permissions on `dot` files within interactive users' home directories
- change ownership of `dot` files within interactive users' home directories to the user
- change group ownership of `dot` files within interactive users' home directories to the user's primary group
- list `.forward` and `.rhost` files to be investigated and manually deleted
```
#!/usr/bin/env bash
{
 a_output2=(); a_output3=()
 l_maxsize="1000" # Maximum number of local interactive users before warning (Default 1,000)
 l_valid_shells="^($( awk -F\/ '$NF != "nologin" {print}' /etc/shells | sed -rn '/^\//{s,/,\\\\/,g;p}' | paste -s -d '|' - ))$"
 a_user_and_home=() # Create array with local users and their home directories
 while read -r l_local_user l_local_user_home; do # Populate array with users and user home location
 [[ -n "$l_local_user" &amp;&amp; -n "$l_local_user_home" ]] &amp;&amp; a_user_and_home+=("$l_local_user:$l_local_user_home")
 done &lt;&lt;&lt; "$(awk -v pat="$l_valid_shells" -F: '$(NF) ~ pat { print $1 " " $(NF-1) }' /etc/passwd)"
 l_asize="${#a_user_and_home[@]}" # Here if we want to look at number of users before proceeding 
 [ "${#a_user_and_home[@]}" -gt "$l_maxsize" ] &amp;&amp; printf '%s\n' "" " ** INFO **" \
 " - \"$l_asize\" Local interactive users found on the system" \
 " - This may be a long running check" ""
 file_access_fix()
 {
 a_access_out=()
 l_max="$( printf '%o' $(( 0777 &amp; ~$l_mask)) )"
 if [ $(( $l_mode &amp; $l_mask )) -gt 0 ]; then
 printf '%s\n' "" " - File: \"$l_hdfile\" is mode: \"$l_mode\" and should be mode: \"$l_max\" or more restrictive" \
 " Updating file: \"$l_hdfile\" to be mode: \"$l_max\" or more restrictive"
 chmod "$l_change" "$l_hdfile"
 fi
 if [[ ! "$l_owner" =~ ($l_user) ]]; then
 printf '%s\n' "" " - File: \"$l_hdfile\" owned by: \"$l_owner\" and should be owned by \"${l_user//|/ or }\"" \
 " Updating file: \"$l_hdfile\" to be owned by \"${l_user//|/ or }\""
 chown "$l_user" "$l_hdfile"
 fi
 if [[ ! "$l_gowner" =~ ($l_group) ]]; then
 printf '%s\n' "" " - File: \"$l_hdfile\" group owned by: \"$l_gowner\" and should be group owned by \"${l_group//|/ or }\"" \
 " Updating file: \"$l_hdfile\" to be group owned by \"${l_group//|/ or }\""
 chgrp "$l_group" "$l_hdfile"
 fi
 }
 while IFS=: read -r l_user l_home; do
 a_dot_file=(); a_netrc=(); a_netrc_warn=(); a_bhout=(); a_hdirout=()
 if [ -d "$l_home" ]; then
 l_group="$(id -gn "$l_user" | xargs)";l_group="${l_group// /|}"
 while IFS= read -r -d $'\0' l_hdfile; do
 while read -r l_mode l_owner l_gowner; do
 case "$(basename "$l_hdfile")" in
 .forward | .rhost )
 a_dot_file+=(" - File: \"$l_hdfile\" exists" " Please review and manually delete this file") ;;
 .netrc )
 l_mask='0177'; l_change="u-x,go-rwx"; file_access_fix
 a_netrc_warn+=(" - File: \"$l_hdfile\" exists") ;;
 .bash_history )
 l_mask='0177'; l_change="u-x,go-rwx"; file_access_fix ;;
 * )
 l_mask='0133'; l_change="u-x,go-wx"; file_access_fix ;;
 esac
 done &lt; &lt;(stat -Lc '%#a %U %G' "$l_hdfile")
 done &lt; &lt;(find "$l_home" -xdev -type f -name '.*' -print0)
 fi
 [ "${#a_dot_file[@]}" -gt 0 ] &amp;&amp; a_output2+=(" - User: \"$l_user\" Home Directory: \"$l_home\"" "${a_dot_file[@]}")
 [ "${#a_netrc_warn[@]}" -gt 0 ] &amp;&amp; a_output3+=(" - User: \"$l_user\" Home Directory: \"$l_home\"" "${a_netrc_warn[@]}")
 done &lt;&lt;&lt; "$(printf '%s\n' "${a_user_and_home[@]}")"
 [ "${#a_output3[@]}" -gt 0 ] &amp;&amp; printf '%s\n' "" " ** WARNING **" "${a_output3[@]}" ""
 [ "${#a_output2[@]}" -gt 0 ] &amp;&amp; printf '%s\n' "" "${a_output2[@]}"
}
```</t>
  </si>
  <si>
    <t>Remove world writable permissions from all users "dot" (e.g. .profile, .cshrc, etc.) files within their home directories.</t>
  </si>
  <si>
    <t>SUSE15-135</t>
  </si>
  <si>
    <t>Over time, system administration errors and changes can lead to groups being defined in `/etc/passwd` but not in `/etc/group` .</t>
  </si>
  <si>
    <t>Run the following script to verify all GIDs in `/etc/passwd` exist in `/etc/group`:
```
#!/usr/bin/env bash
{
 a_passwd_group_gid=("$(awk -F: '{print $4}' /etc/passwd | sort -u)")
 a_group_gid=("$(awk -F: '{print $3}' /etc/group | sort -u)")
 a_passwd_group_diff=("$(printf '%s\n' "${a_group_gid[@]}" "${a_passwd_group_gid[@]}" | sort | uniq -u)")
 while IFS= read -r l_gid; do
 awk -F: '($4 == '"$l_gid"') {print " - User: \"" $1 "\" has GID: \"" $4 "\" which does not exist in /etc/group" }' /etc/passwd
 done &lt; &lt;(printf '%s\n' "${a_passwd_group_gid[@]}" "${a_passwd_group_diff[@]}" | sort | uniq -D | uniq)
 unset a_passwd_group_gid; unset a_group_gid; unset a_passwd_group_diff
}
```
Nothing should be returned</t>
  </si>
  <si>
    <t>For each group on the system, there must be a definition in /etc/passwd and /etc/group</t>
  </si>
  <si>
    <t>Groups exist in the /etc/password file that are not in the /etc/group.</t>
  </si>
  <si>
    <t>7.2.3</t>
  </si>
  <si>
    <t>To close this finding, please provide a screenshot showing /etc/passwd and /etc/group files with the agency's CAP.</t>
  </si>
  <si>
    <t>SUSE15-136</t>
  </si>
  <si>
    <t>Although the `useradd` program will not let you create a duplicate User ID (UID), it is possible for an administrator to manually edit the `/etc/passwd` file and change the UID field.</t>
  </si>
  <si>
    <t>Run the following script and verify no results are returned:
```
#!/usr/bin/env bash
{
 while read -r l_count l_uid; do
 if [ "$l_count" -gt 1 ]; then
 echo -e "Duplicate UID: \"$l_uid\" Users: \"$(awk -F: '($3 == n) { print $1 }' n=$l_uid /etc/passwd | xargs)\""
 fi
 done &lt; &lt;(cut -f3 -d":" /etc/passwd | sort -n | uniq -c)
}
```</t>
  </si>
  <si>
    <t xml:space="preserve">The system does not contain duplicate User IDs in the /etc/passwd file. </t>
  </si>
  <si>
    <t>There are duplicate UID's on the system.</t>
  </si>
  <si>
    <t>7.2.4</t>
  </si>
  <si>
    <t>Delete all duplicate UIDs for accountability and to ensure appropriate access protections.</t>
  </si>
  <si>
    <t>To close this finding, please provide a screenshot showing UIDs file with the agency's CAP.</t>
  </si>
  <si>
    <t>SUSE15-137</t>
  </si>
  <si>
    <t>Although the `groupadd` program will not let you create a duplicate Group ID (GID), it is possible for an administrator to manually edit the `/etc/group` file and change the GID field.</t>
  </si>
  <si>
    <t>Run the following script and verify no results are returned:
```
#!/usr/bin/env bash
{
 while read -r l_count l_gid; do
 if [ "$l_count" -gt 1 ]; then
 echo -e "Duplicate GID: \"$l_gid\" Groups: \"$(awk -F: '($3 == n) { print $1 }' n=$l_gid /etc/group | xargs)\""
 fi
 done &lt; &lt;(cut -f3 -d":" /etc/group | sort -n | uniq -c)
} 
```</t>
  </si>
  <si>
    <t xml:space="preserve">The system does not contain duplicate Group IDs in the /etc/group file. </t>
  </si>
  <si>
    <t>There are duplicate GID's on the system.</t>
  </si>
  <si>
    <t>7.2.5</t>
  </si>
  <si>
    <t>Delete all duplicate GIDs for accountability and to ensure appropriate access protections.</t>
  </si>
  <si>
    <t>To close this finding, please provide a screenshot showing GIDs file with the agency's CAP.</t>
  </si>
  <si>
    <t>SUSE15-138</t>
  </si>
  <si>
    <t>Although the `useradd` program will not let you create a duplicate user name, it is possible for an administrator to manually edit the `/etc/passwd` file and change the user name.</t>
  </si>
  <si>
    <t xml:space="preserve">The system does not contain duplicate names in the /etc/passwd file. </t>
  </si>
  <si>
    <t>There are duplicate User names on the system.</t>
  </si>
  <si>
    <t>7.2.6</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</si>
  <si>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</si>
  <si>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Delete all duplicate user names since it will provide access to files with the first UID for that username in /etc/passwd.</t>
  </si>
  <si>
    <t>To close this finding, please provide a screenshot showing established unique user names for the users (UID) file with the agency's CAP.</t>
  </si>
  <si>
    <t>SUSE15-139</t>
  </si>
  <si>
    <t>Although the `groupadd` program will not let you create a duplicate group name, it is possible for an administrator to manually edit the `/etc/group` file and change the group name.</t>
  </si>
  <si>
    <t>Run the following script and verify no results are returned:
```
#!/usr/bin/env bash
{
 while read -r l_count l_group; do
 if [ "$l_count" -gt 1 ]; then
 echo -e "Duplicate Group: \"$l_group\" Groups: \"$(awk -F: '($1 == n) { print $1 }' n=$l_group /etc/group | xargs)\""
 fi
 done &lt; &lt;(cut -f1 -d":" /etc/group | sort -n | uniq -c)
}
```</t>
  </si>
  <si>
    <t xml:space="preserve">The system does not contain duplicate names in the /etc/group file. </t>
  </si>
  <si>
    <t>There are duplicate Group names on the system.</t>
  </si>
  <si>
    <t>7.2.7</t>
  </si>
  <si>
    <t>To close this finding, please provide a screenshot showing established unique group names for the user groups file with the agency's CAP.</t>
  </si>
  <si>
    <t>SUSE15-142</t>
  </si>
  <si>
    <t>Ensure AppArmor is installed</t>
  </si>
  <si>
    <t>AppArmor - kernel enhancement to confine programs to a limited set of resources.</t>
  </si>
  <si>
    <t>Run the following command to verify that `AppArmor` packages are installed:
```
# rpm -q apparmor-parser apparmor-profiles apparmor-utils libapparmor1
apparmor-parser-&lt;version&gt;
apparmor-profiles-&lt;version&gt;
apparmor-utils-&lt;version&gt;
libapparmor1-&lt;version&gt;
```</t>
  </si>
  <si>
    <t xml:space="preserve">The AppArmor service is installed. </t>
  </si>
  <si>
    <t xml:space="preserve">The AppArmor mandatory access control service has not been installed. </t>
  </si>
  <si>
    <t>1.3.1.1</t>
  </si>
  <si>
    <t>Run the following command to install `apparmor-utils`:
```
# zypper install apparmor-parser apparmor-profiles apparmor-utils libapparmor1
```</t>
  </si>
  <si>
    <t>SUSE15-143</t>
  </si>
  <si>
    <t>Ensure AppArmor is enabled in the bootloader configuration</t>
  </si>
  <si>
    <t>Configure AppArmor to be enabled at boot time and verify that it has not been overwritten by the bootloader boot parameters.
**Note:** This recommendation is designed around the grub bootloader, if LILO or another bootloader is in use in your environment enact equivalent settings.</t>
  </si>
  <si>
    <t>Run the following command to verify that all `linux` lines have the `apparmor=1` parameter set:
```
# grep "^\s*linux" /boot/grub2/grub.cfg | grep -v "apparmor=1"
```
Nothing should be returned.
Run the following command to verify that all `linux` lines have the `security=apparmor` parameter set:
```
# grep "^\s*linux" /boot/grub2/grub.cfg | grep -v "security=apparmor"
```
Nothing should be returned.</t>
  </si>
  <si>
    <t>1.3.1.2</t>
  </si>
  <si>
    <t>Edit `/etc/default/grub` and add the `apparmor=1` and `security=apparmor` parameters to the `GRUB_CMDLINE_LINUX=` line
```
GRUB_CMDLINE_LINUX="apparmor=1 security=apparmor"
```
Run the following command to update the `grub2` configuration:
```
# grub2-mkconfig -o /boot/grub2/grub.cfg
```</t>
  </si>
  <si>
    <t>SUSE15-144</t>
  </si>
  <si>
    <t>Ensure all AppArmor Profiles are in enforce or complain mode</t>
  </si>
  <si>
    <t>Run the following command and verify that profiles are loaded, and are in either enforce or complain mode:
```
# apparmor_status | grep profiles
```
Review output and ensure that profiles are loaded, and in either enforce or complain mode:
```
37 profiles are loaded.
35 profiles are in enforce mode.
2 profiles are in complain mode.
4 processes have profiles defined.
```
Run the following command and verify no processes are unconfined
```
# apparmor_status | grep processes
```
Review the output and ensure no processes are unconfined:
```
4 processes have profiles defined.
4 processes are in enforce mode.
0 processes are in complain mode.
0 processes are unconfined but have a profile defined.
```</t>
  </si>
  <si>
    <t>All AppArmor Profiles have been set to enforce or complain mode.</t>
  </si>
  <si>
    <t>All AppArmor Profiles have not been set to enforce or complain mode.</t>
  </si>
  <si>
    <t>1.3.1.3</t>
  </si>
  <si>
    <t>Run the following command to set all profiles to enforce mode:
```
# aa-enforce /etc/apparmor.d/*
```
**- OR -**
Run the following command to set all profiles to complain mode:
```
# aa-complain /etc/apparmor.d/*
```
**Note:** Any unconfined processes may need to have a profile created or activated for them and then be restarted</t>
  </si>
  <si>
    <t>SUSE15-145</t>
  </si>
  <si>
    <t>Ensure /etc/motd is configured</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</si>
  <si>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</si>
  <si>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script to verify `MOTD` files do not contain system information:
```
#!/usr/bin/env bash
{
 l_output="" l_output2=""
 a_files=()
 for l_file in /etc/motd{,.d/*}; do
 if grep -Psqi -- "(\\\v|\\\r|\\\m|\\\s|\b$(grep ^ID= /etc/os-release | cut -d= -f2 | sed -e 's/"//g')\b)" "$l_file"; then
 l_output2="$l_output2\n - File: \"$l_file\" includes system information"
 else
 a_files+=("$l_file")
 fi
 done
 if [ "${#a_files[@]}" -gt 0 ]; then
 echo -e "\n- ** Please review the following files and verify their contents follow local site policy **\n"
 printf '%s\n' "${a_files[@]}"
 elif [ -z "$l_output2" ]; then
 echo -e "- ** No MOTD files with any size were found. Please verify this conforms to local site policy ** -"
 fi
 if [ -z "$l_output2" ]; then
 l_output=" - No MOTD files include system information"
 echo -e "\n- Audit Result:\n ** PASS **\n$l_output\n"
 else
 echo -e "\n- Audit Result:\n ** FAIL **\n - Reason(s) for audit failure:\n$l_output2\n"
 fi
}
```
Review any files returned and verify that they follow local site policy</t>
  </si>
  <si>
    <t>1.7</t>
  </si>
  <si>
    <t>Edit the file found in `/etc/motd.d/*` with the appropriate contents according to your site policy, remove any instances of `\m` , `\r` , `\s` , `\v` or references to the `OS platform`
**- OR -**
**- IF -** the `motd` is not used, this file can be removed.
Run the following command to remove the `motd` file:
```
# rm /etc/motd
```
Run the following script and review and/or update all returned files' contents to:
- Remove all system information (`\v`, `\r`; `\m`, `\s`)
- Remove any refence to the operating system
- Ensure contents follow local site policy
```
#!/usr/bin/env bash
{
 a_files=()
 for l_file in /etc/motd{,.d/*}; do
 if grep -Psqi -- "(\\\v|\\\r|\\\m|\\\s|\b$(grep ^ID= /etc/os-release | cut -d= -f2 | sed -e 's/"//g')\b)" "$l_file"; then
 echo -e "\n - File: \"$l_file\" includes system information. Edit this file to remove these entries"
 else
 a_files+=("$l_file")
 fi
 done
 if [ "${#a_files[@]}" -gt 0 ]; then
 echo -e "\n- ** Please review the following files and verify their contents follow local site policy **\n"
 printf '%s\n' "${a_files[@]}"
 fi
}
```</t>
  </si>
  <si>
    <t>SUSE15-146</t>
  </si>
  <si>
    <t>Ensure local login warning banner is configured properly</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</si>
  <si>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</si>
  <si>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Run the following command and verify that the contents match site policy:
```
# cat /etc/issue
```
Run the following command and verify no results are returned:
```
# grep -E -i "(\\\v|\\\r|\\\m|\\\s|$(grep '^ID=' /etc/os-release | cut -d= -f2 | sed -e 's/"//g'))" /etc/issue
```</t>
  </si>
  <si>
    <t>1.7.2</t>
  </si>
  <si>
    <t>Edit the `/etc/issue` file with the appropriate contents according to your site policy, remove any instances of `\m` , `\r` , `\s` , `\v` or references to the `OS platform`
_Example:_
```
# echo "Authorized users only. All activity may be monitored and reported." &gt; /etc/issue
```</t>
  </si>
  <si>
    <t>Configure the local login warning banner per IRS requirements. One method to achieve the recommended state is to execute the following:
Edit the `/etc/issue` file with the appropriate contents according to your site policy, remove any instances of `\m` , `\r` , `\s` , `\v` or references to the `OS platform`
# echo "1) The system contains US government information.
2) Users actions are monitored and audited.
3) Unauthorized use of the system is prohibited. 
4) Unauthorized use of the system is subject to criminal and civil penalties." &gt; /etc/issue
Please refer to the IRS Publication 1075, Section 9.3.1.8 for guidance and Exhibit 8 for examples.</t>
  </si>
  <si>
    <t>SUSE15-147</t>
  </si>
  <si>
    <t>Ensure remote login warning banner is configured properly</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</si>
  <si>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</si>
  <si>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 cat /etc/issue.net
```
Run the following command and verify no results are returned:
```
# grep -E -i "(\\\v|\\\r|\\\m|\\\s|$(grep '^ID=' /etc/os-release | cut -d= -f2 | sed -e 's/"//g'))" /etc/issue.net
```</t>
  </si>
  <si>
    <t>1.7.3</t>
  </si>
  <si>
    <t>Edit the `/etc/issue.net` file with the appropriate contents according to your site policy, remove any instances of `\m` , `\r` , `\s` , `\v` or references to the `OS platform`
_Example:_
```
# echo "Authorized users only. All activity may be monitored and reported." &gt; /etc/issue.net
```</t>
  </si>
  <si>
    <t>Configure the remote login warning bannerper IRS requirements. One method to achieve the recommended state is to execute the following:
Edit the `/etc/issue.net` file with the appropriate contents according to your site policy, remove any instances of `\m` , `\r` , `\s` , `\v` or references to the `OS platform`
# echo "1) The system contains US government information.
2) Users actions are monitored and audited.
3) Unauthorized use of the system is prohibited. 
4) Unauthorized use of the system is subject to criminal and civil penalties." &gt; /etc/issue
Please refer to the IRS Publication 1075, Section 9.3.1.8 for guidance and Exhibit 8 for examples.</t>
  </si>
  <si>
    <t>SUSE15-148</t>
  </si>
  <si>
    <t>Ensure access to /etc/motd is configured</t>
  </si>
  <si>
    <t>The contents of the `/etc/motd` file are displayed to users after login and function as a message of the day for authenticated users.</t>
  </si>
  <si>
    <t>Run the following command and verify that if `/etc/motd` exists, `Access` is `644` or more restrictive, `Uid` and `Gid` are both `0/root`:
```
# [ -e /etc/motd ] &amp;&amp; stat -Lc 'Access: (%#a/%A) Uid: ( %u/ %U) Gid: { %g/ %G)' /etc/motd
Access: (0644/-rw-r--r--) Uid: ( 0/ root) Gid: ( 0/ root)
 -- OR --
Nothing is returned
```</t>
  </si>
  <si>
    <t xml:space="preserve">Permissions for these files is:
/etc/motd
-rw-r--r-- 1 root root </t>
  </si>
  <si>
    <t>Permissions for /etc/motd have no been configured.</t>
  </si>
  <si>
    <t>1.7.4</t>
  </si>
  <si>
    <t>**- IF -** the `/etc/motd` file does not have the correct access configured, it could be modified by unauthorized users with incorrect or misleading information.</t>
  </si>
  <si>
    <t>Run the following commands to set mode, owner, and group on `/etc/motd`:
```
# chown root:root $(readlink -e /etc/motd)
# chmod u-x,go-wx $(readlink -e /etc/motd)
```
 **- OR -**
Run the following command to remove the `/etc/motd` file:
```
# rm /etc/motd
```</t>
  </si>
  <si>
    <t xml:space="preserve">Configure permissions on the /etc/motdfile to prevent it from modification by unauthorized users with incorrect or misleading information. One method to achieve the recommended state is to execute the following command(s):
# chown root:root /etc/motd
# chmod u-x,go-wx /etc/motd
</t>
  </si>
  <si>
    <t>SUSE15-149</t>
  </si>
  <si>
    <t>Ensure access to /etc/issue is configured</t>
  </si>
  <si>
    <t>The contents of the `/etc/issue` file are displayed to users prior to login for local terminals.</t>
  </si>
  <si>
    <t>Run the following command and verify `Access` is `644` or more restrictive and `Uid` and `Gid` are both `0/root`:
```
# stat -Lc 'Access: (%#a/%A) Uid: ( %u/ %U) Gid: { %g/ %G)' /etc/issue
Access: (0644/-rw-r--r--) Uid: ( 0/ root) Gid: { 0/ root)
```</t>
  </si>
  <si>
    <t xml:space="preserve">Permissions for these files is:
 /etc/issue
-rw-r--r-- 1 root root 
</t>
  </si>
  <si>
    <t>Permissions for /etc/issue have no been configured.</t>
  </si>
  <si>
    <t>1.7.5</t>
  </si>
  <si>
    <t>**- IF -** the `/etc/issue` file does not have the correct access configured, it could be modified by unauthorized users with incorrect or misleading information.</t>
  </si>
  <si>
    <t>Run the following commands to set mode, owner, and group on `/etc/issue`:
```
# chown root:root $(readlink -e /etc/issue)
# chmod u-x,go-wx $(readlink -e /etc/issue)
```</t>
  </si>
  <si>
    <t>Configure permissions on the /etc/issue file since it could be modified by unauthorized users with incorrect or misleading information. One method to achieve the recommended state is to execute the following command(s):
# chown root:root /etc/issue
# chmod u-x,go-wx /etc/issue</t>
  </si>
  <si>
    <t>SUSE15-150</t>
  </si>
  <si>
    <t>Ensure access to /etc/issue.net is configured</t>
  </si>
  <si>
    <t>The contents of the `/etc/issue.net` file are displayed to users prior to login for remote connections from configured services.</t>
  </si>
  <si>
    <t>Run the following command and verify `Access` is `644` or more restrictive and `Uid` and `Gid` are both `0/root`:
```
# stat -Lc 'Access: (%#a/%A) Uid: ( %u/ %U) Gid: { %g/ %G)' /etc/issue.net
Access: (0644/-rw-r--r--) Uid: ( 0/ root) Gid: ( 0/ root)
```</t>
  </si>
  <si>
    <t xml:space="preserve">Permissions for these files is:
 /etc/issue.net
-rw-r--r-- 1 root root 
</t>
  </si>
  <si>
    <t>Permissions for /etc/issue.net have no been configured.</t>
  </si>
  <si>
    <t>1.7.6</t>
  </si>
  <si>
    <t>**- IF -** the `/etc/issue.net` file does not have the correct access configured, it could be modified by unauthorized users with incorrect or misleading information.</t>
  </si>
  <si>
    <t>Run the following commands to set mode, owner, and group on `/etc/issue.net`:
```
# chown root:root $(readlink -e /etc/issue.net)
# chmod u-x,go-wx $(readlink -e /etc/issue.net)
```</t>
  </si>
  <si>
    <t>SUSE15-234</t>
  </si>
  <si>
    <t>Ensure a single time synchronization daemon is in use</t>
  </si>
  <si>
    <t>System time should be synchronized between all systems in an environment. This is typically done by establishing an authoritative time server or set of servers and having all systems synchronize their clocks to them.
**Note:**
- **On virtual systems where host based time synchronization is available consult your virtualization software documentation and verify that host based synchronization is in use and follows local site policy. In this scenario, this section should be skipped**
- Only **one** time synchronization method should be in use on the system. Configuring multiple time synchronization methods could lead to unexpected or unreliable results</t>
  </si>
  <si>
    <t>The script confirms that exactly one time synchronization daemon is available and active on the system.</t>
  </si>
  <si>
    <t>Script does not confirm that one time synchronization daemon is available and active</t>
  </si>
  <si>
    <t>2.3.1.1</t>
  </si>
  <si>
    <t>Time synchronization is important to support time sensitive security mechanisms and ensures log files have consistent time records across the enterprise, which aids in forensic investigations.</t>
  </si>
  <si>
    <t>On physical systems, and virtual systems where host based time synchronization is not available.
Select **one** of the two time synchronization daemons; **`chrony (1)`** or **`systemd-timesyncd (2)`** and following the remediation procedure for the selected daemon.
**Note:** enabling more than one synchronization daemon could lead to unexpected or unreliable results:
1. **`chrony`**
Run the following command to install `chrony`:
```
# zypper install chrony 
```
Run the following commands to stop and mask the `systemd-timesyncd` daemon:
```
# systemctl stop systemd-timesyncd.service
# systemctl mask systemd-timesyncd.service
```
**Note:** 
- Subsection: **_Configure chrony_** should be followed
- Subsection: **_Configure systemd-timesyncd_** should be skipped
2. **`systemd-timesyncd`**
Run the following command to remove the chrony package:
```
# zypper remove chrony
```
**Note:** 
- Subsection: **_Configure systemd-timesyncd_** should be followed
- Subsection: **_Configure chrony_** should be skipped</t>
  </si>
  <si>
    <t>One method to achieve the recommended state is to execute the following method(s):
"On physical systems, and virtual systems where host based time synchronization is not available.
Select **one** of the two time synchronization daemons; **`chrony (1)`** or **`systemd-timesyncd (2)`** and following the remediation procedure for the selected daemon.
**Note:** enabling more than one synchronization daemon could lead to unexpected or unreliable results:
1. **`chrony`**
Run the following command to install `chrony`:
```
# zypper install chrony 
```
Run the following commands to stop and mask the `systemd-timesyncd` daemon:
```
# systemctl stop systemd-timesyncd.service
# systemctl mask systemd-timesyncd.service
```
**Note:** 
- Subsection: **_Configure chrony_** should be followed
- Subsection: **_Configure systemd-timesyncd_** should be skipped
2. **`systemd-timesyncd`**
Run the following command to remove the chrony package:
```
# zypper remove chrony
```
**Note:** 
- Subsection: **_Configure systemd-timesyncd_** should be followed
- Subsection: **_Configure chrony_** should be skipped"</t>
  </si>
  <si>
    <t>SUSE15-152</t>
  </si>
  <si>
    <t>Ensure systemd-timesyncd is enabled and running</t>
  </si>
  <si>
    <t>systemd-timesyncd is a daemon that has been added for synchronizing the system clock across the network</t>
  </si>
  <si>
    <t>**- IF -** systemd-timesyncd is in use on the system, run the following commands:
Run the following command to verify that the `systemd-timesyncd` service is enabled:
```
# systemctl is-enabled systemd-timesyncd.service
enabled
```
Run the following command to verify that the `systemd-timesyncd` service is active:
```
# systemctl is-active systemd-timesyncd.service
active
```</t>
  </si>
  <si>
    <t>Systemd-timesyncd is configured.</t>
  </si>
  <si>
    <t>systemd-timesyncd is not configured.</t>
  </si>
  <si>
    <t>2.3.2.2</t>
  </si>
  <si>
    <t>systemd-timesyncd needs to be enabled and running in order to synchronize the system to a timeserver.
Time synchronization is important to support time sensitive security mechanisms and to ensure log files have consistent time records across the enterprise to aid in forensic investigations</t>
  </si>
  <si>
    <t>**- IF -** `systemd-timesyncd` is in use on the system, run the following commands:
Run the following command to unmask `systemd-timesyncd.service`:
```
# systemctl unmask systemd-timesyncd.service
```
Run the following command to enable and start `systemd-timesyncd.service`:
```
# systemctl --now enable systemd-timesyncd.service
```
**- OR -** 
If another time synchronization service is in use on the system, run the following command to stop and mask `systemd-timesyncd`:
```
# systemctl --now mask systemd-timesyncd.service
```</t>
  </si>
  <si>
    <t>Configure systemd-timesyncd. One method to achieve the recommended state is to execute the following:
Edit the file `/etc/systemd/timesyncd.conf` and add/modify the following lines:
NTP=0.suse.pool.ntp.org 1.suse.pool.ntp.org #Servers listed should be In Accordance With Local Policy
FallbackNTP=2.suse.pool.ntp.org 3.suse.pool.ntp.org #Servers listed should be In Accordance With Local Policy
RootDistanceMax=1 #should be In Accordance With Local Policy
Run the following commands to enable and start `systemd-timesyncd`:
# systemctl --now enable systemd-timesyncd.service 
# timedatectl set-ntp true</t>
  </si>
  <si>
    <t>SUSE15-235</t>
  </si>
  <si>
    <t>Ensure systemd-timesyncd configured with authorized timeserver</t>
  </si>
  <si>
    <t>`NTP=`
- A space-separated list of NTP server host names or IP addresses. During runtime this list is combined with any per-interface NTP servers acquired from systemd-networkd.service(8). systemd-timesyncd will contact all configured system or per-interface servers in turn, until one responds. When the empty string is assigned, the list of NTP servers is reset, and all prior assignments will have no effect. This setting defaults to an empty list.
`FallbackNTP=`
- A space-separated list of NTP server host names or IP addresses to be used as the fallback NTP servers. Any per-interface NTP servers obtained from systemd-networkd.service(8) take precedence over this setting, as do any servers set via NTP= above. This setting is hence only relevant if no other NTP server information is known. When the empty string is assigned, the list of NTP servers is reset, and all prior assignments will have no effect. If this option is not given, a compiled-in list of NTP servers is used.</t>
  </si>
  <si>
    <t>Run the following command to verify the `NTP` **and/or** `FallbackNTP` option is set to local site approved authoritative time server(s):
```
#!/usr/bin/env bash
{
 a_output=() a_output2=() a_output3=() a_out=() a_out2=() a_parlist=("NTP=[^#\n\r]+" "FallbackNTP=[^#\n\r]+") 
 l_analyze_cmd="$(readlink -f /usr/bin/systemd-analyze)" l_systemd_config_file="/etc/systemd/timesyncd.conf"
 f_config_file_parameter_chk()
 {
 l_used_parameter_setting=""
 while IFS= read -r l_file; do
 l_file="$(tr -d '# ' &lt;&lt;&lt; "$l_file")"
 l_used_parameter_setting="$(grep -PHs -- '^\h*'"$l_parameter_name"'\b' "$l_file" | tail -n 1)"
 [ -n "$l_used_parameter_setting" ] &amp;&amp; break
 done &lt; &lt;($l_analyze_cmd cat-config "$l_systemd_config_file" | tac | grep -Pio '^\h*#\h*\/[^#\n\r\h]+\.conf\b')
 if [ -n "$l_used_parameter_setting" ]; then
 while IFS=: read -r l_file_name l_file_parameter; do
 while IFS="=" read -r l_file_parameter_name l_file_parameter_value; do
 if grep -Pq -- "$l_parameter_value" &lt;&lt;&lt; "$l_file_parameter_value"; then
 a_out+=(" - Parameter: \"${l_file_parameter_name// /}\"" \
 " correctly set to: \"${l_file_parameter_value// /}\"" \
 " in the file: \"$l_file_name\"")
 else
 a_out2+=(" - Parameter: \"${l_file_parameter_name// /}\"" \
 " incorrectly set to: \"${l_file_parameter_value// /}\"" \
 " in the file: \"$l_file_name\"" \
 " Should be set to: \"$l_value_out\"")
 fi
 done &lt;&lt;&lt; "$l_file_parameter"
 done &lt;&lt;&lt; "$l_used_parameter_setting"
 else
 a_out2+=(" - Parameter: \"$l_parameter_name\" is not set in an included file" \
 " *** Note: \"$l_parameter_name\" May be set in a file that's ignored by load procedure ***")
 fi
 }
 while IFS="=" read -r l_parameter_name l_parameter_value; do # Assess and check parameters
 l_parameter_name="${l_parameter_name// /}"; l_parameter_value="${l_parameter_value// /}"
 l_value_out="${l_parameter_value//-/ through }"; l_value_out="${l_value_out//|/ or }"
 l_value_out="$(tr -d '(){}' &lt;&lt;&lt; "$l_value_out")"
 f_config_file_parameter_chk
 done &lt; &lt;(printf '%s\n' "${a_parlist[@]}")
 if [ "${#a_out[@]}" -gt 0 ]; then
 a_output+=("${a_out[@]}"); [ "${#a_out2[@]}" -gt 0 ] &amp;&amp; a_output3+=(" ** INFO: **" "${a_out2[@]}")
 else
 a_output2+=("${a_out2[@]}")
 fi
 if [ "${#a_output2[@]}" -le 0 ]; then
 printf '%s\n' "" "- Audit Result:" " ** PASS **" "${a_output[@]}" ""
 [ "${#a_output3[@]}" -gt 0 ] &amp;&amp; printf '%s\n' "${a_output3[@]}"
 else
 printf '%s\n' "" "- Audit Result:" " ** FAIL **" " - Reason(s) for audit failure:" "${a_output2[@]}"
 [ "${#a_output[@]}" -gt 0 ] &amp;&amp; printf '%s\n' "" "- Correctly set:" "${a_output[@]}" ""
 fi
}
```
**Note:** Please ensure the output for `NTP` and/or `FallbackNTP` is in accordance with local site policy. The timeservers in the example output are provided as an example of possible timeservers and they may not follow local site policy.</t>
  </si>
  <si>
    <t>The script confirms that the NTP and/or FallbackNTP options are configured in accordance with local site policy</t>
  </si>
  <si>
    <t>Script does not confirm that NTP options are configured</t>
  </si>
  <si>
    <t>2.3.2.1</t>
  </si>
  <si>
    <t>Time synchronization is important to support time sensitive security mechanisms and to ensure log files have consistent time records across the enterprise to aid in forensic investigations</t>
  </si>
  <si>
    <t>Set `NTP` and/or `FallbackNPT` parameters to local site approved authoritative time server(s) in `/etc/systemd/timesyncd.conf` or a file in `/etc/systemd/timesyncd.conf.d/` ending in `.conf` in the `[Time]` section:
_Example file:_
```
[Time]
NTP=time.nist.gov # Uses the generic name for NIST's time servers 
FallbackNTP=time-a-g.nist.gov time-b-g.nist.gov time-c-g.nist.gov # Space separated list of NIST time servers
```
_Example script to create systemd drop-in configuration file:_
```
#!/usr/bin/env bash
{
 a_settings=("NTP=time.nist.gov" "FallbackNTP=time-a-g.nist.gov time-b-g.nist.gov time-c-g.nist.gov")
 [ ! -d /etc/systemd/timesyncd.conf.d/ ] &amp;&amp; mkdir /etc/systemd/timesyncd.conf.d/
 if grep -Psq -- '^\h*\[Time\]' /etc/systemd/timesyncd.conf.d/60-timesyncd.conf; then
 printf '%s\n' "" "${a_settings[@]}" &gt;&gt; /etc/systemd/timesyncd.conf.d/60-timesyncd.conf
 else
 printf '%s\n' "" "[Time]" "${a_settings[@]}" &gt;&gt; /etc/systemd/timesyncd.conf.d/60-timesyncd.conf
 fi
}
```
**Note:** If this setting appears in a canonically later file, or later in the same file, the setting will be overwritten
Run to following command to update the parameters in the service:
```
# systemctl reload-or-restart systemd-timesyncd
```</t>
  </si>
  <si>
    <t>One method to achieve the recommended state is to execute the following method(s):
"Set `NTP` and/or `FallbackNPT` parameters to local site approved authoritative time server(s) in `/etc/systemd/timesyncd.conf` or a file in `/etc/systemd/timesyncd.conf.d/` ending in `.conf` in the `[Time]` section:
_Example file:_
```
[Time]
NTP=time.nist.gov # Uses the generic name for NIST's time servers 
FallbackNTP=time-a-g.nist.gov time-b-g.nist.gov time-c-g.nist.gov # Space separated list of NIST time servers
```
_Example script to create systemd drop-in configuration file:_
```
#!/usr/bin/env bash
{
 a_settings=(""NTP=time.nist.gov"" ""FallbackNTP=time-a-g.nist.gov time-b-g.nist.gov time-c-g.nist.gov"")
 [ ! -d /etc/systemd/timesyncd.conf.d/ ] &amp;&amp; mkdir /etc/systemd/timesyncd.conf.d/
 if grep -Psq -- '^\h*\[Time\]' /etc/systemd/timesyncd.conf.d/60-timesyncd.conf; then
 printf '%s\n' """" ""${a_settings[@]}"" &gt;&gt; /etc/systemd/timesyncd.conf.d/60-timesyncd.conf
 else
 printf '%s\n' """" ""[Time]"" ""${a_settings[@]}"" &gt;&gt; /etc/systemd/timesyncd.conf.d/60-timesyncd.conf
 fi
}
```
**Note:** If this setting appears in a canonically later file, or later in the same file, the setting will be overwritten
Run to following command to update the parameters in the service:
```
# systemctl reload-or-restart systemd-timesyncd
```"</t>
  </si>
  <si>
    <t>SUSE15-153</t>
  </si>
  <si>
    <t>Ensure chrony is configured</t>
  </si>
  <si>
    <t>`chrony` is a daemon which implements the Network Time Protocol (NTP) and is designed to synchronize system clocks across a variety of systems and use a source that is highly accurate. More information on `chrony` can be found at: [http://chrony.tuxfamily.org/](http://chrony.tuxfamily.org/). `chrony` can be configured to be a client and/or a server.</t>
  </si>
  <si>
    <t>Run the following command and verify remote server is configured properly:
```
# grep -E "^(server|pool)" /etc/chrony.conf
server &lt;remote-server&gt;
```
Multiple servers may be configured
Run the following command and verify `OPTIONS` includes '`-u chrony`':
```
# grep ^OPTIONS /etc/sysconfig/chronyd
OPTIONS="-u chrony"
```
Additional options may be present.</t>
  </si>
  <si>
    <t>Chrony is installed</t>
  </si>
  <si>
    <t>Chrony Time services have not been enabled.</t>
  </si>
  <si>
    <t>2.3.3.1</t>
  </si>
  <si>
    <t>If chrony is in use on the system proper configuration is vital to ensuring time synchronization is working properly.
**Note:** This recommendation only applies if chrony is in use on the system. If another method of time synchronization is in use on the system, this recommendation can be skipped.</t>
  </si>
  <si>
    <t>Add or edit server or pool lines to `/etc/chrony.conf` as appropriate:
```
server &lt;remote-server&gt;
```
Add or edit the `OPTIONS` in `/etc/sysconfig/chronyd` to include '`-u chrony`':
```
OPTIONS="-u chrony"
```
Run the following command to reload the `chrony` config:
```
# systemctl reload-or-restart chronyd
```</t>
  </si>
  <si>
    <t>Configure chrony. One method to achieve the recommended state is to execute the following:
Add or edit server or pool lines to /etc/chrony.conf as appropriate:
server &lt;remote-server&gt;
Add or edit the OPTIONS in /etc/sysconfig/chronyd to include '-u chrony':
OPTIONS="-u chrony"</t>
  </si>
  <si>
    <t>To close this finding, please provide a screenshot showing Chrony has been enabled with the agency's CAP.</t>
  </si>
  <si>
    <t>SUSE15-236</t>
  </si>
  <si>
    <t>Ensure chrony is enabled and running</t>
  </si>
  <si>
    <t>chrony is a daemon for synchronizing the system clock across the network</t>
  </si>
  <si>
    <t>**- IF -** chrony is in use on the system, run the following commands:
Run the following command to verify that the `chrony` service is enabled:
```
# systemctl is-enabled chronyd.service
enabled
```
Run the following command to verify that the `chrony` service is active:
```
# systemctl is-active chronyd.service
active
```</t>
  </si>
  <si>
    <t>The command systemctl is-enabled chronyd.service returns enabled, confirming that the chrony service is enabled on the system
The command systemctl is-active chronyd.service returns active, confirming that the chrony service is actively running</t>
  </si>
  <si>
    <t>Not confirming that chrony service is actively running</t>
  </si>
  <si>
    <t>2.3.3.2</t>
  </si>
  <si>
    <t>chrony needs to be enabled and running in order to synchronize the system to a timeserver.
Time synchronization is important to support time sensitive security mechanisms and to ensure log files have consistent time records across the enterprise to aid in forensic investigations
**Note:**
- If `systemd-timesyncd` is being used, `chrony` should be removed and this section skipped
- **Only one** time synchronization method should be in use on the system</t>
  </si>
  <si>
    <t>**- IF -** `chrony` is in use on the system, run the following commands:
Run the following command to unmask `chronyd.service`:
```
# systemctl unmask chronyd.service
```
Run the following command to enable and start `chronyd.service`:
```
# systemctl --now enable chronyd.service
```
**- OR -** 
If another time synchronization service is in use on the system, run the following command to remove `chrony`:
```
# zypper remove chrony
```</t>
  </si>
  <si>
    <t>One method to achieve the recommended state is to execute the following method(s):
"**- IF -** `chrony` is in use on the system, run the following commands:
Run the following command to unmask `chronyd.service`:
```
# systemctl unmask chronyd.service
```
Run the following command to enable and start `chronyd.service`:
```
# systemctl --now enable chronyd.service
```
**- OR -** 
If another time synchronization service is in use on the system, run the following command to remove `chrony`:
```
# zypper remove chrony
```"</t>
  </si>
  <si>
    <t>SUSE15-239</t>
  </si>
  <si>
    <t>Ensure a single firewall configuration utility is in use</t>
  </si>
  <si>
    <t>In Linux security, employing a single, effective firewall configuration utility ensures that only legitimate traffic gets processed, reducing the system’s exposure to potential threats.</t>
  </si>
  <si>
    <t>Run the following script to verify that a single firewall utility is in use on the system:
```
#!/usr/bin/env bash
{
 active_firewall=() firewalls=("firewalld" "susefirewall2")
 # Determine which firewall is in use
 for firewall in "${firewalls[@]}"; do
 case $firewall in
 firewalld|susefirewall2)
 cmd=$firewall
 esac 
 if command -v $cmd &amp;&gt; /dev/null &amp;&amp; systemctl is-enabled --quiet $firewall &amp;&amp; systemctl is-active --quiet $firewall; then
 active_firewall+=("$firewall")
 fi
 done
 # Display audit results
 if [ ${#active_firewall[@]} -eq 1 ]; then
 printf '%s\n' "" "Audit Results:" " ** PASS **" " - A single firewall is in use follow the recommendation in ${active_firewall[0]} subsection ONLY"
 elif [ ${#active_firewall[@]} -eq 0 ]; then
 printf '%s\n' "" " Audit Results:" " ** FAIL **" "- No firewall in use or unable to determine firewall status"
 else
 printf '%s\n' "" " Audit Results:" " ** FAIL **" " - Multiple firewalls are in use: ${active_firewall[*]}"
 fi 
}
`</t>
  </si>
  <si>
    <t>The script confirms that only one firewall utility is in use on the system.</t>
  </si>
  <si>
    <t>4.1</t>
  </si>
  <si>
    <t>4.1.1</t>
  </si>
  <si>
    <t>Proper configuration of a single firewall utility minimizes cyber threats and protects services and data, while avoiding vulnerabilities like open ports or exposed services. Standardizing on a single tool simplifies management, reduces errors, and fortifies security across Linux systems.</t>
  </si>
  <si>
    <t>If you are upgrading from a release older than SUSE Linux Enterprise Server 15 GA, `SuSEfirewall2` will be unchanged and you must manually upgrade to `firewalld`
The use of more than one firewall utility may produce unexpected results.</t>
  </si>
  <si>
    <t>Remediating to a single firewall configuration is a complex process and involves several steps. The following provides the basic steps to follow for a single firewall configuration:
1. Determine which firewall utility best fits organizational needs
2. If you are upgrading from a release older than SUSE Linux Enterprise Server 15 GA, `SuSEfirewall2` will be unchanged and you must manually upgrade to `firewalld`
3. Return to this recommendation to ensure a single firewall configuration utility is in use</t>
  </si>
  <si>
    <t>SUSE15-154</t>
  </si>
  <si>
    <t>Ensure firewalld is installed</t>
  </si>
  <si>
    <t>`firewalld` provides a dynamically managed firewall with support for network/firewall zones to define the trust level of network connections or interfaces. It has support for IPv4, IPv6 firewall settings and for ethernet bridges and has a separation of runtime and permanent configuration options. It also supports an interface for services or applications to add firewall rules directly.</t>
  </si>
  <si>
    <t>Run the following command to verify `firewalld` is installed:
```
# rpm -q firewalld
firewalld-&lt;version&gt;
```</t>
  </si>
  <si>
    <t>Firewalld service has been enabled and running.</t>
  </si>
  <si>
    <t>firewalld service has not been enabled and running.</t>
  </si>
  <si>
    <t>`firewalld` is installed and enabled by default as the host-based firewall in SUSE 15. When appropriately configured `firewalld` can protect against threats originating from within a corporate network to include malicious mobile code and poorly configured software on a host.</t>
  </si>
  <si>
    <t>`firewalld` replaces `SuSEfirewall2` SUSE Linux Enterprise Server 15 introduces `firewalld` as the new default software firewall, replacing `SuSEfirewall2`. If you are upgrading from a release older than SUSE Linux Enterprise Server 15 GA, `SuSEfirewall2` will be unchanged and you must manually upgrade to `firewalld`.</t>
  </si>
  <si>
    <t>Run the following command to install `firewalld`:
```
# zypper install firewalld
```
**Note:** If you are upgrading from a release older than SUSE Linux Enterprise Server 15 GA, `SuSEfirewall2` will be unchanged and you must manually upgrade to `firewalld`.</t>
  </si>
  <si>
    <t>Ensure firewalld service is enaInstall firewalld service. One method to achieve the recommended state is to execute the following command(s):
# zypper install firewalld iptables</t>
  </si>
  <si>
    <t>To close this finding, please provide a screenshot showing firewalld service is enabled and running with the agency's CAP.</t>
  </si>
  <si>
    <t>SUSE15-156</t>
  </si>
  <si>
    <t>Ensure firewalld service is enabled and running</t>
  </si>
  <si>
    <t>`firewalld.service` enables the enforcement of firewall rules configured through `firewalld`</t>
  </si>
  <si>
    <t>Run the following command to verify that `firewalld` is enabled:
```
# systemctl is-enabled firewalld
enabled
```
Run the following command to verify that `firewalld` is running
```
# firewall-cmd --state
running
```</t>
  </si>
  <si>
    <t>Firewalld service is enabled and running.</t>
  </si>
  <si>
    <t>firewalld service is not enabled.</t>
  </si>
  <si>
    <t>HCS19: Network perimeter devices do not properly restrict traffic</t>
  </si>
  <si>
    <t>4.2.5</t>
  </si>
  <si>
    <t>SUSE Linux Enterprise Server 15 GA introduces `firewalld` as the new default software firewall, replacing `SuSEfirewall2`.</t>
  </si>
  <si>
    <t>Changing firewall settings while connected over network can result in being locked out of the system.</t>
  </si>
  <si>
    <t>Run the following command to unmask firewalld
```
# systemctl unmask firewalld
```
Run the following command to enable and start firewalld
```
# systemctl --now enable firewalld
```</t>
  </si>
  <si>
    <t>Enable firewalld service. One method to achieve the recommended state is to execute the following:
Run the following command to unmask firewalld
# systemctl unmask firewalld
Run the following command to enable and start firewalld
# systemctl --now enable firewalld</t>
  </si>
  <si>
    <t>SUSE15-157</t>
  </si>
  <si>
    <t>Ensure default zone is set</t>
  </si>
  <si>
    <t>A firewall zone defines the trust level for a connection, interface or source address binding. This is a one to many relation, which means that a connection, interface or source can only be part of one zone, but a zone can be used for many network connections, interfaces and sources.
The default zone is the zone that is used for everything that is not explicitly bound/assigned to another zone.
If no zone assigned to a connection, interface or source, only the default zone is used.
The default zone is not always listed as being used for an interface or source as it will be used for it either way. This depends on the manager of the interfaces.
Connections handled by NetworkManager are listed as NetworkManager requests to add the zone binding for the interface used by the connection. Also interfaces under control of the network service are listed also because the service requests it.
**Note:**
- A `firewalld` zone configuration file contains the information for a zone.
 - These are the zone description, services, ports, protocols, icmp-blocks, masquerade, forward-ports and rich language rules in an XML file format.
 - The file name has to be `zone_name.xml` where length of `zone_name` is currently limited to 17 chars.
- NetworkManager binds interfaces to zones automatically</t>
  </si>
  <si>
    <t>Run the following command and verify that the default zone adheres to company policy:
```
# firewall-cmd --get-default-zone
```</t>
  </si>
  <si>
    <t>Default zone has been set.</t>
  </si>
  <si>
    <t>Default zone has not been set.</t>
  </si>
  <si>
    <t>HSC100</t>
  </si>
  <si>
    <t>HSC100: Other</t>
  </si>
  <si>
    <t>Because the default zone is the zone that is used for everything that is not explicitly bound/assigned to another zone, it is important for the default zone to set</t>
  </si>
  <si>
    <t>Run the following command to set the default zone:
```
# firewall-cmd --set-default-zone=&lt;NAME_OF_ZONE&gt;
```
Example:
```
# firewall-cmd --set-default-zone=public
```</t>
  </si>
  <si>
    <t>Set the default zone which is used for everything that is not explicitly bound/assigned to another zone. One method to achieve the recommended state is to execute the following command(s):
# firewall-cmd --set-default-zone=&lt;NAME_OF_ZONE&gt;</t>
  </si>
  <si>
    <t>SUSE15-159</t>
  </si>
  <si>
    <t>Ensure firewalld drops unnecessary services and ports</t>
  </si>
  <si>
    <t>Services and ports can be accepted or explicitly rejected or dropped by a zone.
For every zone, you can set a default behavior that handles incoming traffic that is not further specified. Such behavior is defined by setting the target of the zone. There are three options - default, ACCEPT, REJECT, and DROP.
- ACCEPT - you accept all incoming packets except those disabled by a specific rule.
- REJECT - you disable all incoming packets except those that you have allowed in specific rules and the source machine is informed about the rejection.
- DROP - you disable all incoming packets except those that you have allowed in specific rules and no information sent to the source machine.
**Note:** 
- Allow port 22(ssh) needs to be updated to only allow systems requiring ssh connectivity to connect, as per site policy.</t>
  </si>
  <si>
    <t>Run the following command and review output to ensure that listed services and ports follow site policy. 
```
# systemctl is-enabled firewalld.service | grep -q 'enabled' &amp;&amp; firewall-cmd --list-all --zone="$(firewall-cmd --list-all | awk '/\(active\)/ { print $1 }')" | grep -P -- '^\h*(services:|ports:)'
```</t>
  </si>
  <si>
    <t>Unnecessary services and ports are not accepted.</t>
  </si>
  <si>
    <t>Unnecessary services and ports are accepted.</t>
  </si>
  <si>
    <t>To reduce the attack surface of a system, all services and ports should be blocked unless required</t>
  </si>
  <si>
    <t>If Firewalld is in use on the system:
Run the following command to remove an unnecessary service:
```
# firewall-cmd --remove-service=&lt;service&gt;
```
_Example:_
```
# firewall-cmd --remove-service=cockpit
```
Run the following command to remove an unnecessary port:
```
# firewall-cmd --remove-port=&lt;port-number&gt;/&lt;port-type&gt;
```
_Example:_
```
# firewall-cmd --remove-port=25/tcp
```
Run the following command to make new settings persistent:
```
# firewall-cmd --runtime-to-permanent
```</t>
  </si>
  <si>
    <t>Reject unnecessary services and ports, to reduce the attack surface of a system, all services and ports should be blocked unless required. One method to achieve the recommended state is to execute the following:
Run the following command to remove an unnecessary service:
# firewall-cmd --remove-service=&lt;service&gt;
Example:
#firewall-cmd --remove-service=cockpit
Run the following command to remove an unnecessary port:
# firewall-cmd --remove-port=&lt;port-number&gt;/&lt;port-type&gt;
Example:
# firewall-cmd --remove-port=25/tcp
Run the following command to make new settings persistent:
# firewall-cmd --runtime-to-permanent</t>
  </si>
  <si>
    <t>To close this finding, please provide a screenshot showing unnecessary services and ports has been disabled with the agency's CAP.</t>
  </si>
  <si>
    <t>SUSE15-165</t>
  </si>
  <si>
    <t>Ensure firewalld loopback traffic is configured</t>
  </si>
  <si>
    <t>Configure the loopback interface to accept traffic. Configure all other interfaces to deny traffic to the loopback network</t>
  </si>
  <si>
    <t>Run the following script to verify that the loopback interface is configured:
- `rule family=ipv4 source address="127.0.0.1" destination not address="127.0.0.1" drop`
- `rule family=ipv6 source address="::1" destination not address="::1" drop`
- `rule family=ipv6 source address="::1" destination not address="::1" drop`
```
#!/usr/bin/env bash
{
 l_output="" l_output2="" l_hbfw=""
 if systemctl is-enabled firewalld.service | grep -q 'enabled'; then
 echo -e "\n - FirewallD is in use on the system" &amp;&amp; l_hbfw="fwd"
 elif systemctl is-enabled nftables.service 2&gt;/dev/null | grep -q 'enabled'; then
 echo -e "\n - nftables is in use on the system \n - Recommendation is NA" &amp;&amp; l_hbfw="nft"
 else
 echo -e "\n - Error - Neither FirewallD or NFTables is enabled\n - Please follow recommendation: \"Ensure a single firewall configuration utility is in use\""
 fi
 if [ "$l_hbfw" = "fwd" ]; then
 if nft list ruleset | awk '/hook\s+input\s+/,/\}\s*(#.*)?$/' | grep -Pq -- '\H+\h+"lo"\h+accept'; then
 l_output="$l_output\n - Network traffic to the loopback address is correctly set to accept"
 else
 l_output2="$l_output2\n - Network traffic to the loopback address is not set to accept"
 fi
 l_ipsaddr="$(nft list ruleset | awk '/filter_IN_public_deny|hook\s+input\s+/,/\}\s*(#.*)?$/' | grep -P -- 'ip\h+saddr')"
 if grep -Pq -- 'ip\h+saddr\h+127\.0\.0\.0\/8\h+(counter\h+packets\h+\d+\h+bytes\h+\d+\h+)?drop' &lt;&lt;&lt; "$l_ipsaddr" || grep -Pq -- 'ip\h+daddr\h+\!\=\h+127\.0\.0\.1\h+ip\h+saddr\h+127\.0\.0\.1\h+drop' &lt;&lt;&lt; "$l_ipsaddr"; then
 l_output="$l_output\n - IPv4 network traffic from loopback address correctly set to drop"
 else
 l_output2="$l_output2\n - IPv4 network traffic from loopback address not set to drop"
 fi
 if grep -Pq -- '^\h*0\h*$' /sys/module/ipv6/parameters/disable; then
 l_ip6saddr="$(nft list ruleset | awk '/filter_IN_public_deny|hook input/,/}/' | grep 'ip6 saddr')"
 if grep -Pq 'ip6\h+saddr\h+::1\h+(counter\h+packets\h+\d+\h+bytes\h+\d+\h+)?drop' &lt;&lt;&lt; "$l_ip6saddr" || grep -Pq -- 'ip6\h+daddr\h+\!=\h+::1\h+ip6\h+saddr\h+::1\h+drop' &lt;&lt;&lt; "$l_ip6saddr"; then
 l_output="$l_output\n - IPv6 network traffic from loopback address correctly set to drop"
 else
 l_output2="$l_output2\n - IPv6 network traffic from loopback address not set to drop"
 fi
 fi
 fi
 if [ "$l_hbfw" = "nft" ] || [ -z "$l_output2" ]; then
 echo -e "\n- Audit Result:\n *** PASS ***\n$l_output"
 else
 echo -e "\n- Audit Result:\n *** FAIL ***\n$l_output2\n\n - Correctly set:\n$l_output"
 fi
}
```</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</si>
  <si>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</si>
  <si>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Run the following script to implement the loopback rules:
```
#!/usr/bin/env bash
{ l_hbfw=""
 if systemctl is-enabled firewalld.service | grep -q 'enabled'; then
 echo -e "\n - FirewallD is in use on the system" &amp;&amp; l_hbfw="fwd"
 elif systemctl is-enabled nftables.service 2&gt;/dev/null | grep -q 'enabled'; then
 echo -e "\n - nftables is in use on the system \n - Recommendation is NA \n - Remediation Complete" &amp;&amp; l_hbfw="nft"
 fi
 if [ "$l_hbfw" = "fwd" ]; then 
 l_ipsaddr="$(nft list ruleset | awk '/filter_IN_public_deny|hook\s+input\s+/,/\}\s*(#.*)?$/' | grep -P -- 'ip\h+saddr')"
 if ! nft list ruleset | awk '/hook\s+input\s+/,/\}\s*(#.*)?$/' | grep -Pq -- '\H+\h+"lo"\h+accept'; then
 echo -e "\n - Enabling input to accept for loopback address"
 firewall-cmd --permanent --zone=trusted --add-interface=lo
 firewall-cmd --reload
 else 
 echo -e "\n - firewalld input correctly set to accept for loopback address" 
 if ! grep -Pq -- 'ip\h+saddr\h+127\.0\.0\.0\/8\h+(counter\h+packets\h+\d+\h+bytes\h+\d+\h+)?drop' &lt;&lt;&lt; "$l_ipsaddr" &amp;&amp; ! grep -Pq -- 'ip\h+daddr\h+\!\=\h+127\.0\.0\.1\h+ip\h+saddr\h+127\.0\.0\.1\h+drop' &lt;&lt;&lt; "$l_ipsaddr"; then
 echo -e "\n - Setting IPv4 network traffic from loopback address to drop"
 firewall-cmd --permanent --add-rich-rule='rule family=ipv4 source address="127.0.0.1" destination not address="127.0.0.1" drop'
 firewall-cmd --permanent --zone=trusted --add-rich-rule='rule family=ipv4 source address="127.0.0.1" destination not address="127.0.0.1" drop'
 firewall-cmd --reload
 else
 echo -e "\n - firewalld correctly set IPv4 network traffic from loopback address to drop"
 fi
 if grep -Pq -- '^\h*0\h*$' /sys/module/ipv6/parameters/disable; then
 l_ip6saddr="$(nft list ruleset | awk '/filter_IN_public_deny|hook input/,/}/' | grep 'ip6 saddr')"
 if ! grep -Pq 'ip6\h+saddr\h+::1\h+(counter\h+packets\h+\d+\h+bytes\h+\d+\h+)?drop' &lt;&lt;&lt; "$l_ip6saddr" &amp;&amp; ! grep -Pq -- 'ip6\h+daddr\h+\!=\h+::1\h+ip6\h+saddr\h+::1\h+drop' &lt;&lt;&lt; "$l_ip6saddr"; then
 echo -e "\n - Setting IPv6 network traffic from loopback address to drop"
 firewall-cmd --permanent --add-rich-rule='rule family=ipv6 source address="::1" destination not address="::1" drop'
 firewall-cmd --permanent --zone=trusted --add-rich-rule='rule family=ipv6 source address="::1" destination not address="::1" drop'
 firewall-cmd --reload
 else
 echo -e "\n - firewalld correctly set IPv6 network traffic from loopback address to drop"
 fi
 fi
 fi
 fi
}
```</t>
  </si>
  <si>
    <t>Configure the loopback interface. One method to achieve the recommended state is to execute the following:
Run the following commands to implement the loopback rules:
# nft add rule inet filter input iif lo accept
# nft create rule inet filter input ip saddr 127.0.0.0/8 counter drop
IF_ IPv6 is enabled:
Run the following command to implement the IPv6 loopback rules:
# nft add rule inet filter input ip6 saddr ::1 counter drop</t>
  </si>
  <si>
    <t>SUSE15-181</t>
  </si>
  <si>
    <t>Ensure rsyslog is installed</t>
  </si>
  <si>
    <t>The `rsyslog` software is recommended in environments where `journald` does not meet operation requirements.</t>
  </si>
  <si>
    <t>**- IF -** `rsyslog` is being used for logging on the system:
Run the following command to verify `rsyslog` is installed:
```
# rpm -q rsyslog
```
Verify the output matches:
```
rsyslog-&lt;version&gt;
```</t>
  </si>
  <si>
    <t>rsyslog or syslog-ng has not been turned on.</t>
  </si>
  <si>
    <t>6.2.3.2</t>
  </si>
  <si>
    <t>The security enhancements of `rsyslog` such as connection-oriented (i.e. TCP) transmission of logs, the option to log to database formats, and the encryption of log data en route to a central logging server) justify installing and configuring the package.
**Note:** This recommendation only applies if `rsyslog` is the chosen method for client side logging. Do not apply this recommendation if `journald` is used.</t>
  </si>
  <si>
    <t>Run the following command to install `rsyslog`:
```
# zypper install rsyslog
```</t>
  </si>
  <si>
    <t>To close this finding, please provide a screenshot showing rsyslog is installed with the agency's CAP.</t>
  </si>
  <si>
    <t>SUSE15-182</t>
  </si>
  <si>
    <t>Ensure rsyslog service is enabled and active</t>
  </si>
  <si>
    <t>Once the `rsyslog` package is installed, ensure that the service is enabled.</t>
  </si>
  <si>
    <t>**- IF -** `rsyslog` is being used for logging on the system:
Run the following command to verify `rsyslog.service` is enabled:
```
# systemctl is-enabled rsyslog
enabled
```
Run the following command to verify `rsyslog.service` is active:
```
# systemctl is-active rsyslog.service
active
```</t>
  </si>
  <si>
    <t>The rsyslog Service is enabled and running.</t>
  </si>
  <si>
    <t>The rsyslog Service is not enabled.</t>
  </si>
  <si>
    <t>6.2.3.3</t>
  </si>
  <si>
    <t>If the `rsyslog` service is not enabled to start on boot, the system will not capture logging events.
**Note:** This recommendation only applies if `rsyslog` is the chosen method for client side logging. Do not apply this recommendation if `journald` is used.</t>
  </si>
  <si>
    <t>**- IF -** `rsyslog` is being used for logging on the system:
Run the following commands to unmask, enable, and start `rsyslog.service`:
```
# systemctl unmask rsyslog.service
# systemctl enable rsyslog.service
# systemctl start rsyslog.service
```</t>
  </si>
  <si>
    <t>Enable rsyslog Service. One method to achieve the recommended state is to execute the following command(s):
# systemctl --now enable rsyslog</t>
  </si>
  <si>
    <t>To close this finding, please provide a screenshot showing the rsyslog Service is enabled and running with the agency's CAP.</t>
  </si>
  <si>
    <t>SUSE15-183</t>
  </si>
  <si>
    <t>Ensure rsyslog log file creation mode is configured</t>
  </si>
  <si>
    <t>`rsyslog` will create logfiles that do not already exist on the system.
The `$FileCreateMode` parameter allows you to specify the creation mode with which `rsyslog` creates new files. If not specified, the value 0644 is used (which retains backward-compatibility with earlier releases). The value given must always be a 4-digit octal number, with the initial digit being zero.
Please note that the actual permission depend on rsyslogd’s process umask. 
`$FileCreateMode` may be specified multiple times. If so, it specifies the creation mode for all selector lines that follow until the next $FileCreateMode parameter. Order of lines is vitally important.</t>
  </si>
  <si>
    <t>Run the following command 
Run the following command to verify `$FileCreateMode`: 
```
# grep -Ps '^\h*\$FileCreateMode\h+0[0,2,4,6][0,2,4]0\b' /etc/rsyslog.conf /etc/rsyslog.d/*.conf
```
Verify the output is includes 0640 or more restrictive:
```
$FileCreateMode 0640 
```
Should a site policy dictate less restrictive permissions, ensure to follow said policy.
**Note:** More restrictive permissions such as `0600` is implicitly sufficient.</t>
  </si>
  <si>
    <t>6.2.3.5</t>
  </si>
  <si>
    <t>It is important to ensure that log files have the correct permissions to ensure that sensitive data is archived and protected.
**Note:** This recommendation only applies if `rsyslog` is the chosen method for client side logging. Do not apply this recommendation if `systemd-journald` is used.</t>
  </si>
  <si>
    <t>Edit either `/etc/rsyslog.conf` or a dedicated `.conf` file in `/etc/rsyslog.d/` and set `$FileCreateMode` to `0640` or more restrictive:
```
$FileCreateMode 0640
```
Restart the service:
```
# systemctl restart rsyslog
```</t>
  </si>
  <si>
    <t>Configure the default rsyslog file permissions. One method to achieve the recommended state is to execute the following:
Edit the `/etc/rsyslog.conf` and `/etc/rsyslog.d/*.conf` files and set `$FileCreateMode` to `0640` or more restrictive:
$FileCreateMode 0640</t>
  </si>
  <si>
    <t>SUSE15-275</t>
  </si>
  <si>
    <t>Ensure rsyslog logging is configured</t>
  </si>
  <si>
    <t>The `/etc/rsyslog.conf` and `/etc/rsyslog.d/*.conf` files specifies rules for logging and which files are to be used to log certain classes of messages.</t>
  </si>
  <si>
    <t>Review the contents of `/etc/rsyslog.conf` and `/etc/rsyslog.d/*.conf` files to ensure appropriate logging is set. In addition, run the following command and verify that the log files are logging information as expected:
```
# ls -l /var/log/maillog
```</t>
  </si>
  <si>
    <t>The contents of /etc/rsyslog.conf and /etc/rsyslog.d/*.conf files are configured to ensure appropriate logging rules are in place</t>
  </si>
  <si>
    <t>6.2.3.6</t>
  </si>
  <si>
    <t>A great deal of important security-related information is sent via `rsyslog` (e.g., successful and failed su attempts, failed login attempts, root login attempts, etc.).
**Note:** This recommendation only applies if `rsyslog` is the chosen method for client side logging. Do not apply this recommendation if `journald` is used.</t>
  </si>
  <si>
    <t>Edit the following lines in the `/etc/rsyslog.conf` and `/etc/rsyslog.d/*.conf` files as appropriate for your environment.
**Note:** The below configuration is shown for example purposes only. Due care should be given to how the organization wishes to store log data.
```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
Run the following command to reload the `rsyslogd` configuration:
```
# systemctl restart rsyslog
```</t>
  </si>
  <si>
    <t>One method to achieve the recommended state is to execute the following method(s):
"Edit the following lines in the `/etc/rsyslog.conf` and `/etc/rsyslog.d/*.conf` files as appropriate for your environment.
**Note:** The below configuration is shown for example purposes only. Due care should be given to how the organization wishes to store log data.
```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
Run the following command to reload the `rsyslogd` configuration:
```
# systemctl restart rsyslog
```"</t>
  </si>
  <si>
    <t>SUSE15-185</t>
  </si>
  <si>
    <t>Ensure rsyslog is configured to send logs to a remote log host</t>
  </si>
  <si>
    <t>`rsyslog` supports the ability to send log events it gathers to a remote log host or to receive messages from remote hosts, thus enabling centralized log management.</t>
  </si>
  <si>
    <t>Review the `/etc/rsyslog.conf` and `/etc/rsyslog.d/*.conf` files and verify that logs are sent to a central host:
**advanced format**
```
# grep -Psi -- '^\s*([^#]+\s+)?action\(([^#]+\s+)?\b(target|protocol)="?(tcp|[^#"]+")?\b' /etc/rsyslog.conf /etc/rsyslog.d/*.conf
```
Output should include `target=&lt;FQDN or IP of remote loghost&gt;`and `protocol="tcp"`:
_Example:_
```
*.* action(type="omfwd" target="loghost.example.com" port="514" protocol="tcp"
```
**Note:** 
- The **advanced format** is a more modern format that will audit formatting similar to that found in the remediation. 
- The **basic format** is intended for users that configured their file use `@loghost.example.com`
- **Important: TCP versus UDP protocol**
 - Traditionally syslog uses the UDP protocol to transmit log messages over the network. This involves less overhead, but lacks reliability. Log messages can get lost under high load.
 - The TCP protocol is more reliable and should be preferred over UDP.
 - TLS encryption is strongly recommended but requires a certificate infrastructure.
- See the [rsyslog documentation](https://www.rsyslog.com/doc/master/tutorials/tls.html) for implementation details of TLS.
**basic format**
```
# grep "^*.*[^I][^I]*@" /etc/rsyslog.conf /etc/rsyslog.d/*.conf
```
Output should include `@@&lt;FQDN or IP of remote loghost&gt;`:
_Example:_
```
*.* @@loghost.example.com
```</t>
  </si>
  <si>
    <t>6.2.3.1</t>
  </si>
  <si>
    <t>6.2.3.1.1</t>
  </si>
  <si>
    <t>Storing log data on a remote host protects log integrity from local attacks. If an attacker gains root access on the local system, they could tamper with or remove log data that is stored on the local system.
**Note:** This recommendation only applies if `rsyslog` is the chosen method for client side logging. Do not apply this recommendation if `systemd-journald` is used.</t>
  </si>
  <si>
    <t>Edit the `/etc/rsyslog.d/remote.conf.` file and add the following line (where `loghost.example.com` is the name of your central log host). The `target` directive may either be a fully qualified domain name or an IP address.
_TCP Example:_
```
*.* action(type="omfwd" target="loghost.example.com" port="514" protocol="tcp"
 action.resumeRetryCount="100"
 queue.type="LinkedList" queue.size="1000")
```
Run the following command to reload `rsyslog.service`:
```
# systemctl reload-or-restart rsyslog.service
```
Open the respective port in the firewall. For firewalld with TCP on port 514 run:
```
# firewall-cmd --add-port 514/tcp --permanent
# firewall-cmd --reload
```</t>
  </si>
  <si>
    <t>Configure rsyslog to send logs to a remote log host. One method to achieve the recommended state is to execute the following:
Edit the `/etc/rsyslog.conf` and `/etc/rsyslog.d/*.conf` files and add the following line (where `loghost.example.com` is the name of your central log host).
*.* @@loghost.example.com
Run the following command to reload the `rsyslogd` configuration:
# systemctl restart rsyslog</t>
  </si>
  <si>
    <t>SUSE15-276</t>
  </si>
  <si>
    <t>Ensure rsyslog is not configured to receive logs from a remote client</t>
  </si>
  <si>
    <t>`rsyslog` supports the ability to receive messages from remote hosts, thus acting as a log server. Clients should not receive data from other hosts.</t>
  </si>
  <si>
    <t>Review the `/etc/rsyslog.conf` and `/etc/rsyslog.d/*.conf` files and verify that the system is not configured to accept incoming logs.
**advanced format**
```
# grep -Psi -- '^\h*module\(load=\"?imtcp\"?\)' /etc/rsyslog.conf /etc/rsyslog.d/*.conf
# grep -Psi -- '^\h*input\(type=\"?imtcp\"?\b' /etc/rsyslog.conf /etc/rsyslog.d/*.conf
```
Nothing should be returned
**obsolete legacy format**
```
# grep -Psi -- '^\h*\$ModLoad\h+imtcp\b' /etc/rsyslog.conf /etc/rsyslog.d/*.conf
# grep -Psi -- '^\h*\$InputTCPServerRun\b' /etc/rsyslog.conf /etc/rsyslog.d/*.conf
```
Nothing should be returned</t>
  </si>
  <si>
    <t>The commands for both advanced format and obsolete legacy format return no output, confirming that the system is not configured to accept incoming logs as a log server.</t>
  </si>
  <si>
    <t>Returns output, not confirming that the system is not configured to accept incoming logs as a log server</t>
  </si>
  <si>
    <t>6.2.3.1.2</t>
  </si>
  <si>
    <t>If a client is configured to also receive data, thus turning it into a server, the client system is acting outside its operational boundary.
**Note:** This recommendation only applies if `rsyslog` is the chosen method for client side logging. Do not apply this recommendation if `systemd-journald` is used.</t>
  </si>
  <si>
    <t>Should there be any active log server configuration found in the auditing section, modify those files and remove the specific lines highlighted by the audit. Verify none of the following entries are present in any of `/etc/rsyslog.conf` or `/etc/rsyslog.d/*.conf`.
**advanced format**
```
module(load="imtcp")
input(type="imtcp" port="514")
```
**deprecated legacy format**
```
$ModLoad imtcp
$InputTCPServerRun
```
Restart the service:
```
# systemctl restart rsyslog
```</t>
  </si>
  <si>
    <t>One method to achieve the recommended state is to execute the following method(s):
"Should there be any active log server configuration found in the auditing section, modify those files and remove the specific lines highlighted by the audit. Verify none of the following entries are present in any of `/etc/rsyslog.conf` or `/etc/rsyslog.d/*.conf`.
**advanced format**
```
module(load=""imtcp"")
input(type=""imtcp"" port=""514"")
```
**deprecated legacy format**
```
$ModLoad imtcp
$InputTCPServerRun
```
Restart the service:
```
# systemctl restart rsyslog
```"</t>
  </si>
  <si>
    <t>SUSE15-187</t>
  </si>
  <si>
    <t>Ensure journald is configured to send logs to rsyslog</t>
  </si>
  <si>
    <t>Data from `systemd-journald` may be stored in volatile memory or persisted locally on the server. Utilities exist to accept remote export of `systemd-journald` logs, however, use of the `rsyslog` service provides a consistent means of log collection and export.</t>
  </si>
  <si>
    <t>**- IF -** `rsyslog` is the preferred method for capturing logs
Run the following command to verify that logs are forwarded to `rsyslog` by setting `ForwardToSyslog` to `yes` in the systemd-journald configuration:
```
# systemd-analyze cat-config systemd/journald.conf systemd/journald.conf.d/* | grep -E "^ForwardToSyslog=yes"
ForwardToSyslog=yes
```</t>
  </si>
  <si>
    <t>Logs has been forwarded to syslog.</t>
  </si>
  <si>
    <t>Logs has not been forwarded to syslog.</t>
  </si>
  <si>
    <t>6.2.3.4</t>
  </si>
  <si>
    <t>**- IF -** `rsyslog` is the preferred method for capturing logs, all logs of the system should be sent to it for further processing.</t>
  </si>
  <si>
    <t>**- IF -** `Journald` is the preferred method for capturing logs, this section and Recommendation should be skipped and the "Configure Journald" section followed.</t>
  </si>
  <si>
    <t>**- IF -** `rsyslog` is the preferred method for capturing logs:
Set the following parameter in the `[Journal]` section in `/etc/systemd/journald.conf` or a file in `/etc/systemd/journald.conf.d/` ending in `.conf`:
```
ForwardToSyslog=yes
```
_Example:_
```
#!/usr/bin/env bash
{
 [ ! -d /etc/systemd/journald.conf.d/ ] &amp;&amp; mkdir /etc/systemd/journald.conf.d/
 if grep -Psq -- '^\h*\[Journal\]' /etc/systemd/journald.conf.d/60-journald.conf; then
 printf '%s\n' "ForwardToSyslog=yes" &gt;&gt; /etc/systemd/journald.conf.d/60-journald.conf
 else
 printf '%s\n' "[Journal]" "ForwardToSyslog=yes" &gt;&gt; /etc/systemd/journald.conf.d/60-journald.conf
 fi
}
```
**Note:** If this setting appears in a canonically later file, or later in the same file, the setting will be overwritten
Run to following command to update the parameters in the service:
Restart `systemd-journald.service`:
```
# systemctl reload-or-restart systemd-journald.service
```</t>
  </si>
  <si>
    <t>Configure journald to send logs to rsyslog. One method to achieve the recommended state is to execute the following:
Edit the `/etc/systemd/journald.conf` file and add the following line:
ForwardToSyslog=yes</t>
  </si>
  <si>
    <t>SUSE15-188</t>
  </si>
  <si>
    <t>Ensure journald Compress is configured</t>
  </si>
  <si>
    <t>The journald system includes the capability of compressing overly large files to avoid filling up the system with logs or making the logs unmanageably large.</t>
  </si>
  <si>
    <t>Run the following command to verify `Compress` is set to `yes`:
```
# systemd-analyze cat-config systemd/journald.conf systemd/journald.conf.d/* | grep -E "^Compress=yes"
Compress=yes
```</t>
  </si>
  <si>
    <t>Large files has been compressed.</t>
  </si>
  <si>
    <t>Large files has not been compressed.</t>
  </si>
  <si>
    <t>6.2.2.3</t>
  </si>
  <si>
    <t>Uncompressed large files may unexpectedly fill a filesystem leading to resource unavailability. Compressing logs prior to write can prevent sudden, unexpected filesystem impacts.
**Note:** This recommendation **only applies if `journald` is the chosen method for client side logging**. Do not apply this recommendation if `rsyslog` is used.</t>
  </si>
  <si>
    <t>Set the following parameter in the `[Journal]` section in `/etc/systemd/journald.conf` or a file in `/etc/systemd/journald.conf.d/` ending in `.conf`:
```
Compress=yes
```
_Example:_
```
#!/usr/bin/env bash
{
 [ ! -d /etc/systemd/journald.conf.d/ ] &amp;&amp; mkdir /etc/systemd/journald.conf.d/
 if grep -Psq -- '^\h*\[Journal\]' /etc/systemd/journald.conf.d/60-journald.conf; then
 printf '%s\n' "Compress=yes" &gt;&gt; /etc/systemd/journald.conf.d/60-journald.conf
 else
 printf '%s\n' "[Journal]" "Compress=yes"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</si>
  <si>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Configure journald to compress large log files. One method to achieve the recommended state is to execute the following command(s):
Edit the `/etc/systemd/journald.conf` file and add the following line:
Compress=yes</t>
  </si>
  <si>
    <t>SUSE15-189</t>
  </si>
  <si>
    <t>Ensure journald Storage is configured</t>
  </si>
  <si>
    <t>Data from journald may be stored in volatile memory or persisted locally on the server. Logs in memory will be lost upon a system reboot. By persisting logs to local disk on the server they are protected from loss due to a reboot.</t>
  </si>
  <si>
    <t>Run the following command to verify `Storage` is set to `persistent`:
```
# systemd-analyze cat-config systemd/journald.conf systemd/journald.conf.d/* | grep -E "^Storage=persistent"
Storage=persistent
```</t>
  </si>
  <si>
    <t>Logs are persisted to disk.</t>
  </si>
  <si>
    <t>logs are not persisted to disk:</t>
  </si>
  <si>
    <t>6.2.2.4</t>
  </si>
  <si>
    <t>Writing log data to disk will provide the ability to forensically reconstruct events which may have impacted the operations or security of a system even after a system crash or reboot.
**Note:** This recommendation **only applies if `journald` is the chosen method for client side logging**. Do not apply this recommendation if `rsyslog` is used.</t>
  </si>
  <si>
    <t>Set the following parameter in the `[Journal]` section in `/etc/systemd/journald.conf` or a file in `/etc/systemd/journald.conf.d/` ending in `.conf`:
```
Storage=persistent
```
_Example:_
```
#!/usr/bin/env bash
{
 [ ! -d /etc/systemd/journald.conf.d/ ] &amp;&amp; mkdir /etc/systemd/journald.conf.d/
 if grep -Psq -- '^\h*\[Journal\]' /etc/systemd/journald.conf.d/60-journald.conf; then
 printf '%s\n' "Storage=persistent" &gt;&gt; /etc/systemd/journald.conf.d/60-journald.conf
 else
 printf '%s\n' "[Journal]" "Storage=persistent" &gt;&gt; /etc/systemd/journald.conf.d/60-journald.conf
 fi
}
```
**Note:** If this setting appears in a canonically later file, or later in the same file, the setting will be overwritten
Run to following command to update the parameters in the service:
```
# systemctl reload-or-restart systemd-journald
```</t>
  </si>
  <si>
    <t>Configure journald to write logfiles to persistent disk. One method to achieve the recommended state is to execute the following:
Edit the `/etc/systemd/journald.conf` file and add the following line:
Storage=persistent</t>
  </si>
  <si>
    <t>SUSE15-191</t>
  </si>
  <si>
    <t>Ensure password expiration is configured</t>
  </si>
  <si>
    <t>The `PASS_MAX_DAYS` parameter in `/etc/login.defs` allows an administrator to force passwords to expire once they reach a defined age.
`PASS_MAX_DAYS` _&lt;N&gt;_ - The maximum number of days a password may be used. If the password is older than this, a password change will be forced. If not specified, -1 will be assumed (which disables the restriction).</t>
  </si>
  <si>
    <t>Run the following command and verify `PASS_MAX_DAYS` is set to 90 days or less and conforms to local site policy:
```
# grep -Pi -- '^\h*PASS_MAX_DAYS\h+\d+\b' /etc/login.defs
```
_Example output:_
```
PASS_MAX_DAYS 90
```
Run the following command to verify all `/etc/shadow` passwords `PASS_MAX_DAYS`:
- is greater than `0` days
- is less than or equal to `90` days
- conforms to local site policy
```
# awk -F: '($2~/^\$.+\$/) {if($5 &gt; 90 || $5 &lt; 1)print "User: " $1 " PASS_MAX_DAYS: " $5}' /etc/shadow
```
Nothing should be returned</t>
  </si>
  <si>
    <t>Password Expiration has not been configured per IRS requirements.</t>
  </si>
  <si>
    <t>Changed from 365 to 90 to comply with Pub 1075.
If test case SUSEGEN-11 has passed, then this is N/A.</t>
  </si>
  <si>
    <t>5.4.1.1</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</si>
  <si>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
We recommend a yearly password change. This is primarily because for all their good intentions users will share credentials across accounts. Therefore, even if a breach is publicly identified, the user may not see this notification, or forget they have an account on that site. This could leave a shared credential vulnerable indefinitely. Having an organizational policy of a 1-year (annual) password expiration is a reasonable compromise to mitigate this with minimal user burden.</t>
  </si>
  <si>
    <t>The password expiration must be greater than the minimum days between password changes or users will be unable to change their password.
Excessive password expiration requirements do more harm than good, because these requirements make users select predictable passwords, composed of sequential words and numbers that are closely related to each other. In these cases, the next password can be predicted based on the previous one (incrementing a number used in the password for
example). Also, password expiration requirements offer no containment benefits because attackers will often use credentials as soon as they compromise them. Instead, immediate password changes should be based on key events including, but not limited to:
- Indication of compromise
- Change of user roles
- When a user leaves the organization.
Not only does changing passwords every few weeks or months frustrate the user, but it’s also been suggested that it does more harm than good, because it could lead to bad practices by the user such as adding a character to the end of their existing password.</t>
  </si>
  <si>
    <t>Set the `PASS_MAX_DAYS` parameter to conform to site policy in `/etc/login.defs` :
```
PASS_MAX_DAYS 90
```
Modify user parameters for all users with a password set to match:
```
# chage --maxdays 365 &lt;user&gt;
```
Edit `/etc/login.defs` and set `PASS_MAX_DAYS` to a value greater than `0` that follows local site policy:
_Example:_
```
PASS_MAX_DAYS 90
```
Run the following command to modify user parameters for all users with a password set to a maximum age no greater than `365` or less than `1` that follows local site policy:
```
# chage --maxdays &lt;N&gt; &lt;user&gt;
```
_Example:_
```
# awk -F: '($2~/^\$.+\$/) {if($5 &gt; 90 || $5 &lt; 1)system ("chage --maxdays 365 " $1)}' /etc/shadow
```
**Warning:** If a password has been set at system install or kickstart, the `last change date` field is not set, In this case, setting `PASS_MAX_DAYS` will immediately expire the password. One possible solution is to populate the `last change date` field through a command like: `chage -d "$(date +%Y-%m-%d)" root`</t>
  </si>
  <si>
    <t>Set password expiration to 90 days or less for admin and non-admin users. One method to achieve the recommended state is to execute the following:
Set the PASS_MAX_DAYS parameter to conform to site policy in /etc/login.defs:
PASS_MAX_DAYS 90
Modify user parameters for all users with a password set to match:
# chage --maxdays 90.</t>
  </si>
  <si>
    <t>To close this finding, please provide a screenshot showing /etc/login.defs file settings with the agency's CAP.</t>
  </si>
  <si>
    <t>SUSE15-193</t>
  </si>
  <si>
    <t>Ensure password expiration warning days is configured</t>
  </si>
  <si>
    <t>The `PASS_WARN_AGE` parameter in `/etc/login.defs` allows an administrator to notify users that their password will expire in a defined number of days.
`PASS_WARN_AGE` _&lt;N&gt;_ - The number of days warning given before a password expires. A zero means warning is given only upon the day of expiration, a negative value means no warning is given. If not specified, no warning will be provided.</t>
  </si>
  <si>
    <t>Run the following command and verify `PASS_WARN_AGE` is `14` or more and follows local site policy:
```
# grep -Pi -- '^\h*PASS_WARN_AGE\h+\d+\b' /etc/login.defs
```
_Example output:_
```
PASS_WARN_AGE 14
```
Run the following command to verify all passwords have a `PASS_WARN_AGE` of `14` or more:
```
# awk -F: '($2~/^\$.+\$/) {if($6 &lt; 14)print "User: " $1 " PASS_WARN_AGE: " $6}' /etc/shadow
```
Nothing should be returned</t>
  </si>
  <si>
    <t xml:space="preserve">Password expiration warning days has been set to 14 or more days. </t>
  </si>
  <si>
    <t>Password expiration warning days have not been configured per IRS requirements.</t>
  </si>
  <si>
    <t>Changed from 7 to 14 to comply with Pub1075</t>
  </si>
  <si>
    <t>5.4.1.3</t>
  </si>
  <si>
    <t>Edit `/etc/login.defs` and set `PASS_WARN_AGE` to a value of `7` or more that follows local site policy:
_Example:_
```
PASS_WARN_AGE 14
```
Run the following command to modify user parameters for all users with a password set to a minimum warning to `7` or more days that follows local site policy:
```
# chage --warndays &lt;N&gt; &lt;user&gt;
```
_Example:_
```
# awk -F: '($2~/^\$.+\$/) {if($6 &lt; 14)system ("chage --warndays 14 " $1)}' /etc/shadow
```</t>
  </si>
  <si>
    <t>Set password expiration warning days to 14 or more. One method to achieve the recommended state is to execute the following:
Set the `PASS_WARN_AGE` parameter to 14 in `/etc/login.defs` :
PASS_WARN_AGE 14
Modify user parameters for all users with a password set to match:
# chage --warndays 14 &lt;user&gt;</t>
  </si>
  <si>
    <t>To close this finding, please provide screenshot showing the password expiration setting with the agency's CAP.</t>
  </si>
  <si>
    <t>SUSE15-259</t>
  </si>
  <si>
    <t>Ensure strong password hashing algorithm is configured</t>
  </si>
  <si>
    <t>5.4.1.4</t>
  </si>
  <si>
    <t>SUSE15-194</t>
  </si>
  <si>
    <t>Ensure inactive password lock is configured</t>
  </si>
  <si>
    <t>User accounts that have been inactive for over a given period of time can be automatically disabled.
`INACTIVE` - Defines the number of days after the password exceeded its maximum age where the user is expected to replace this password.
The value is stored in the shadow password file. An input of `0` will disable an expired password with no delay. An input of `-1` will blank the respective field in the shadow password file.</t>
  </si>
  <si>
    <t xml:space="preserve">Inactive password lock has been set to 120 days or less. </t>
  </si>
  <si>
    <t>Password Minimum age has not been configured per IRS requirements.</t>
  </si>
  <si>
    <t>5.4.1.5</t>
  </si>
  <si>
    <t>Set the inactive password lock to 120 days or less. One method to achieve the recommended state is to execute the following:
Run the following command to set the default password inactivity period to 120 days:
# useradd -D -f 120
Modify user parameters for all users with a password set to match:
# chage --inactive 120 &lt;user&gt;</t>
  </si>
  <si>
    <t>SUSE15-195</t>
  </si>
  <si>
    <t>Ensure all users last password change date is in the past</t>
  </si>
  <si>
    <t>Run the following script and verify nothing is returned:
```
#!/usr/bin/env bash
{
 while IFS= read -r l_user; do
 l_change=$(date -d "$(chage --list $l_user | grep '^Last password change' | cut -d: -f2 | grep -v 'never$')" +%s)
 if [[ "$l_change" -gt "$(date +%s)" ]]; then
 echo "User: \"$l_user\" last password change was \"$(chage --list $l_user | grep '^Last password change' | cut -d: -f2)\""
 fi
 done &lt; &lt;(awk -F: '$2~/^\$.+\$/{print $1}' /etc/shadow)
}
```</t>
  </si>
  <si>
    <t xml:space="preserve">Password change dates have been confirmed to be in the past. </t>
  </si>
  <si>
    <t>5.4.1.6</t>
  </si>
  <si>
    <t>If a user's recorded password change date is in the future, then they could bypass any set password expiration.</t>
  </si>
  <si>
    <t>SUSE15-213</t>
  </si>
  <si>
    <t>Ensure crypto-policies-scripts package is installed</t>
  </si>
  <si>
    <t>This package provides a tool `update-crypto-policies`, which applies the policies provided by the crypto-policies package. These can be either the pre-built policies from the base package or custom policies defined in simple policy definition files.
The package also provides a tool fips-mode-setup, which can be used to enable or disable the system FIPS mode.</t>
  </si>
  <si>
    <t>Run the following command to verify that `crypto-policies-scripts` is installed:
```
# rpm -q crypto-policies-scripts
crypto-policies-scripts-&lt;version&gt;
```</t>
  </si>
  <si>
    <t>The command rpm -q crypto-policies-scripts confirms that the crypto-policies-scripts package is installed.</t>
  </si>
  <si>
    <t>1.6</t>
  </si>
  <si>
    <t>`update-crypto-policies` is used to set the policy applicable for the various cryptographic back-ends, such as SSL/TLS libraries. The policy aims to control the back-end default algorithm selections unless the application user configures them otherwise.</t>
  </si>
  <si>
    <t>Run the following command to install `crypto-policies-scripts`:
```
# zypper install crypto-policies-scripts
```</t>
  </si>
  <si>
    <t>One method to achieve the recommended state is to execute the following method(s):
"Run the following command to install `crypto-policies-scripts`:
```
# zypper install crypto-policies-scripts
```"</t>
  </si>
  <si>
    <t>SUSE15-214</t>
  </si>
  <si>
    <t>Ensure system wide crypto policy is not set to legacy</t>
  </si>
  <si>
    <t>When a system-wide policy is set up, the default behavior of applications will be to follow the policy. Applications will be unable to use algorithms and
protocols that do not meet the policy, unless you explicitly request the application to do so.
The system-wide crypto-policies followed by the crypto core components allow consistently deprecating and disabling algorithms system-wide.
The `LEGACY` policy is less secure due to an increased attack surface. In addition to the `DEFAULT` level algorithms and protocols, it includes support for the `TLS 1.0` and `1.1` protocols. The algorithms `DSA`, `3DES`, and `RC4` are allowed, while `RSA keys` and `Diffie-Hellman` parameters are accepted if they are at least 1023 bits long.</t>
  </si>
  <si>
    <t>Run the following command to verify that the system-wide crypto policy is not `LEGACY`
```
# grep -Pi '^\h*LEGACY\b' /etc/crypto-policies/config
```
Verify that no lines are returned</t>
  </si>
  <si>
    <t>The command grep -Pi '^\h*LEGACY\b' /etc/crypto-policies/config returns no output, confirming that the system-wide crypto policy is not set to LEGACY.</t>
  </si>
  <si>
    <t>1.6.2</t>
  </si>
  <si>
    <t>If the `LEGACY` system-wide crypto policy is selected, it includes support for TLS 1.0, TLS 1.1, and SSH2 protocols or later. The algorithms DSA, 3DES, and RC4 are allowed, while RSA and Diffie-Hellman parameters are accepted if larger than 1023-bits.
These legacy protocols and algorithms can make the system vulnerable to attacks, including those listed in RFC 7457</t>
  </si>
  <si>
    <t>Environments that require compatibility with older insecure protocols may require the use
of the less secure `LEGACY` policy level.</t>
  </si>
  <si>
    <t>Run the following command to change the system-wide crypto policy
```
# update-crypto-policies --set &lt;CRYPTO POLICY&gt;
```
_Example:_
```
# update-crypto-policies --set DEFAULT
```
Run the following to make the updated system-wide crypto policy active
```
# update-crypto-policies
```</t>
  </si>
  <si>
    <t>One method to achieve the recommended state is to execute the following method(s):"Run the following command to change the system-wide crypto policy
```
# update-crypto-policies --set &lt;CRYPTO POLICY&gt;
```
_Example:_
```
# update-crypto-policies --set DEFAULT
```
Run the following to make the updated system-wide crypto policy active
```
# update-crypto-policies
```"</t>
  </si>
  <si>
    <t>SUSE15-215</t>
  </si>
  <si>
    <t>Ensure system wide crypto policy is not set in sshd configuration</t>
  </si>
  <si>
    <t>System-wide Crypto policy can be over-ridden or opted out of for openSSH</t>
  </si>
  <si>
    <t>Run the following command:
```
# grep -Pi '^\h*CRYPTO_POLICY\h*=' /etc/sysconfig/ssh
```
No output should be returned</t>
  </si>
  <si>
    <t>The command grep -Pi '^\h*CRYPTO_POLICY\h*=' /etc/sysconfig/ssh returns no output, confirming that the system-wide crypto policy is not overridden or opted out of for OpenSSH.</t>
  </si>
  <si>
    <t>1.6.3</t>
  </si>
  <si>
    <t>Over-riding or opting out of the system-wide crypto policy could allow for the use of less secure Ciphers, MACs, KexAlgorithms and GSSAPIKexAlgorithm
**Note:** If changes to the system-wide crypto policy are required to meet local site policy for the openSSH server, these changes should be done with a `sub-policy` assigned to the system-wide crypto policy. For additional information see the CRYPTO-POLICIES(7) man page</t>
  </si>
  <si>
    <t>Run the following commands:
```
# sed -ri "s/^\s*(CRYPTO_POLICY\s*=.*)$/# \1/" /etc/sysconfig/ssh
# systemctl reload sshd
```</t>
  </si>
  <si>
    <t>One method to achieve the recommended state is to execute the following method(s):
"Run the following commands:
```
# sed -ri ""s/^\s*(CRYPTO_POLICY\s*=.*)$/# \1/"" /etc/sysconfig/ssh
# systemctl reload sshd
```"</t>
  </si>
  <si>
    <t>SUSE15-216</t>
  </si>
  <si>
    <t>Ensure system wide crypto policy disables sha1 hash and signature support</t>
  </si>
  <si>
    <t>SHA-1 (Secure Hash Algorithm) is a cryptographic hash function that produces a 160 bit hash value.</t>
  </si>
  <si>
    <t>Run the following commands to verify `SHA1` hash and signature support has been disabled:
Run the following command to verify that the `hash` and `sign` lines do not include the `SHA1` hash:
```
# awk -F= '($1~/(hash|sign)/ &amp;&amp; $2~/SHA1/ &amp;&amp; $2!~/^\s*\-\s*([^#\n\r]+)?SHA1/){print}' /etc/crypto-policies/state/CURRENT.pol
```
Nothing should be returned
Run the following command to verify that `sha1_in_certs` is set to `0` (disabled):
```
# grep -Psi -- '^\h*sha1_in_certs\h*=\h*' /etc/crypto-policies/state/CURRENT.pol
sha1_in_certs = 0
```</t>
  </si>
  <si>
    <t>Returns no output, confirming that SHA1 hash and signature support is disabled in the policy.</t>
  </si>
  <si>
    <t>1.6.4</t>
  </si>
  <si>
    <t>The SHA-1 hash function has an inherently weak design, and advancing cryptanalysis has made it vulnerable to attacks. The most significant danger for a hash algorithm is when a "collision" which happens when two different pieces of data produce the same hash value occurs. This hashing algorithm has been considered weak since 2005.
**Note:** The use of SHA-1 with hashbased message authentication codes (HMAC) do not rely on the collision resistance of the corresponding hash function, and therefore the recent attacks on SHA-1 have a significantly lower impact on the use of SHA-1 for HMAC. Because of this, the recommendation does not disable the hmac-sha1 MAC.</t>
  </si>
  <si>
    <t>**Note:**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`NO-SHA1.pmod`, or they will **not** be read by the `update-crypto-policies --set` command.
Create or edit a file in `/etc/crypto-policies/policies/modules/` ending in `.pmod` and add or modify the following lines:
```
hash = -SHA1
sign = -*-SHA1
sha1_in_certs = 0
```
_Example:_
```
# printf '%s\n' "# This is a subpolicy dropping the SHA1 hash and signature support" "hash = -SHA1" "sign = -*-SHA1" "sha1_in_certs = 0" &gt;&gt; /etc/crypto-policies/policies/modules/NO-SHA1.pmod
```
Run the following command to update the system-wide cryptographic policy
```
# update-crypto-policies --set &lt;CRYPTO_POLICY&gt;:&lt;CRYPTO_SUBPOLICY1&gt;:&lt;CRYPTO_SUBPOLICY2&gt;:&lt;CRYPTO_SUBPOLICY3&gt;
```
_Example:_
```
update-crypto-policies --set DEFAULT:NO-SHA1
```
Run the following command to reboot the system to make your cryptographic settings effective for already running services and applications:
```
# reboot
```</t>
  </si>
  <si>
    <t>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`NO-SHA1.pmod`, or they will **not** be read by the `update-crypto-policies --set` command.
Create or edit a file in `/etc/crypto-policies/policies/modules/` ending in `.pmod` and add or modify the following lines:
```
hash = -SHA1
sign = -*-SHA1
sha1_in_certs = 0
```
_Example:_
```
# printf '%s\n' ""# This is a subpolicy dropping the SHA1 hash and signature support"" ""hash = -SHA1"" ""sign = -*-SHA1"" ""sha1_in_certs = 0"" &gt;&gt; /etc/crypto-policies/policies/modules/NO-SHA1.pmod
```
Run the following command to update the system-wide cryptographic policy
```
# update-crypto-policies --set &lt;CRYPTO_POLICY&gt;:&lt;CRYPTO_SUBPOLICY1&gt;:&lt;CRYPTO_SUBPOLICY2&gt;:&lt;CRYPTO_SUBPOLICY3&gt;
```
_Example:_
```
update-crypto-policies --set DEFAULT:NO-SHA1
```
Run the following command to reboot the system to make your cryptographic settings effective for already running services and applications:
```
# reboot
```"</t>
  </si>
  <si>
    <t>SUSE15-217</t>
  </si>
  <si>
    <t>Ensure system wide crypto policy disables macs less than 128 bits</t>
  </si>
  <si>
    <t>Message Authentication Code (MAC) algorithm is a family of cryptographic functions that is parameterized by a symmetric key. Each of the functions can act on input data (called a “message”) of variable length to produce an output value of a specified length. The output value is called the MAC of the input message.
A MAC algorithm can be used to provide data-origin authentication and data-integrity protection</t>
  </si>
  <si>
    <t>Run the following script to verify weak MACs are disabled:
```
# grep -Pi -- '^\h*mac\h*=\h*([^#\n\r]+)?-128\b' /etc/crypto-policies/state/CURRENT.pol
```
Nothing should be returned</t>
  </si>
  <si>
    <t>Returns no output, confirming that weak MAC algorithms (e.g., those with 128-bit key lengths) are disabled.</t>
  </si>
  <si>
    <t>1.6.5</t>
  </si>
  <si>
    <t>Weak algorithms continue to have a great deal of attention as a weak spot that can be exploited with expanded computing power. An attacker that breaks the algorithm could take advantage of a MiTM position to decrypt the tunnel and capture credentials and information.
A MAC algorithm must be computationally infeasible to determine the MAC of a message without knowledge of the key, even if one has already seen the results of using that key to compute the MAC's of other messages.</t>
  </si>
  <si>
    <t>**Note:**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`NO-WEAKMAC.pmod`, or they will **not** be read by the `update-crypto-policies --set` command.
Create or edit a file in `/etc/crypto-policies/policies/modules/` ending in `.pmod` and add or modify **one** of the following lines:
```
mac = -*-128* # Disables weak macs
```
_Example:_
```
# printf '%s\n' "# This is a subpolicy to disable weak macs" "mac = -*-128" &gt;&gt; /etc/crypto-policies/policies/modules/NO-WEAKMAC.pmod
```
Run the following command to update the system-wide cryptographic policy
```
# update-crypto-policies --set &lt;CRYPTO_POLICY&gt;:&lt;CRYPTO_SUBPOLICY1&gt;:&lt;CRYPTO_SUBPOLICY2&gt;:&lt;CRYPTO_SUBPOLICY3&gt;
```
_Example:_
```
update-crypto-policies --set DEFAULT:NO-SHA1:NO-WEAKMAC
```
Run the following command to reboot the system to make your cryptographic settings effective for already running services and applications:
```
# reboot
```</t>
  </si>
  <si>
    <t>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`NO-WEAKMAC.pmod`, or they will **not** be read by the `update-crypto-policies --set` command.
Create or edit a file in `/etc/crypto-policies/policies/modules/` ending in `.pmod` and add or modify **one** of the following lines:
```
mac = -*-128* # Disables weak macs
```
_Example:_
```
# printf '%s\n' ""# This is a subpolicy to disable weak macs"" ""mac = -*-128"" &gt;&gt; /etc/crypto-policies/policies/modules/NO-WEAKMAC.pmod
```
Run the following command to update the system-wide cryptographic policy
```
# update-crypto-policies --set &lt;CRYPTO_POLICY&gt;:&lt;CRYPTO_SUBPOLICY1&gt;:&lt;CRYPTO_SUBPOLICY2&gt;:&lt;CRYPTO_SUBPOLICY3&gt;
```
_Example:_
```
update-crypto-policies --set DEFAULT:NO-SHA1:NO-WEAKMAC
```
Run the following command to reboot the system to make your cryptographic settings effective for already running services and applications:
```
# reboot
```"</t>
  </si>
  <si>
    <t>SUSE15-218</t>
  </si>
  <si>
    <t>Ensure system wide crypto policy disables cbc for ssh</t>
  </si>
  <si>
    <t>Cypher Block Chaining (CBC) is an algorithm that uses a block cipher.</t>
  </si>
  <si>
    <t>Run the following script to verify `CBC` is disabled for `SSH`:
```
#!/usr/bin/env bash
{
 l_output="" l_output2=""
 if grep -Piq -- '^\h*cipher\h*=\h*([^#\n\r]+)?-CBC\b' /etc/crypto-policies/state/CURRENT.pol; then
 if grep -Piq -- '^\h*cipher@(lib|open)ssh(-server|-client)?\h*=\h*' /etc/crypto-policies/state/CURRENT.pol; then
 if ! grep -Piq -- '^\h*cipher@(lib|open)ssh(-server|-client)?\h*=\h*([^#\n\r]+)?-CBC\b' /etc/crypto-policies/state/CURRENT.pol; then
 l_output="$l_output\n - Cipher Block Chaining (CBC) is disabled for SSH"
 else
 l_output2="$l_output2\n - Cipher Block Chaining (CBC) is enabled for SSH"
 fi
 else
 l_output2="$l_output2\n - Cipher Block Chaining (CBC) is enabled for SSH"
 fi
 else
 l_output=" - Cipher Block Chaining (CBC) is disabled"
 fi
 if [ -z "$l_output2" ]; then # Provide output from checks
 echo -e "\n- Audit Result:\n ** PASS **\n$l_output\n"
 else
 echo -e "\n- Audit Result:\n ** FAIL **\n - Reason(s) for audit failure:\n$l_output2\n"
 [ -n "$l_output" ] &amp;&amp; echo -e "\n- Correctly set:\n$l_output\n"
 fi
}
```</t>
  </si>
  <si>
    <t>The script confirms that Cipher Block Chaining (CBC) is disabled for SSH.</t>
  </si>
  <si>
    <t>1.6.6</t>
  </si>
  <si>
    <t>A vulnerability exists in SSH messages that employ CBC mode that may allow an attacker to recover plaintext from a block of ciphertext. If exploited, this attack can potentially allow an attacker to recover up to 32 bits of plaintext from an arbitrary block of ciphertext from a connection secured using the SSH protocol.</t>
  </si>
  <si>
    <t>CBC ciphers might be the only common cyphers when connecting to older SSH clients and servers</t>
  </si>
  <si>
    <t>**Note:** 
- The commands below are written for the included `DEFAULT` system-wide crypto policy. If another policy is in use and follows local site policy, replace `DEFAULT` with the name of your system-wide crypto policy.
- `CBC` can be turned off globally by using the argument `cipher` opposed to `cipher@SSH`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`NO-SSHCBC.pmod`, or they will **not** be read by the `update-crypto-policies --set` command.
Create or edit a file in `/etc/crypto-policies/policies/modules/` ending in `.pmod` and add or modify **one** of the the following lines:
```
cipher@SSH = -*-CBC # Disables the CBC cipher for SSH
```
_Example:_
```
# printf '%s\n' "# This is a subpolicy to disable all CBC mode ciphers" "# for the SSH protocol (libssh and OpenSSH)" "cipher@SSH = -*-CBC" &gt;&gt; /etc/crypto-policies/policies/modules/NO-SSHCBC.pmod
```
Run the following command to update the system-wide cryptographic policy
```
# update-crypto-policies --set &lt;CRYPTO_POLICY&gt;:&lt;CRYPTO_SUBPOLICY1&gt;:&lt;CRYPTO_SUBPOLICY2&gt;:&lt;CRYPTO_SUBPOLICY3&gt;
```
_Example:_
```
update-crypto-policies --set DEFAULT:NO-SHA1:NO-WEAKMAC:NO-SSHCBC
```
Run the following command to reboot the system to make your cryptographic settings effective for already running services and applications:
```
# reboot
```</t>
  </si>
  <si>
    <t>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`CBC` can be turned off globally by using the argument `cipher` opposed to `cipher@SSH`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`NO-SSHCBC.pmod`, or they will **not** be read by the `update-crypto-policies --set` command.
Create or edit a file in `/etc/crypto-policies/policies/modules/` ending in `.pmod` and add or modify **one** of the the following lines:
```
cipher@SSH = -*-CBC # Disables the CBC cipher for SSH
```
_Example:_
```
# printf '%s\n' ""# This is a subpolicy to disable all CBC mode ciphers"" ""# for the SSH protocol (libssh and OpenSSH)"" ""cipher@SSH = -*-CBC"" &gt;&gt; /etc/crypto-policies/policies/modules/NO-SSHCBC.pmod
```
Run the following command to update the system-wide cryptographic policy
```
# update-crypto-policies --set &lt;CRYPTO_POLICY&gt;:&lt;CRYPTO_SUBPOLICY1&gt;:&lt;CRYPTO_SUBPOLICY2&gt;:&lt;CRYPTO_SUBPOLICY3&gt;
```
_Example:_
```
update-crypto-policies --set DEFAULT:NO-SHA1:NO-WEAKMAC:NO-SSHCBC
```
Run the following command to reboot the system to make your cryptographic settings effective for already running services and applications:
```
# reboot
```"</t>
  </si>
  <si>
    <t>SUSE15-219</t>
  </si>
  <si>
    <t>Ensure system wide crypto policy disables chacha20-poly1305 for ssh</t>
  </si>
  <si>
    <t>ChaCha20-Poly1305 is an authenticated encryption with additional data (AEAD) algorithm, that combines the ChaCha20 stream cipher with the Poly1305 message authentication code. Its usage in IETF protocols is standardized in RFC 8439.</t>
  </si>
  <si>
    <t>**- IF -** `CVE-2023-48795` has been addressed, and it meets local site policy, this recommendation may be skipped.
Run the following script to verify `chacha20-poly1305` is disabled for `SSH`:
```
#!/usr/bin/env bash
{
 l_output="" l_output2=""
 if grep -Piq -- '^\h*cipher\h*=\h*([^#\n\r]+)?-CBC\b' /etc/crypto-policies/state/CURRENT.pol; then
 if grep -Piq -- '^\h*cipher@(lib|open)ssh(-server|-client)?\h*=\h*' /etc/crypto-policies/state/CURRENT.pol; then
 if ! grep -Piq -- '^\h*cipher@(lib|open)ssh(-server|-client)?\h*=\h*([^#\n\r]+)?\bchacha20-poly1305\b' /etc/crypto-policies/state/CURRENT.pol; then
 l_output="$l_output\n - chacha20-poly1305 is disabled for SSH"
 else
 l_output2="$l_output2\n - chacha20-poly1305 is enabled for SSH"
 fi
 else
 l_output2="$l_output2\n - chacha20-poly1305 is enabled for SSH"
 fi
 else
 l_output=" - chacha20-poly1305 is disabled"
 fi
 if [ -z "$l_output2" ]; then # Provide output from checks
 echo -e "\n- Audit Result:\n ** PASS **\n$l_output\n"
 else
 echo -e "\n- Audit Result:\n ** FAIL **\n - Reason(s) for audit failure:\n$l_output2\n"
 [ -n "$l_output" ] &amp;&amp; echo -e "\n- Correctly set:\n$l_output\n"
 fi
}
```</t>
  </si>
  <si>
    <t>The script confirms that ChaCha20-Poly1305 is disabled for SSH, unless local site policy and the resolution of CVE-2023-48795 permit its usage.</t>
  </si>
  <si>
    <t>1.6.7</t>
  </si>
  <si>
    <t>A vulnerability exists in ChaCha20-Poly1305 as referenced in `CVE-2023-48795`</t>
  </si>
  <si>
    <t>**Note:** 
- The commands below are written for the included `DEFAULT` system-wide crypto policy. If another policy is in use and follows local site policy, replace `DEFAULT` with the name of your system-wide crypto policy.
- `chacha20-poly1305` can be turned off globally by using the argument `cipher` opposed to `cipher@SSH`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`NO-SSHCHACHA20.pmod`, or they will **not** be read by the `update-crypto-policies --set` command.
**- IF -** `CVE-2023-48795` has been addressed, and it meets local site policy, this recommendation may be skipped.
Create or edit a file in `/etc/crypto-policies/policies/modules/` ending in `.pmod` and add or modify **one** of the the following lines:
```
cipher@SSH = -CHACHA20-POLY1305 # Disables the chacha20-poly1305 cipher for SSH
```
_Example:_
```
# printf '%s\n' "# This is a subpolicy to disable the chacha20-poly1305 ciphers" "# for the SSH protocol (libssh and OpenSSH)" "cipher@SSH = -CHACHA20-POLY1305" &gt;&gt; /etc/crypto-policies/policies/modules/NO-SSHCHACHA20.pmod
```
Run the following command to update the system-wide cryptographic policy
```
# update-crypto-policies --set &lt;CRYPTO_POLICY&gt;:&lt;CRYPTO_SUBPOLICY1&gt;:&lt;CRYPTO_SUBPOLICY2&gt;:&lt;CRYPTO_SUBPOLICY3&gt;
```
_Example:_
```
# update-crypto-policies --set DEFAULT:NO-SHA1:NO-WEAKMAC:NO-SSHCBC:NO-SSHCHACHA20
```
Run the following command to reboot the system to make your cryptographic settings effective for already running services and applications:
```
# reboot
```</t>
  </si>
  <si>
    <t>One method to achieve the recommended state is to execute the following method(s):
"**Note:** 
- The commands below are written for the included `DEFAULT` system-wide crypto policy. If another policy is in use and follows local site policy, replace `DEFAULT` with the name of your system-wide crypto policy.
- `chacha20-poly1305` can be turned off globally by using the argument `cipher` opposed to `cipher@SSH`
- Multiple subpolicies may be assigned to a policy as a colon separated list. e.g. `DEFAULT:NO-SHA1:NO-SSHCBC`
- Subpolicies:
 - Not included in the `update-crypto-policies --set` command will **not** be applied to the system wide crypto policy.
 - **must exist** before they can be applied to the system wide crypto policy.
 - `.pmod` file filenames must be in all upper case, upper case, e.g. `NO-SSHCHACHA20.pmod`, or they will **not** be read by the `update-crypto-policies --set` command.
**- IF -** `CVE-2023-48795` has been addressed, and it meets local site policy, this recommendation may be skipped.
Create or edit a file in `/etc/crypto-policies/policies/modules/` ending in `.pmod` and add or modify **one** of the the following lines:
```
cipher@SSH = -CHACHA20-POLY1305 # Disables the chacha20-poly1305 cipher for SSH
```
_Example:_
```
# printf '%s\n' ""# This is a subpolicy to disable the chacha20-poly1305 ciphers"" ""# for the SSH protocol (libssh and OpenSSH)"" ""cipher@SSH = -CHACHA20-POLY1305"" &gt;&gt; /etc/crypto-policies/policies/modules/NO-SSHCHACHA20.pmod
```
Run the following command to update the system-wide cryptographic policy
```
# update-crypto-policies --set &lt;CRYPTO_POLICY&gt;:&lt;CRYPTO_SUBPOLICY1&gt;:&lt;CRYPTO_SUBPOLICY2&gt;:&lt;CRYPTO_SUBPOLICY3&gt;
```
_Example:_
```
# update-crypto-policies --set DEFAULT:NO-SHA1:NO-WEAKMAC:NO-SSHCBC:NO-SSHCHACHA20
```
Run the following command to reboot the system to make your cryptographic settings effective for already running services and applications:
```
# reboot
```"</t>
  </si>
  <si>
    <t>Change Log</t>
  </si>
  <si>
    <t>Version</t>
  </si>
  <si>
    <t>Date</t>
  </si>
  <si>
    <t>Description of Changes</t>
  </si>
  <si>
    <t>Author</t>
  </si>
  <si>
    <t>First Release</t>
  </si>
  <si>
    <t xml:space="preserve">Internal Revenue Service </t>
  </si>
  <si>
    <t>Added baseline Criticality Score and Issue Codes, weighted test cases based on criticality, and updated Results Tab</t>
  </si>
  <si>
    <t>Updated issue codes</t>
  </si>
  <si>
    <t>Updated Issue Codes and Addressed Pub 1075 Release</t>
  </si>
  <si>
    <t>Updated issue code table</t>
  </si>
  <si>
    <t>Added SUSE Linux 12 for audit. Minor content changes.</t>
  </si>
  <si>
    <t>Internal Updates</t>
  </si>
  <si>
    <t>Updated issue code table.</t>
  </si>
  <si>
    <t>Added SUSE Linux 11, Added SUSE Linux 12, and Updated issue code table</t>
  </si>
  <si>
    <t xml:space="preserve">Internal Updates and updated issue code table </t>
  </si>
  <si>
    <t xml:space="preserve">Added CIS benchmarks for SUSE Linux Enterprise 15 v1.0.0, and  CIS SUSE Linux Enterprise 12 Benchmark v3.0.0,  Updated based on IRS Publication 1075 (November 2021) Internal updates and Issue Code Table updates.  </t>
  </si>
  <si>
    <t>Internal changes &amp; updates</t>
  </si>
  <si>
    <t xml:space="preserve">Updated issue code </t>
  </si>
  <si>
    <t>Updated Issue Code Table</t>
  </si>
  <si>
    <t>Appendix</t>
  </si>
  <si>
    <t>SCSEM Sources:</t>
  </si>
  <si>
    <t>This SCSEM was created for the IRS Office of Safeguards based on the following resources.</t>
  </si>
  <si>
    <t>▪ IRS Publication 1075, Tax Information Security Guidelines for Federal, State and Local Agencies (Rev. 11-2021)</t>
  </si>
  <si>
    <t>▪ NIST SP 800-53 Rev. 5, Recommended Security Controls for Federal Information Systems and Organizations</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</si>
  <si>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</si>
  <si>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</si>
  <si>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</si>
  <si>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</si>
  <si>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</si>
  <si>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</si>
  <si>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</si>
  <si>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</si>
  <si>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</si>
  <si>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</si>
  <si>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</si>
  <si>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</si>
  <si>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</si>
  <si>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</si>
  <si>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</si>
  <si>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SUSE Product Support:</t>
  </si>
  <si>
    <t>https://www.suse.com/support/policy.html</t>
  </si>
  <si>
    <t xml:space="preserve">Test Case Tab </t>
  </si>
  <si>
    <t xml:space="preserve">Date </t>
  </si>
  <si>
    <t>Aligned Section Title, Description, CIS Recommendation Numbers,  Rationale Statement,  Remediation Procedure,  Test Procedure with CIS Benchmark</t>
  </si>
  <si>
    <t>SUSE15-03</t>
  </si>
  <si>
    <t>Removed Test Case based on CIS Benchmark</t>
  </si>
  <si>
    <t>Aligned Section Title, CIS Recommendation Numbers,  Remediation Procedure,  Test Procedure with CIS Benchmark</t>
  </si>
  <si>
    <t>Aligned Section Title, CIS Recommendation Numbers,  Remediation Procedure,  Test Procedure, Description with CIS Benchmark</t>
  </si>
  <si>
    <t>SUSE15-15</t>
  </si>
  <si>
    <t>SUSE15-16</t>
  </si>
  <si>
    <t>SUSE15-17</t>
  </si>
  <si>
    <t>SUSE15-18</t>
  </si>
  <si>
    <t>SUSE15-19</t>
  </si>
  <si>
    <t>Aligned Section Title, Description, CIS Recommendation Numbers,  Remediation Procedure,  Test Procedure with CIS Benchmark</t>
  </si>
  <si>
    <t>Aligned Section Title, CIS Recommendation Numbers,  Description,  Test Procedure with CIS Benchmark</t>
  </si>
  <si>
    <t>SUSE15-30</t>
  </si>
  <si>
    <t>SUSE15-32</t>
  </si>
  <si>
    <t>SUSE15-35</t>
  </si>
  <si>
    <t>SUSE15-37</t>
  </si>
  <si>
    <t>SUSE15-56</t>
  </si>
  <si>
    <t>SUSE15-59</t>
  </si>
  <si>
    <t>Aligned Section Title,  Remediation Procedure,  Test Procedure with CIS Benchmark. ***Test changed to automated***</t>
  </si>
  <si>
    <t>Aligned Section Title,  Remediation Procedure,  Test Procedure with CIS Benchmark</t>
  </si>
  <si>
    <t>SUSE15-74</t>
  </si>
  <si>
    <t>SUSE15-88</t>
  </si>
  <si>
    <t>SUSE15-105</t>
  </si>
  <si>
    <t>SUSE15-108</t>
  </si>
  <si>
    <t>SUSE15-120</t>
  </si>
  <si>
    <t>SUSE15-122</t>
  </si>
  <si>
    <t>SUSE15-128</t>
  </si>
  <si>
    <t>SUSE15-129</t>
  </si>
  <si>
    <t>SUSE15-131</t>
  </si>
  <si>
    <t>SUSE15-132</t>
  </si>
  <si>
    <t>SUSE15-133</t>
  </si>
  <si>
    <t>SUSE15-134</t>
  </si>
  <si>
    <t>SUSE15-140</t>
  </si>
  <si>
    <t>SUSE15-141</t>
  </si>
  <si>
    <t>Aligned Section Title, CIS Recommendation Numbers,  Remediation Procedure,  Test Procedure, Description with CIS Benchmark and changed test procedure to ***AUTOMATED***</t>
  </si>
  <si>
    <t>SUSE15-155</t>
  </si>
  <si>
    <t>SUSE15-158</t>
  </si>
  <si>
    <t>SUSE15-160</t>
  </si>
  <si>
    <t>SUSE15-161</t>
  </si>
  <si>
    <t>SUSE15-162</t>
  </si>
  <si>
    <t>SUSE15-163</t>
  </si>
  <si>
    <t>SUSE15-164</t>
  </si>
  <si>
    <t>SUSE15-166</t>
  </si>
  <si>
    <t>SUSE15-167</t>
  </si>
  <si>
    <t>SUSE15-168</t>
  </si>
  <si>
    <t>SUSE15-169</t>
  </si>
  <si>
    <t>SUSE15-170</t>
  </si>
  <si>
    <t>SUSE15-171</t>
  </si>
  <si>
    <t>SUSE15-172</t>
  </si>
  <si>
    <t>SUSE15-173</t>
  </si>
  <si>
    <t>SUSE15-174</t>
  </si>
  <si>
    <t>SUSE15-175</t>
  </si>
  <si>
    <t>SUSE15-176</t>
  </si>
  <si>
    <t>SUSE15-177</t>
  </si>
  <si>
    <t>SUSE15-178</t>
  </si>
  <si>
    <t>SUSE15-179</t>
  </si>
  <si>
    <t>SUSE15-180</t>
  </si>
  <si>
    <t>SUSE15-184</t>
  </si>
  <si>
    <t>Aligned Section Title, CIS Recommendation Numbers,  Remediation Procedure,  Test Procedure, Description with CIS Benchmark,  ***Changed test from automated to manual***</t>
  </si>
  <si>
    <t>SUSE15-186</t>
  </si>
  <si>
    <t>SUSE15-190</t>
  </si>
  <si>
    <t>SUSE15-192</t>
  </si>
  <si>
    <t>Aligned Section Title, Remediation Procedure,  Test Procedure, Description with CIS Benchmark</t>
  </si>
  <si>
    <t>SUSE15-07</t>
  </si>
  <si>
    <t>Added New Test Case based on CIS Benchmark</t>
  </si>
  <si>
    <t>SUSE15-241</t>
  </si>
  <si>
    <t>Edited lockout from 5 to 3</t>
  </si>
  <si>
    <t>Updated from 365 to 90</t>
  </si>
  <si>
    <t>Added end of general support date</t>
  </si>
  <si>
    <t>Updated lockout from 5 to 3</t>
  </si>
  <si>
    <t>SUSE15-57</t>
  </si>
  <si>
    <t>Removed test case based on CIS Benchmark</t>
  </si>
  <si>
    <t>SUSE15-151</t>
  </si>
  <si>
    <t>AU-3</t>
  </si>
  <si>
    <t>Content of Audit Records</t>
  </si>
  <si>
    <t>AU-7</t>
  </si>
  <si>
    <t>Audit Reduction and Report Generation</t>
  </si>
  <si>
    <t>MP-7</t>
  </si>
  <si>
    <t>Media Use</t>
  </si>
  <si>
    <t>Issue Code</t>
  </si>
  <si>
    <t>HAC1</t>
  </si>
  <si>
    <t>Contractors with unauthorized access to FTI</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</si>
  <si>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</si>
  <si>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</si>
  <si>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</si>
  <si>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</si>
  <si>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</si>
  <si>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</si>
  <si>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</si>
  <si>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</si>
  <si>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</si>
  <si>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</si>
  <si>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</si>
  <si>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</si>
  <si>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</si>
  <si>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</si>
  <si>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</si>
  <si>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</si>
  <si>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User sessions do not lock after the Publication 1075 required timeframe</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</si>
  <si>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</si>
  <si>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</si>
  <si>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</si>
  <si>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</si>
  <si>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</si>
  <si>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</si>
  <si>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</si>
  <si>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</si>
  <si>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</si>
  <si>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</si>
  <si>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</si>
  <si>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</si>
  <si>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</si>
  <si>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</si>
  <si>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</si>
  <si>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</si>
  <si>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</si>
  <si>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</si>
  <si>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t>
  </si>
  <si>
    <t>Agency processes FTI at a contractor-run consolidated data center</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</si>
  <si>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</si>
  <si>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</si>
  <si>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</si>
  <si>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</si>
  <si>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</si>
  <si>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</si>
  <si>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</si>
  <si>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</si>
  <si>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</si>
  <si>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</si>
  <si>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</si>
  <si>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</si>
  <si>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</si>
  <si>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</si>
  <si>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</si>
  <si>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</si>
  <si>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</si>
  <si>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</si>
  <si>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</si>
  <si>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</si>
  <si>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t>
  </si>
  <si>
    <t>FTI is not labeled and is commingled with non-FTI</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</si>
  <si>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</si>
  <si>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</si>
  <si>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</si>
  <si>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</si>
  <si>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</si>
  <si>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</si>
  <si>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</si>
  <si>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</si>
  <si>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</si>
  <si>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</si>
  <si>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</si>
  <si>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</si>
  <si>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</si>
  <si>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</si>
  <si>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</si>
  <si>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</si>
  <si>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</si>
  <si>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</si>
  <si>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</si>
  <si>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</si>
  <si>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t>
  </si>
  <si>
    <t>FTI is commingled with non-FTI data in the data warehouse</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</si>
  <si>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</si>
  <si>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</si>
  <si>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</si>
  <si>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</si>
  <si>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</si>
  <si>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</si>
  <si>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</si>
  <si>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</si>
  <si>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</si>
  <si>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</si>
  <si>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</si>
  <si>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</si>
  <si>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</si>
  <si>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</si>
  <si>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</si>
  <si>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</si>
  <si>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</si>
  <si>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</si>
  <si>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</si>
  <si>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</si>
  <si>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t>
  </si>
  <si>
    <t>Cannot determine who has access to FTI</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</si>
  <si>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</si>
  <si>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</si>
  <si>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</si>
  <si>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</si>
  <si>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</si>
  <si>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</si>
  <si>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</si>
  <si>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</si>
  <si>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</si>
  <si>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</si>
  <si>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</si>
  <si>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</si>
  <si>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</si>
  <si>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</si>
  <si>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HAC67</t>
  </si>
  <si>
    <t>Lock screen does not obscure or block potentially sensitive data</t>
  </si>
  <si>
    <t>HAC68</t>
  </si>
  <si>
    <t>Peer to peer or client to client access/filesharing is enabled</t>
  </si>
  <si>
    <t>HAC69</t>
  </si>
  <si>
    <t>Sensitive data about the FTI environment is shared</t>
  </si>
  <si>
    <t>Account management procedures are not in place</t>
  </si>
  <si>
    <t>Accounts are not reviewed periodically for proper privileges</t>
  </si>
  <si>
    <t>HAC9</t>
  </si>
  <si>
    <t>Accounts have not been created using user roles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</si>
  <si>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</si>
  <si>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</si>
  <si>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</si>
  <si>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</si>
  <si>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</si>
  <si>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</si>
  <si>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</si>
  <si>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</si>
  <si>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</si>
  <si>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HAU1</t>
  </si>
  <si>
    <t>No auditing is being performed at the agency</t>
  </si>
  <si>
    <t>Audit logs are not properly protected</t>
  </si>
  <si>
    <t>HAU100</t>
  </si>
  <si>
    <t>NTP is not properly implemented</t>
  </si>
  <si>
    <t>HAU12</t>
  </si>
  <si>
    <t>Audit records are not timestamped</t>
  </si>
  <si>
    <t>HAU13</t>
  </si>
  <si>
    <t>Audit records are not archived during VM rollback</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</si>
  <si>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</si>
  <si>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</si>
  <si>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</si>
  <si>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</si>
  <si>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</si>
  <si>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</si>
  <si>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</si>
  <si>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</si>
  <si>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</si>
  <si>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</si>
  <si>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No auditing is being performed on the system</t>
  </si>
  <si>
    <t>HAU20</t>
  </si>
  <si>
    <t>Audit log data not sent from a consistently identified source</t>
  </si>
  <si>
    <t>HAU21</t>
  </si>
  <si>
    <t xml:space="preserve">System does not audit all attempts to gain access </t>
  </si>
  <si>
    <t>HAU22</t>
  </si>
  <si>
    <t>Content of audit records is not sufficient</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</si>
  <si>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</si>
  <si>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</si>
  <si>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</si>
  <si>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</si>
  <si>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</si>
  <si>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</si>
  <si>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</si>
  <si>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</si>
  <si>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</si>
  <si>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Audit logs are not being reviewed</t>
  </si>
  <si>
    <t>HAU4</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</si>
  <si>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</si>
  <si>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</si>
  <si>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</si>
  <si>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</si>
  <si>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</si>
  <si>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</si>
  <si>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</si>
  <si>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</si>
  <si>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HCA1</t>
  </si>
  <si>
    <t>Systems are not formally certified by management to process FTI</t>
  </si>
  <si>
    <t>HCA10</t>
  </si>
  <si>
    <t>Assessment results are not shared with designated agency officials</t>
  </si>
  <si>
    <t>HCA100</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</si>
  <si>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</si>
  <si>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</si>
  <si>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</si>
  <si>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</si>
  <si>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</si>
  <si>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</si>
  <si>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</si>
  <si>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</si>
  <si>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</si>
  <si>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</si>
  <si>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</si>
  <si>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</si>
  <si>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</si>
  <si>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</si>
  <si>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</si>
  <si>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</si>
  <si>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</si>
  <si>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</si>
  <si>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t>
  </si>
  <si>
    <t>Undocumented system interconnections exist</t>
  </si>
  <si>
    <t>HCA20</t>
  </si>
  <si>
    <t>Scope of penetration testing assessment is not sufficient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</si>
  <si>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</si>
  <si>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</si>
  <si>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</si>
  <si>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</si>
  <si>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</si>
  <si>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</si>
  <si>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</si>
  <si>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</si>
  <si>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</si>
  <si>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</si>
  <si>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</si>
  <si>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</si>
  <si>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</si>
  <si>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</si>
  <si>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</si>
  <si>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</si>
  <si>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</si>
  <si>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</si>
  <si>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</si>
  <si>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</si>
  <si>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</si>
  <si>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</si>
  <si>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</si>
  <si>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</si>
  <si>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</si>
  <si>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</si>
  <si>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</si>
  <si>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</si>
  <si>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</si>
  <si>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</si>
  <si>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</si>
  <si>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</si>
  <si>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</si>
  <si>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</si>
  <si>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</si>
  <si>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</si>
  <si>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</si>
  <si>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</si>
  <si>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</si>
  <si>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</si>
  <si>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</si>
  <si>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</si>
  <si>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</si>
  <si>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</si>
  <si>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</si>
  <si>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</si>
  <si>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</si>
  <si>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</si>
  <si>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</si>
  <si>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</si>
  <si>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</si>
  <si>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</si>
  <si>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</si>
  <si>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</si>
  <si>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</si>
  <si>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</si>
  <si>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</si>
  <si>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</si>
  <si>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</si>
  <si>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</si>
  <si>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</si>
  <si>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</si>
  <si>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</si>
  <si>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</si>
  <si>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</si>
  <si>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</si>
  <si>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</si>
  <si>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</si>
  <si>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</si>
  <si>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</si>
  <si>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</si>
  <si>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</si>
  <si>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</si>
  <si>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</si>
  <si>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</si>
  <si>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</si>
  <si>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</si>
  <si>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</si>
  <si>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</si>
  <si>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</si>
  <si>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</si>
  <si>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</si>
  <si>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</si>
  <si>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</si>
  <si>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</si>
  <si>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</si>
  <si>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</si>
  <si>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</si>
  <si>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</si>
  <si>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</si>
  <si>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</si>
  <si>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</si>
  <si>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</si>
  <si>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</si>
  <si>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</si>
  <si>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</si>
  <si>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</si>
  <si>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</si>
  <si>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</si>
  <si>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</si>
  <si>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</si>
  <si>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</si>
  <si>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HCM50</t>
  </si>
  <si>
    <t>Unauthorized hardware is not blocked</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</si>
  <si>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</si>
  <si>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</si>
  <si>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</si>
  <si>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</si>
  <si>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</si>
  <si>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</si>
  <si>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</si>
  <si>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</si>
  <si>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</si>
  <si>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t>
  </si>
  <si>
    <t>Backup data is located on production systems</t>
  </si>
  <si>
    <t>HCP100</t>
  </si>
  <si>
    <t>HCP11</t>
  </si>
  <si>
    <t>System Recovery and Reconstitution process is not defined</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</si>
  <si>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</si>
  <si>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</si>
  <si>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</si>
  <si>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</si>
  <si>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</si>
  <si>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</si>
  <si>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</si>
  <si>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</si>
  <si>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</si>
  <si>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</si>
  <si>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</si>
  <si>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</si>
  <si>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</si>
  <si>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</si>
  <si>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</si>
  <si>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</si>
  <si>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</si>
  <si>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</si>
  <si>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</si>
  <si>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</si>
  <si>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</si>
  <si>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</si>
  <si>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</si>
  <si>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</si>
  <si>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</si>
  <si>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</si>
  <si>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</si>
  <si>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</si>
  <si>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</si>
  <si>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</si>
  <si>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</si>
  <si>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</si>
  <si>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</si>
  <si>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</si>
  <si>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</si>
  <si>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</si>
  <si>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</si>
  <si>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</si>
  <si>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</si>
  <si>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</si>
  <si>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</si>
  <si>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</si>
  <si>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</si>
  <si>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</si>
  <si>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</si>
  <si>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</si>
  <si>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</si>
  <si>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</si>
  <si>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</si>
  <si>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</si>
  <si>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HMP1</t>
  </si>
  <si>
    <t>Media sanitization is not sufficient</t>
  </si>
  <si>
    <t>HMT1</t>
  </si>
  <si>
    <t>Risk Assessment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</si>
  <si>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</si>
  <si>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</si>
  <si>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</si>
  <si>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</si>
  <si>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</si>
  <si>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</si>
  <si>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</si>
  <si>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</si>
  <si>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</si>
  <si>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</si>
  <si>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</si>
  <si>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</si>
  <si>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</si>
  <si>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</si>
  <si>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</si>
  <si>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</si>
  <si>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</si>
  <si>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</si>
  <si>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</si>
  <si>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</si>
  <si>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</si>
  <si>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</si>
  <si>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</si>
  <si>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</si>
  <si>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</si>
  <si>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</si>
  <si>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</si>
  <si>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</si>
  <si>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</si>
  <si>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</si>
  <si>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</si>
  <si>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</si>
  <si>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</si>
  <si>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</si>
  <si>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</si>
  <si>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</si>
  <si>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</si>
  <si>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HPE1</t>
  </si>
  <si>
    <t>Printer does not lock and prevent access to the hard drive</t>
  </si>
  <si>
    <t>HPM1</t>
  </si>
  <si>
    <t xml:space="preserve">A senior information officer does not exist </t>
  </si>
  <si>
    <t>HPM2</t>
  </si>
  <si>
    <t>Key security or privacy program management leadership roles are not established.</t>
  </si>
  <si>
    <t>HPM3</t>
  </si>
  <si>
    <t>The agency has not developed a risk management strategy</t>
  </si>
  <si>
    <t>No password is required to access an FTI system</t>
  </si>
  <si>
    <t>HPW10</t>
  </si>
  <si>
    <t>Passwords are allowed to be stored</t>
  </si>
  <si>
    <t>HPW100</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</si>
  <si>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</si>
  <si>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</si>
  <si>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</si>
  <si>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</si>
  <si>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</si>
  <si>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</si>
  <si>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</si>
  <si>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</si>
  <si>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</si>
  <si>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</si>
  <si>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</si>
  <si>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</si>
  <si>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</si>
  <si>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</si>
  <si>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More than one Publication 1075 password requirement is not met</t>
  </si>
  <si>
    <t>Password does not expire timely</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</si>
  <si>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</si>
  <si>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</si>
  <si>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</si>
  <si>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</si>
  <si>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</si>
  <si>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</si>
  <si>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</si>
  <si>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</si>
  <si>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</si>
  <si>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</si>
  <si>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</si>
  <si>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</si>
  <si>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</si>
  <si>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</si>
  <si>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</si>
  <si>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</si>
  <si>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</si>
  <si>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</si>
  <si>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HRA1</t>
  </si>
  <si>
    <t>Risk assessments are not performed</t>
  </si>
  <si>
    <t>HRA10</t>
  </si>
  <si>
    <t>Web Application is not scanned for Web Application Vulnerabilities</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</si>
  <si>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</si>
  <si>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</si>
  <si>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</si>
  <si>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</si>
  <si>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</si>
  <si>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</si>
  <si>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</si>
  <si>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</si>
  <si>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</si>
  <si>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</si>
  <si>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</si>
  <si>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</si>
  <si>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</si>
  <si>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</si>
  <si>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</si>
  <si>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</si>
  <si>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</si>
  <si>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</si>
  <si>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</si>
  <si>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</si>
  <si>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</si>
  <si>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</si>
  <si>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</si>
  <si>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</si>
  <si>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</si>
  <si>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</si>
  <si>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</si>
  <si>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</si>
  <si>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</si>
  <si>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</si>
  <si>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</si>
  <si>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</si>
  <si>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</si>
  <si>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</si>
  <si>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</si>
  <si>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</si>
  <si>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</si>
  <si>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</si>
  <si>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</si>
  <si>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</si>
  <si>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</si>
  <si>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</si>
  <si>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</si>
  <si>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</si>
  <si>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</si>
  <si>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</si>
  <si>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</si>
  <si>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</si>
  <si>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</si>
  <si>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</si>
  <si>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</si>
  <si>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</si>
  <si>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</si>
  <si>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</si>
  <si>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</si>
  <si>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</si>
  <si>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</si>
  <si>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</si>
  <si>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t>
  </si>
  <si>
    <t>The internally hosted software's major release is no longer supported by the vendor</t>
  </si>
  <si>
    <t>HSA100</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</si>
  <si>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</si>
  <si>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</si>
  <si>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</si>
  <si>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</si>
  <si>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</si>
  <si>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</si>
  <si>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</si>
  <si>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</si>
  <si>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</si>
  <si>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</si>
  <si>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</si>
  <si>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</si>
  <si>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</si>
  <si>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</si>
  <si>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</si>
  <si>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</si>
  <si>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</si>
  <si>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</si>
  <si>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</si>
  <si>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</si>
  <si>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</si>
  <si>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</si>
  <si>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</si>
  <si>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</si>
  <si>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</si>
  <si>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</si>
  <si>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</si>
  <si>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</si>
  <si>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</si>
  <si>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</si>
  <si>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</si>
  <si>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</si>
  <si>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HSC1</t>
  </si>
  <si>
    <t>FTI is not encrypted in transit</t>
  </si>
  <si>
    <t>HSC10</t>
  </si>
  <si>
    <t>FTI is not properly deleted / destroyed</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</si>
  <si>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</si>
  <si>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</si>
  <si>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</si>
  <si>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</si>
  <si>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</si>
  <si>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</si>
  <si>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</si>
  <si>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</si>
  <si>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</si>
  <si>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</si>
  <si>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System does not meet common criteria requirements</t>
  </si>
  <si>
    <t>Denial of Service protection settings are not configured</t>
  </si>
  <si>
    <t>HSC18</t>
  </si>
  <si>
    <t>System communication authenticity is not guaranteed</t>
  </si>
  <si>
    <t>Network perimeter devices do not properly restrict traffic</t>
  </si>
  <si>
    <t>HSC2</t>
  </si>
  <si>
    <t>FTI is emailed outside of the agency</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</si>
  <si>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</si>
  <si>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</si>
  <si>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</si>
  <si>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</si>
  <si>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</si>
  <si>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</si>
  <si>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</si>
  <si>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</si>
  <si>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</si>
  <si>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</si>
  <si>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</si>
  <si>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</si>
  <si>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</si>
  <si>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</si>
  <si>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</si>
  <si>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</si>
  <si>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</si>
  <si>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</si>
  <si>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</si>
  <si>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t>
  </si>
  <si>
    <t>FTI is emailed incorrectly inside the agency</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</si>
  <si>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</si>
  <si>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</si>
  <si>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</si>
  <si>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</si>
  <si>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</si>
  <si>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</si>
  <si>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</si>
  <si>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</si>
  <si>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</si>
  <si>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</si>
  <si>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</si>
  <si>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</si>
  <si>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</si>
  <si>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</si>
  <si>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</si>
  <si>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</si>
  <si>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</si>
  <si>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</si>
  <si>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</si>
  <si>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t>
  </si>
  <si>
    <t>VOIP system not implemented correctly</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</si>
  <si>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</si>
  <si>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</si>
  <si>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</si>
  <si>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</si>
  <si>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</si>
  <si>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</si>
  <si>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</si>
  <si>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</si>
  <si>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</si>
  <si>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</si>
  <si>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</si>
  <si>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</si>
  <si>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</si>
  <si>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</si>
  <si>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</si>
  <si>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</si>
  <si>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</si>
  <si>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</si>
  <si>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</si>
  <si>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</si>
  <si>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</si>
  <si>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System configured to load or run removable media automatically</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</si>
  <si>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</si>
  <si>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</si>
  <si>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</si>
  <si>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</si>
  <si>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</si>
  <si>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</si>
  <si>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</si>
  <si>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</si>
  <si>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</si>
  <si>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</si>
  <si>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</si>
  <si>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</si>
  <si>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</si>
  <si>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</si>
  <si>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</si>
  <si>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</si>
  <si>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</si>
  <si>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</si>
  <si>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</si>
  <si>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</si>
  <si>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</si>
  <si>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System patch level is insufficient</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</si>
  <si>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</si>
  <si>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</si>
  <si>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</si>
  <si>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</si>
  <si>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</si>
  <si>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</si>
  <si>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</si>
  <si>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</si>
  <si>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</si>
  <si>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</si>
  <si>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</si>
  <si>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</si>
  <si>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</si>
  <si>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</si>
  <si>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</si>
  <si>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</si>
  <si>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</si>
  <si>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</si>
  <si>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</si>
  <si>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</si>
  <si>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t>
  </si>
  <si>
    <t>System is not monitored for threats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</si>
  <si>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</si>
  <si>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</si>
  <si>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</si>
  <si>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</si>
  <si>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</si>
  <si>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</si>
  <si>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</si>
  <si>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A file integrity checking mechanism does not exist</t>
  </si>
  <si>
    <t>HSI35</t>
  </si>
  <si>
    <t>Failover is not properly configured</t>
  </si>
  <si>
    <t>HSI36</t>
  </si>
  <si>
    <t>Malware analysis is not being performed</t>
  </si>
  <si>
    <t>HSI37</t>
  </si>
  <si>
    <t>The agency does not require use of digitally signed software components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</si>
  <si>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</si>
  <si>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</si>
  <si>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</si>
  <si>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</si>
  <si>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</si>
  <si>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</si>
  <si>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</si>
  <si>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</si>
  <si>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</si>
  <si>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</si>
  <si>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</si>
  <si>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HSR1</t>
  </si>
  <si>
    <t>Supply Chain Risk Management documentation is insufficient</t>
  </si>
  <si>
    <t>HSR100</t>
  </si>
  <si>
    <t>HSR2</t>
  </si>
  <si>
    <t>System/Application components are not inspected for potential supply chain issues</t>
  </si>
  <si>
    <t>HSR3</t>
  </si>
  <si>
    <t>SBOM is not produced for the system/application</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</si>
  <si>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</si>
  <si>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</si>
  <si>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</si>
  <si>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</si>
  <si>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</si>
  <si>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</si>
  <si>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</si>
  <si>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</si>
  <si>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</si>
  <si>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</si>
  <si>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</si>
  <si>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</si>
  <si>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</si>
  <si>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</si>
  <si>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</si>
  <si>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</si>
  <si>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</si>
  <si>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</si>
  <si>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</si>
  <si>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</si>
  <si>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</si>
  <si>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</si>
  <si>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</si>
  <si>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</si>
  <si>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</si>
  <si>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</si>
  <si>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</si>
  <si>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</si>
  <si>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</si>
  <si>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</si>
  <si>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</si>
  <si>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</si>
  <si>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</si>
  <si>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</si>
  <si>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</si>
  <si>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</si>
  <si>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</si>
  <si>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</si>
  <si>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</si>
  <si>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</si>
  <si>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</si>
  <si>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</si>
  <si>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</si>
  <si>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</si>
  <si>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</si>
  <si>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</si>
  <si>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</si>
  <si>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</si>
  <si>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</si>
  <si>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</si>
  <si>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</si>
  <si>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</si>
  <si>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</si>
  <si>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</si>
  <si>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</si>
  <si>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</si>
  <si>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</si>
  <si>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</si>
  <si>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</si>
  <si>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</si>
  <si>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</si>
  <si>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</si>
  <si>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</si>
  <si>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</si>
  <si>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</si>
  <si>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</si>
  <si>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</si>
  <si>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</si>
  <si>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</si>
  <si>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</si>
  <si>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</si>
  <si>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</si>
  <si>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</si>
  <si>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</si>
  <si>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</si>
  <si>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</si>
  <si>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</si>
  <si>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</si>
  <si>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</si>
  <si>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</si>
  <si>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</si>
  <si>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</si>
  <si>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</si>
  <si>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</si>
  <si>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</si>
  <si>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</si>
  <si>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</si>
  <si>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</si>
  <si>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</si>
  <si>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</si>
  <si>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</si>
  <si>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</si>
  <si>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</si>
  <si>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</si>
  <si>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</si>
  <si>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</si>
  <si>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</si>
  <si>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</si>
  <si>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</si>
  <si>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</si>
  <si>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</si>
  <si>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</si>
  <si>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</si>
  <si>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</si>
  <si>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</si>
  <si>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</si>
  <si>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</si>
  <si>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</si>
  <si>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</si>
  <si>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</si>
  <si>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t>
  </si>
  <si>
    <t>The i5OS Mainframe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</si>
  <si>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</si>
  <si>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</si>
  <si>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</si>
  <si>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</si>
  <si>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</si>
  <si>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</si>
  <si>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</si>
  <si>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</si>
  <si>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</si>
  <si>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</si>
  <si>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</si>
  <si>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</si>
  <si>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</si>
  <si>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</si>
  <si>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</si>
  <si>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</si>
  <si>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</si>
  <si>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</si>
  <si>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</si>
  <si>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</si>
  <si>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t>
  </si>
  <si>
    <t>The VPN concentrator is not configured securely</t>
  </si>
  <si>
    <t>HTC160</t>
  </si>
  <si>
    <t>The Debian 11 operating system is not configured securely</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</si>
  <si>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</si>
  <si>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</si>
  <si>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</si>
  <si>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</si>
  <si>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</si>
  <si>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</si>
  <si>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</si>
  <si>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</si>
  <si>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</si>
  <si>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</si>
  <si>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</si>
  <si>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</si>
  <si>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</si>
  <si>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</si>
  <si>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</si>
  <si>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</si>
  <si>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</si>
  <si>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</si>
  <si>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</si>
  <si>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</si>
  <si>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</si>
  <si>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</si>
  <si>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</si>
  <si>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</si>
  <si>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</si>
  <si>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</si>
  <si>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</si>
  <si>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</si>
  <si>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</si>
  <si>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</si>
  <si>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</si>
  <si>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</si>
  <si>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</si>
  <si>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</si>
  <si>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</si>
  <si>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</si>
  <si>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</si>
  <si>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</si>
  <si>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</si>
  <si>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</si>
  <si>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</si>
  <si>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</si>
  <si>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</si>
  <si>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</si>
  <si>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</si>
  <si>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</si>
  <si>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</si>
  <si>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</si>
  <si>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</si>
  <si>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</si>
  <si>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</si>
  <si>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</si>
  <si>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</si>
  <si>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</si>
  <si>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</si>
  <si>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</si>
  <si>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</si>
  <si>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</si>
  <si>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</si>
  <si>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</si>
  <si>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</si>
  <si>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</si>
  <si>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</si>
  <si>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</si>
  <si>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</si>
  <si>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</si>
  <si>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</si>
  <si>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</si>
  <si>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</si>
  <si>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</si>
  <si>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</si>
  <si>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</si>
  <si>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</si>
  <si>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</si>
  <si>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</si>
  <si>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</si>
  <si>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</si>
  <si>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</si>
  <si>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</si>
  <si>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</si>
  <si>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</si>
  <si>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</si>
  <si>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</si>
  <si>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</si>
  <si>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</si>
  <si>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</si>
  <si>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</si>
  <si>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</si>
  <si>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</si>
  <si>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</si>
  <si>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</si>
  <si>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</si>
  <si>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</si>
  <si>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</si>
  <si>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</si>
  <si>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</si>
  <si>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</si>
  <si>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</si>
  <si>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</si>
  <si>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</si>
  <si>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</si>
  <si>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</si>
  <si>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</si>
  <si>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</si>
  <si>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</si>
  <si>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</si>
  <si>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</si>
  <si>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</si>
  <si>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</si>
  <si>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</si>
  <si>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</si>
  <si>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</si>
  <si>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</si>
  <si>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</si>
  <si>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</si>
  <si>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</si>
  <si>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</si>
  <si>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</si>
  <si>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</si>
  <si>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</si>
  <si>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</si>
  <si>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</si>
  <si>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</si>
  <si>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</si>
  <si>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</si>
  <si>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</si>
  <si>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</si>
  <si>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</si>
  <si>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t>
  </si>
  <si>
    <t>The CentOS server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</si>
  <si>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</si>
  <si>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</si>
  <si>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</si>
  <si>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</si>
  <si>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</si>
  <si>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</si>
  <si>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</si>
  <si>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</si>
  <si>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</si>
  <si>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</si>
  <si>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</si>
  <si>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</si>
  <si>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</si>
  <si>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</si>
  <si>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</si>
  <si>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</si>
  <si>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</si>
  <si>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</si>
  <si>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</si>
  <si>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</si>
  <si>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t>
  </si>
  <si>
    <t>The Cisco networking device is not configured securely</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</si>
  <si>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</si>
  <si>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</si>
  <si>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</si>
  <si>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</si>
  <si>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</si>
  <si>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</si>
  <si>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</si>
  <si>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</si>
  <si>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</si>
  <si>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</si>
  <si>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</si>
  <si>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</si>
  <si>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</si>
  <si>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</si>
  <si>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</si>
  <si>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</si>
  <si>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</si>
  <si>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</si>
  <si>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</si>
  <si>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</si>
  <si>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</si>
  <si>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</si>
  <si>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</si>
  <si>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</si>
  <si>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</si>
  <si>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</si>
  <si>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</si>
  <si>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</si>
  <si>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</si>
  <si>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</si>
  <si>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</si>
  <si>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</si>
  <si>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</si>
  <si>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</si>
  <si>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</si>
  <si>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</si>
  <si>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</si>
  <si>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</si>
  <si>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</si>
  <si>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</si>
  <si>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</si>
  <si>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</si>
  <si>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</si>
  <si>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</si>
  <si>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</si>
  <si>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</si>
  <si>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</si>
  <si>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</si>
  <si>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</si>
  <si>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</si>
  <si>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</si>
  <si>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</si>
  <si>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</si>
  <si>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t>
  </si>
  <si>
    <t>Verify the `cramfs` kernel module is not available on the system **- OR -** has been disabled.
This can be verified by performing the following or by running the audit script included below.
1) Run the following script to determine if the `cramfs` kernel module is available on the system:
```
#!/usr/bin/env bash
{
 l_mod_name="cramfs" l_mod_type="fs"
 while IFS= read -r l_mod_path; do
 if [ -d "$l_mod_path/${l_mod_name/-/\/}" ] &amp;&amp; [ -n "$(ls -A "$l_mod_path/${l_mod_name/-/\/}")" ]; then
 printf '%s\n' "$l_mod_name exists in $l_mod_path"
 fi
 done &lt; &lt;(readlink -f /usr/lib/modules/**/kernel/$l_mod_type || readlink -f /lib/modules/**/kernel/$l_mod_type)
}
```
If nothing is returned, the `cramfs` kernel module is not available on the system and no further audit steps are required.
**Note:** Some systems may include the `cramfs` filesystem as part of the kernel opposed to being available as a kernel module. In this case, the above audit will not return anything. This is also considered a passing state.
2) If anything is returned by the above script, verify the `cramfs` kernel module is not loaded and not loadable by performing the following:
 a) Run the following command to verify the `cramfs` kernel module is not loaded:
```
# lsmod | grep 'cramfs'
```
Nothing should be returned
 b) Run the following command to verify the `cramfs` kernel module is not loadable:
```
# modprobe --showconfig | grep -P -- '\b(install|blacklist)\h+cramfs\b'
```
Verify the output includes:
```
blacklist cramfs
 -AND EITHER-
install cramfs /bin/false
 -OR-
install cramfs /bin/true
```
_Example output:_
```
blacklist cramfs
install cramfs /bin/false
```
**Optional audit script**
This script will perform the above checks and produce output with passing or failing status
```
#!/usr/bin/env bash
{
 a_output=() a_output2=() a_output3=() l_dl="" l_mod_name="cramfs" l_mod_type="fs"
 l_mod_path="$(readlink -f /usr/lib/modules/**/kernel/$l_mod_type || readlink -f /lib/modules/**/kernel/$l_mod_type)"
 f_module_chk()
 {
 l_dl="y" a_showconfig=()
 while IFS= read -r l_showconfig; do
 a_showconfig+=("$l_showconfig")
 done &lt; &lt;(modprobe --showconfig | grep -P -- '\b(install|blacklist)\h+'"${l_mod_chk_name//-/_}"'\b')
 if ! lsmod | grep "$l_mod_chk_name" &amp;&gt; /dev/null; then
 a_output+=(" - kernel module: \"$l_mod_name\" is not loaded")
 else
 a_output2+=(" - kernel module: \"$l_mod_name\" is loaded")
 fi
 if grep -Pq -- '\binstall\h+'"${l_mod_chk_name//-/_}"'\h+(\/usr)?\/bin\/(true|false)\b' &lt;&lt;&lt; "${a_showconfig[*]}"; then
 a_output+=(" - kernel module: \"$l_mod_name\" is not loadable")
 else
 a_output2+=(" - kernel module: \"$l_mod_name\" is loadable")
 fi
 if grep -Pq -- '\bblacklist\h+'"${l_mod_chk_name//-/_}"'\b' &lt;&lt;&lt; "${a_showconfig[*]}"; then
 a_output+=(" - kernel module: \"$l_mod_name\" is deny listed")
 else
 a_output2+=(" - kernel module: \"$l_mod_name\" is not deny listed")
 fi
 }
 for l_mod_base_directory in $l_mod_path; do
 if [ -d "$l_mod_base_directory/${l_mod_name/-/\/}" ] &amp;&amp; [ -n "$(ls -A "$l_mod_base_directory/${l_mod_name/-/\/}")" ]; then
 a_output3+=(" - \"$l_mod_base_directory\"")
 l_mod_chk_name="$l_mod_name"
 [[ "$l_mod_name" =~ overlay ]] &amp;&amp; l_mod_chk_name="${l_mod_name::-2}" 
 [ "$l_dl" != "y" ] &amp;&amp; f_module_chk
 else
 a_output+=(" - kernel module: \"$l_mod_name\" doesn't exist in \"$l_mod_base_directory\"")
 fi
 done
 [ "${#a_output3[@]}" -gt 0 ] &amp;&amp; printf '%s\n' "" " -- INFO --" " - module: \"$l_mod_name\" exists in:" "${a_output3[@]}"
 if [ "${#a_output2[@]}" -le 0 ]; then
 printf '%s\n' "" "- Audit Result:" " ** PASS **" "${a_output[@]}"
 else
 printf '%s\n' "" "- Audit Result:" " ** FAIL **" " - Reason(s) for audit failure:" "${a_output2[@]}"
 [ "${#a_output[@]}" -gt 0 ] &amp;&amp; printf '%s\n' "- Correctly set:" "${a_output[@]}"
 fi
}
```</t>
  </si>
  <si>
    <t>Verify the `freevxfs` kernel module is not available on the system or has been disabled.
This can be verified by performing the following or by running the audit script included below.
Run the following script to determine if the `freevxfs` kernel module is available on the system:
```
#!/usr/bin/env bash
{
 l_mod_name="freevxfs" l_mod_type="fs"
 while IFS= read -r l_mod_path; do
 if [ -d "$l_mod_path/${l_mod_name/-/\/}" ] &amp;&amp; [ -n "$(ls -A "$l_mod_path/${l_mod_name/-/\/}")" ]; then
 printf '%s\n' "$l_mod_name exists in $l_mod_path"
 fi
 done &lt; &lt;(readlink -f /usr/lib/modules/**/kernel/$l_mod_type || readlink -f /lib/modules/**/kernel/$l_mod_type)
}
```
If nothing is returned, the `freevxfs` kernel module is not available on the system and no further audit steps are required.
**Note:** Some systems may include the `freevxfs` filesystem as part of the kernel opposed to being available as a kernel module. In this case, the above audit will not return anything. This is also considered a passing state.
If anything is returned, verify the `freevxfs` kernel module is not loaded and not loadable by performing the following:
Run the following command to verify the `freevxfs` kernel module is not loaded:
```
# lsmod | grep 'freevxfs'
```
Nothing should be returned
Run the following command to verify the `freevxfs` kernel module is not loadable:
```
# modprobe --showconfig | grep -P -- '\b(install|blacklist)\h+freevxfs\b'
```
Verify the output includes:
```
blacklist freevxfs
 -AND-
install freevxfs /bin/false
 -OR-
install freevxfs /bin/true
```
_Example output:_
```
blacklist freevxfs
install freevxfs /bin/false
```
**Optional audit script**
This script will perform the above checks and produce output with passing or failing status
```
#!/usr/bin/env bash
{
 a_output=() a_output2=() a_output3=() l_dl="" l_mod_name="freevxfs" l_mod_type="fs"
 l_mod_path="$(readlink -f /usr/lib/modules/**/kernel/$l_mod_type || readlink -f /lib/modules/**/kernel/$l_mod_type)"
 f_module_chk()
 {
 l_dl="y" a_showconfig=()
 while IFS= read -r l_showconfig; do
 a_showconfig+=("$l_showconfig")
 done &lt; &lt;(modprobe --showconfig | grep -P -- '\b(install|blacklist)\h+'"${l_mod_chk_name//-/_}"'\b')
 if ! lsmod | grep "$l_mod_chk_name" &amp;&gt; /dev/null; then
 a_output+=(" - kernel module: \"$l_mod_name\" is not loaded")
 else
 a_output2+=(" - kernel module: \"$l_mod_name\" is loaded")
 fi
 if grep -Pq -- '\binstall\h+'"${l_mod_chk_name//-/_}"'\h+(\/usr)?\/bin\/(true|false)\b' &lt;&lt;&lt; "${a_showconfig[*]}"; then
 a_output+=(" - kernel module: \"$l_mod_name\" is not loadable")
 else
 a_output2+=(" - kernel module: \"$l_mod_name\" is loadable")
 fi
 if grep -Pq -- '\bblacklist\h+'"${l_mod_chk_name//-/_}"'\b' &lt;&lt;&lt; "${a_showconfig[*]}"; then
 a_output+=(" - kernel module: \"$l_mod_name\" is deny listed")
 else
 a_output2+=(" - kernel module: \"$l_mod_name\" is not deny listed")
 fi
 }
 for l_mod_base_directory in $l_mod_path; do
 if [ -d "$l_mod_base_directory/${l_mod_name/-/\/}" ] &amp;&amp; [ -n "$(ls -A "$l_mod_base_directory/${l_mod_name/-/\/}")" ]; then
 a_output3+=(" - \"$l_mod_base_directory\"")
 l_mod_chk_name="$l_mod_name"
 [[ "$l_mod_name" =~ overlay ]] &amp;&amp; l_mod_chk_name="${l_mod_name::-2}" 
 [ "$l_dl" != "y" ] &amp;&amp; f_module_chk
 else
 a_output+=(" - kernel module: \"$l_mod_name\" doesn't exist in \"$l_mod_base_directory\"")
 fi
 done
 [ "${#a_output3[@]}" -gt 0 ] &amp;&amp; printf '%s\n' "" " -- INFO --" " - module: \"$l_mod_name\" exists in:" "${a_output3[@]}"
 if [ "${#a_output2[@]}" -le 0 ]; then
 printf '%s\n' "" "- Audit Result:" " ** PASS **" "${a_output[@]}"
 else
 printf '%s\n' "" "- Audit Result:" " ** FAIL **" " - Reason(s) for audit failure:" "${a_output2[@]}"
 [ "${#a_output[@]}" -gt 0 ] &amp;&amp; printf '%s\n' "- Correctly set:" "${a_output[@]}"
 fi
}
```</t>
  </si>
  <si>
    <t>Verify the `hfs` kernel module is not available on the system or has been disabled.
This can be verified by performing the following or by running the audit script included below.
Run the following script to determine if the `hfs` kernel module is available on the system:
```
#!/usr/bin/env bash
{
 l_mod_name="hfs" l_mod_type="fs"
 while IFS= read -r l_mod_path; do
 if [ -d "$l_mod_path/${l_mod_name/-/\/}" ] &amp;&amp; [ -n "$(ls -A "$l_mod_path/${l_mod_name/-/\/}")" ]; then
 printf '%s\n' "$l_mod_name exists in $l_mod_path"
 fi
 done &lt; &lt;(readlink -f /usr/lib/modules/**/kernel/$l_mod_type || readlink -f /lib/modules/**/kernel/$l_mod_type)
}
```
If nothing is returned, the `hfs` kernel module is not available on the system and no further audit steps are required.
**Note:** Some systems may include the `hfs` filesystem as part of the kernel opposed to being available as a kernel module. In this case, the above audit will not return anything. This is also considered a passing state.
If anything is returned, verify the `hfs` kernel module is not loaded and not loadable by performing the following:
Run the following command to verify the `hfs` kernel module is not loaded:
```
# lsmod | grep 'hfs'
```
Nothing should be returned
Run the following command to verify the `hfs` kernel module is not loadable:
```
# modprobe --showconfig | grep -P -- '\b(install|blacklist)\h+hfs\b'
```
Verify the output includes:
```
blacklist hfs
 -AND-
install hfs /bin/false
 -OR-
install hfs /bin/true
```
_Example output:_
```
blacklist hfs
install hfs /bin/false
```
**Optional audit script**
This script will perform the above checks and produce output with passing or failing status
```
#!/usr/bin/env bash
{
 a_output=() a_output2=() a_output3=() l_dl="" l_mod_name="hfs" l_mod_type="fs"
 l_mod_path="$(readlink -f /usr/lib/modules/**/kernel/$l_mod_type || readlink -f /lib/modules/**/kernel/$l_mod_type)"
 f_module_chk()
 {
 l_dl="y" a_showconfig=()
 while IFS= read -r l_showconfig; do
 a_showconfig+=("$l_showconfig")
 done &lt; &lt;(modprobe --showconfig | grep -P -- '\b(install|blacklist)\h+'"${l_mod_chk_name//-/_}"'\b')
 if ! lsmod | grep "$l_mod_chk_name" &amp;&gt; /dev/null; then
 a_output+=(" - kernel module: \"$l_mod_name\" is not loaded")
 else
 a_output2+=(" - kernel module: \"$l_mod_name\" is loaded")
 fi
 if grep -Pq -- '\binstall\h+'"${l_mod_chk_name//-/_}"'\h+(\/usr)?\/bin\/(true|false)\b' &lt;&lt;&lt; "${a_showconfig[*]}"; then
 a_output+=(" - kernel module: \"$l_mod_name\" is not loadable")
 else
 a_output2+=(" - kernel module: \"$l_mod_name\" is loadable")
 fi
 if grep -Pq -- '\bblacklist\h+'"${l_mod_chk_name//-/_}"'\b' &lt;&lt;&lt; "${a_showconfig[*]}"; then
 a_output+=(" - kernel module: \"$l_mod_name\" is deny listed")
 else
 a_output2+=(" - kernel module: \"$l_mod_name\" is not deny listed")
 fi
 }
 for l_mod_base_directory in $l_mod_path; do
 if [ -d "$l_mod_base_directory/${l_mod_name/-/\/}" ] &amp;&amp; [ -n "$(ls -A "$l_mod_base_directory/${l_mod_name/-/\/}")" ]; then
 a_output3+=(" - \"$l_mod_base_directory\"")
 l_mod_chk_name="$l_mod_name"
 [[ "$l_mod_name" =~ overlay ]] &amp;&amp; l_mod_chk_name="${l_mod_name::-2}" 
 [ "$l_dl" != "y" ] &amp;&amp; f_module_chk
 else
 a_output+=(" - kernel module: \"$l_mod_name\" doesn't exist in \"$l_mod_base_directory\"")
 fi
 done
 [ "${#a_output3[@]}" -gt 0 ] &amp;&amp; printf '%s\n' "" " -- INFO --" " - module: \"$l_mod_name\" exists in:" "${a_output3[@]}"
 if [ "${#a_output2[@]}" -le 0 ]; then
 printf '%s\n' "" "- Audit Result:" " ** PASS **" "${a_output[@]}"
 else
 printf '%s\n' "" "- Audit Result:" " ** FAIL **" " - Reason(s) for audit failure:" "${a_output2[@]}"
 [ "${#a_output[@]}" -gt 0 ] &amp;&amp; printf '%s\n' "- Correctly set:" "${a_output[@]}"
 fi
}
```</t>
  </si>
  <si>
    <t>Verify the `hfsplus` kernel module is not available on the system or has been disabled.
This can be verified by performing the following or by running the audit script included below.
Run the following script to determine if the `hfsplus` kernel module is available on the system:
```
#!/usr/bin/env bash
{
 l_mod_name="hfsplus" l_mod_type="fs"
 while IFS= read -r l_mod_path; do
 if [ -d "$l_mod_path/${l_mod_name/-/\/}" ] &amp;&amp; [ -n "$(ls -A "$l_mod_path/${l_mod_name/-/\/}")" ]; then
 printf '%s\n' "$l_mod_name exists in $l_mod_path"
 fi
 done &lt; &lt;(readlink -f /usr/lib/modules/**/kernel/$l_mod_type || readlink -f /lib/modules/**/kernel/$l_mod_type)
}
```
If nothing is returned, the `hfsplus` kernel module is not available on the system and no further audit steps are required.
**Note:** Some systems may include the `hfsplus` filesystem as part of the kernel opposed to being available as a kernel module. In this case, the above audit will not return anything. This is also considered a passing state.
If anything is returned, verify the `hfsplus` kernel module is not loaded and not loadable by performing the following:
Run the following command to verify the `hfsplus` kernel module is not loaded:
```
# lsmod | grep 'hfsplus'
```
Nothing should be returned
Run the following command to verify the `hfsplus` kernel module is not loadable:
```
# modprobe --showconfig | grep -P -- '\b(install|blacklist)\h+hfsplus\b'
```
Verify the output includes:
```
blacklist hfsplus
 -AND-
install hfsplus /bin/false
 -OR-
install hfsplus /bin/true
```
_Example output:_
```
blacklist hfsplus
install hfsplus /bin/false
```
**Optional audit script**
This script will perform the above checks and produce output with passing or failing status
```
#!/usr/bin/env bash
{
 a_output=() a_output2=() a_output3=() l_dl="" l_mod_name="hfsplus" l_mod_type="fs"
 l_mod_path="$(readlink -f /usr/lib/modules/**/kernel/$l_mod_type || readlink -f /lib/modules/**/kernel/$l_mod_type)"
 f_module_chk()
 {
 l_dl="y" a_showconfig=()
 while IFS= read -r l_showconfig; do
 a_showconfig+=("$l_showconfig")
 done &lt; &lt;(modprobe --showconfig | grep -P -- '\b(install|blacklist)\h+'"${l_mod_chk_name//-/_}"'\b')
 if ! lsmod | grep "$l_mod_chk_name" &amp;&gt; /dev/null; then
 a_output+=(" - kernel module: \"$l_mod_name\" is not loaded")
 else
 a_output2+=(" - kernel module: \"$l_mod_name\" is loaded")
 fi
 if grep -Pq -- '\binstall\h+'"${l_mod_chk_name//-/_}"'\h+(\/usr)?\/bin\/(true|false)\b' &lt;&lt;&lt; "${a_showconfig[*]}"; then
 a_output+=(" - kernel module: \"$l_mod_name\" is not loadable")
 else
 a_output2+=(" - kernel module: \"$l_mod_name\" is loadable")
 fi
 if grep -Pq -- '\bblacklist\h+'"${l_mod_chk_name//-/_}"'\b' &lt;&lt;&lt; "${a_showconfig[*]}"; then
 a_output+=(" - kernel module: \"$l_mod_name\" is deny listed")
 else
 a_output2+=(" - kernel module: \"$l_mod_name\" is not deny listed")
 fi
 }
 for l_mod_base_directory in $l_mod_path; do
 if [ -d "$l_mod_base_directory/${l_mod_name/-/\/}" ] &amp;&amp; [ -n "$(ls -A "$l_mod_base_directory/${l_mod_name/-/\/}")" ]; then
 a_output3+=(" - \"$l_mod_base_directory\"")
 l_mod_chk_name="$l_mod_name"
 [[ "$l_mod_name" =~ overlay ]] &amp;&amp; l_mod_chk_name="${l_mod_name::-2}" 
 [ "$l_dl" != "y" ] &amp;&amp; f_module_chk
 else
 a_output+=(" - kernel module: \"$l_mod_name\" doesn't exist in \"$l_mod_base_directory\"")
 fi
 done
 [ "${#a_output3[@]}" -gt 0 ] &amp;&amp; printf '%s\n' "" " -- INFO --" " - module: \"$l_mod_name\" exists in:" "${a_output3[@]}"
 if [ "${#a_output2[@]}" -le 0 ]; then
 printf '%s\n' "" "- Audit Result:" " ** PASS **" "${a_output[@]}"
 else
 printf '%s\n' "" "- Audit Result:" " ** FAIL **" " - Reason(s) for audit failure:" "${a_output2[@]}"
 [ "${#a_output[@]}" -gt 0 ] &amp;&amp; printf '%s\n' "- Correctly set:" "${a_output[@]}"
 fi
}
```</t>
  </si>
  <si>
    <t>Verify the `jffs2` kernel module is not available on the system or has been disabled.
This can be verified by performing the following or by running the audit script included below.
Run the following script to determine if the `jffs2` kernel module is available on the system:
```
#!/usr/bin/env bash
{
 l_mod_name="jffs2" l_mod_type="fs"
 while IFS= read -r l_mod_path; do
 if [ -d "$l_mod_path/${l_mod_name/-/\/}" ] &amp;&amp; [ -n "$(ls -A "$l_mod_path/${l_mod_name/-/\/}")" ]; then
 printf '%s\n' "$l_mod_name exists in $l_mod_path"
 fi
 done &lt; &lt;(readlink -f /usr/lib/modules/**/kernel/$l_mod_type || readlink -f /lib/modules/**/kernel/$l_mod_type)
}
```
If nothing is returned, the `jffs2` kernel module is not available on the system and no further audit steps are required.
**Note:** Some systems may include the `jffs2` filesystem as part of the kernel opposed to being available as a kernel module. In this case, the above audit will not return anything. This is also considered a passing state.
If anything is returned, verify the `jffs2` kernel module is not loaded and not loadable by performing the following:
Run the following command to verify the `jffs2` kernel module is not loaded:
```
# lsmod | grep 'jffs2'
```
Nothing should be returned
Run the following command to verify the `jffs2` kernel module is not loadable:
```
# modprobe --showconfig | grep -P -- '\b(install|blacklist)\h+jffs2\b'
```
Verify the output includes:
```
blacklist jffs2
 -AND-
install jffs2 /bin/false
 -OR-
install jffs2 /bin/true
```
_Example output:_
```
blacklist jffs2
install jffs2 /bin/false
```
**Optional audit script**
```
#!/usr/bin/env bash
{
 a_output=() a_output2=() a_output3=() l_dl="" l_mod_name="jffs2" l_mod_type="fs"
 l_mod_path="$(readlink -f /usr/lib/modules/**/kernel/$l_mod_type || readlink -f /lib/modules/**/kernel/$l_mod_type)"
 f_module_chk()
 {
 l_dl="y" a_showconfig=()
 while IFS= read -r l_showconfig; do
 a_showconfig+=("$l_showconfig")
 done &lt; &lt;(modprobe --showconfig | grep -P -- '\b(install|blacklist)\h+'"${l_mod_chk_name//-/_}"'\b')
 if ! lsmod | grep "$l_mod_chk_name" &amp;&gt; /dev/null; then
 a_output+=(" - kernel module: \"$l_mod_name\" is not loaded")
 else
 a_output2+=(" - kernel module: \"$l_mod_name\" is loaded")
 fi
 if grep -Pq -- '\binstall\h+'"${l_mod_chk_name//-/_}"'\h+(\/usr)?\/bin\/(true|false)\b' &lt;&lt;&lt; "${a_showconfig[*]}"; then
 a_output+=(" - kernel module: \"$l_mod_name\" is not loadable")
 else
 a_output2+=(" - kernel module: \"$l_mod_name\" is loadable")
 fi
 if grep -Pq -- '\bblacklist\h+'"${l_mod_chk_name//-/_}"'\b' &lt;&lt;&lt; "${a_showconfig[*]}"; then
 a_output+=(" - kernel module: \"$l_mod_name\" is deny listed")
 else
 a_output2+=(" - kernel module: \"$l_mod_name\" is not deny listed")
 fi
 }
 for l_mod_base_directory in $l_mod_path; do
 if [ -d "$l_mod_base_directory/${l_mod_name/-/\/}" ] &amp;&amp; [ -n "$(ls -A "$l_mod_base_directory/${l_mod_name/-/\/}")" ]; then
 a_output3+=(" - \"$l_mod_base_directory\"")
 l_mod_chk_name="$l_mod_name"
 [[ "$l_mod_name" =~ overlay ]] &amp;&amp; l_mod_chk_name="${l_mod_name::-2}" 
 [ "$l_dl" != "y" ] &amp;&amp; f_module_chk
 else
 a_output+=(" - kernel module: \"$l_mod_name\" doesn't exist in \"$l_mod_base_directory\"")
 fi
 done
 [ "${#a_output3[@]}" -gt 0 ] &amp;&amp; printf '%s\n' "" " -- INFO --" " - module: \"$l_mod_name\" exists in:" "${a_output3[@]}"
 if [ "${#a_output2[@]}" -le 0 ]; then
 printf '%s\n' "" "- Audit Result:" " ** PASS **" "${a_output[@]}"
 else
 printf '%s\n' "" "- Audit Result:" " ** FAIL **" " - Reason(s) for audit failure:" "${a_output2[@]}"
 [ "${#a_output[@]}" -gt 0 ] &amp;&amp; printf '%s\n' "- Correctly set:" "${a_output[@]}"
 fi
}
```</t>
  </si>
  <si>
    <t>Run the following command to verify `openldap2` and `openldap2_5` are not installed:
```
# rpm -q openldap2 openldap2_5
package openldap2 is not installed
package openldap2_5 is not installed
```
**- OR -** 
**- IF -** the package is required for dependencies:
Run the following command to verify `slapd.service` is not enabled:
```
# systemctl is-enabled slapd.service 2&gt;/dev/null | grep 'enabled'
Nothing should be returned
```
Run the following command to verify `slapd.service` is not active:
```
# systemctl is-active slapd.service 2&gt;/dev/null | grep '^active'
Nothing should be returned
```
**Note:** If the package is required for a dependency:
- Ensure the dependent package is approved by local site policy
- Ensure stopping and masking the service and/or socket meets local site policy</t>
  </si>
  <si>
    <t>Run the following command to verify `PermitUserEnvironment` is set to `no`:
```
# sshd -T | grep permituserenvironment
permituserenvironment no
```</t>
  </si>
  <si>
    <t>Verify that the `dictcheck` option is enabled:
IF the pwquality configuration file(s) are used, run the following script to verify that the `dictcheck` option is not set to `0` (disabled) in a pwquality configuration file:
```
#!/usr/bin/env bash
{
 if grep -qs '^.+$' /etc/security/pwquality.conf /etc/security/pwquality.conf.d/*.conf; then
 if grep -Psi -- '^\h*dictcheck\h*=\h*0\b' /etc/security/pwquality.conf /etc/security/pwquality.conf.d/*.conf; then
 printf '\n%s\n' " ** FAIL **" \
 "pam_pwquality configuration file exists and dictcheck is disabled"
 else
 printf '\n%s\n' " ** PASS **" \
 "pam_pwquality configuration file exists and dictcheck is not disabled"
 fi
 else
 printf '\n%s\n' " ** FAIL **" \
 "pam_pwquality configuration file does not exist"
 fi
}
```
**Note:**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
**- OR -** 
If the `pam-config` tool has been used to configure the global PAM configuration files, run the following command to verify the `pam_cracklib.so` is in use which enables `dictcheck` automatically:
```
# grep -Psi -- 'pam_cracklib.so' /etc/pam.d/common-password{,-pc}
```
_Example Output_:
```
/etc/pam.d/common-password:password requisite pam_cracklib.so enforce_for_root difok=2 minlen=14
/etc/pam.d/common-password-pc:password requisite pam_cracklib.so enforce_for_root difok=2 minlen=14
```</t>
  </si>
  <si>
    <t>Run the following command to verify that password length is `14` or more characters, and conforms to local site policy:
```
# grep -Psi -- '^\h*minlen\h*=\h*(1[4-9]|[2-9][0-9]|[1-9][0-9]{2,})\b' /etc/security/pwquality.conf /etc/security/pwquality.conf.d/*.conf
```
_Example output_:
```
/etc/security/pwquality.conf.d/50-pwlength.conf:minlen = 14
```
Verify returned value(s) are no less than 14 characters and meet local site policy.
**Notes:**
- Settings should be configured in only one location for clarity
- Settings observe an order of precedence:
 - module arguments override the settings in the `/etc/security/pwquality.conf` configuration file
 - settings in the `/etc/security/pwquality.conf` configuration file override settings in a `.conf` file in the `/etc/security/pwquality.conf.d/` directory
 - settings in a .conf file in the `/etc/security/pwquality.conf.d/` directory are read in canonical order, with last read file containing the setting taking precedence
- It is recommended that settings be configured in a `.conf` file in the `/etc/security/pwquality.conf.d/` directory for clarity, convenience, and durability.
**- OR/IF -** the `pam-config` tool has been used to configure the global PAM configuration files.
Run the following command to verify that password length is `14` or more characters, and conforms to local site policy:
```
# pam-config --query --cracklib --cracklib-minlen
```
_Example output:_
```
password: difok=2 minlen = 14
```
**Note:** If there is no output then the `pam-config` tool has not been used to configure the `cracklib` pam module. Remediation should be done by editing a `.conf` file in the `/etc/security/pwquality.conf.d/` directory or the`/etc/security/pwquality.conf` file.</t>
  </si>
  <si>
    <t>Run the following command to verify that the `remember` argument is not set on the `pam_unix.so` module:
```
# grep -Pi '^\h*password\h+([^#\n\r]+\h+)?pam_unix\.so\b' /etc/pam.d/*
```
Output should be similar to:
```
/etc/pam.d/common-password:password required pam_unix.so use_authtok shadow sha512 
/etc/pam.d/common-password-pc:password required pam_unix.so use_authtok shadow sha512 
/etc/pam.d/common-password.pam-config-backup:password required pam_unix.so use_authtok 
```
Verify that all lines returned by the command do not include `remember=`</t>
  </si>
  <si>
    <t>Run the following command to verify `/etc/shadow` is mode 640 or more restrictive, `Uid` is `0/root` and `Gid` is `0/root` or ({GID}/ shadow):
```
# stat -Lc 'Access: (%#a/%A) Uid: ( %u/ %U) Gid: ( %g/ %G)' /etc/shadow
```
_Example:_
```
Access: (0640/-rw-r-----) Uid: ( 0/ root) Gid: ( 42/ shadow)
```</t>
  </si>
  <si>
    <t>Run the following command to verify `/etc/shadow-` is mode 640 or more restrictive, `Uid` is `0/root` and `Gid` is `0/root` or `{GID}/shadow`:
```
# stat -Lc 'Access: (%#a/%A) Uid: ( %u/ %U) Gid: ( %g/ %G)' /etc/shadow-
```
_Example:_
```
Access: (0640/-rw-r-----) Uid: ( 0/ root) Gid: ( 42/ shadow)
```</t>
  </si>
  <si>
    <t>Run the following command to verify `/etc/gshadow` is mode 640 or more restrictive, `Uid` is `0/root` and `Gid` is `0/root` or `{GID}/shadow:
```
# stat -Lc 'Access: (%#a/%A) Uid: ( %u/ %U) Gid: ( %g/ %G)' /etc/gshadow
```
_Example:_
```
Access: (0640/-rw-r-----) Uid: ( 0/ root) Gid: ( 42/ shadow)
```</t>
  </si>
  <si>
    <t>Run the following command to verify `/etc/gshadow-` is mode 640 or more restrictive, `Uid` is `0/root` and `Gid` is `0/root` or `{GID}/shadow`:
```
# stat -Lc 'Access: (%#a/%A) Uid: ( %u/ %U) Gid: ( %g/ %G)' /etc/gshadow-
```
_Example:_
```
Access: (0640/-rw-r-----) Uid: ( 0/ root) Gid: ( 42/ shadow)
```</t>
  </si>
  <si>
    <t>Run the following script to Ensure:
- local interactive user home directories exist
- Ensure local interactive users own their home directories
- Ensure local interactive user home directories are mode 750 or more restrictive
```
#!/usr/bin/env bash
{
 a_output=() a_output2=() a_exists2=() a_mode2=() a_owner2=()
 l_valid_shells="^($( awk -F\/ '$NF != "nologin" {print}' /etc/shells | sed -rn '/^\//{s,/,\\\\/,g;p}' | paste -s -d '|' - ))$"
 l_mask='0027'; l_max="$( printf '%o' $(( 0777 &amp; ~$l_mask)) )"
 l_users="$(awk -v pat="$l_valid_shells" -F: '$(NF) ~ pat { print $1 " " $(NF-1) }' /etc/passwd | wc -l)"
 [ "$l_users" -gt 10000 ] &amp;&amp; printf '%s\n' "" " ** INFO **" \
 " $l_users Local interactive users found on the system" " This may be a long running check" " **********"
 while IFS=" " read -r l_user l_home; do
 if [ -d "$l_home" ]; then
 while IFS=: read -r l_own l_mode; do
 [ "$l_user" != "$l_own" ] &amp;&amp; a_owner2+=(" - User: \"$l_user\" Home \"$l_home\" is owned by: \"$l_own\"")
 [ $(( $l_mode &amp; $l_mask )) -gt 0 ] &amp;&amp; a_mode2+=(" - User: \"$l_user\" Home \"$l_home\" is mode: \"$l_mode\"" \
 " should be mode: \"$l_max\" or more restrictive")
 done &lt;&lt;&lt; "$(stat -Lc '%U:%#a' "$l_home")"
 else
 a_exists2+=(" - User: \"$l_user\" Home Directory: \"$l_home\" Doesn't exist")
 fi
 done &lt;&lt;&lt; "$(awk -v pat="$l_valid_shells" -F: '$(NF) ~ pat { print $1 " " $(NF-1) }' /etc/passwd)"
 [ "${#a_exists2[@]}" -gt 0 ] &amp;&amp; a_output2+=("${a_exists2[@]}") || \
 a_output+=(" - All interactive users home directories exist")
 [ "${#a_mode2[@]}" -gt 0 ] &amp;&amp; a_output2+=("${a_mode2[@]}") || \
 a_output+=(" - All interactive users home directories are mode \"$l_max\" or more restrictive")
 [ "${#a_owner2[@]}" -gt 0 ] &amp;&amp; a_output2+=("${a_owner2[@]}") || \
 a_output+=(" - All interactive users own their home directory")
 if [ "${#a_output2[@]}" -le 0 ]; then
 printf '%s\n' "" "- Audit Result:" " ** PASS **" "${a_output[@]}"
 else
 printf '%s\n' "" "- Audit Result:" " ** FAIL **" " - Reason(s) for audit failure:" "${a_output2[@]}"
 [ "${#a_output[@]}" -gt 0 ] &amp;&amp; printf '%s\n' "- Correctly set:" "${a_output[@]}"
 fi
}
```</t>
  </si>
  <si>
    <t>Run the following script and verify no results are returned:
```
#!/usr/bin/env bash
{
 while read -r l_count l_user; do
 if [ "$l_count" -gt 1 ]; then
 echo -e "Duplicate User: \"$l_user\" Users: \"$(awk -F: '($1 == n) { print $1 }' n=$l_user /etc/passwd | xargs)\""
 fi
 done &lt; &lt;(cut -f1 -d":" /etc/passwd | sort -n | uniq -c)
}
```</t>
  </si>
  <si>
    <t>On physical systems, and virtual systems where host based time synchronization is not available.
**One** of the two time synchronization daemons should be available; **`chrony`** or **`systemd-timesyncd`**
Run the following script to verify that a single time synchronization daemon is available on the system:
```
#!/usr/bin/env bash
{
 active_enabled_service=() services=("systemd-timesyncd.service" "chrony.service" "chronyd.service")
 # Determine which time synchronization daemon is in use
 for service in "${services[@]}"; do 
 if systemctl is-enabled $service 2&gt;/dev/null | grep -q '^enabled' &amp;&amp; systemctl is-active $service 2&gt;/dev/null | grep -q '^active'; then
 active_enabled_service+=("$service")
 fi
 done
 # Display audit results
 if [ ${#active_enabled_service[@]} -eq 1 ]; then
 printf '%s\n' "" "Audit Results:" " ** PASS **" " - A single time synchronization daemon is in use follow the recommendation in ${active_enabled_service[0]} subsection ONLY" 
 elif [ ${#active_enabled_service[@]} -eq 0 ]; then
 printf '%s\n' "" " Audit Results:" " ** FAIL **" "- No time synchronization daemon in use or unable to determine time synchronization daemon status"
 else
 printf '%s\n' "" " Audit Results:" " ** FAIL **" " - Multiple services are in use: ${active_enabled_service[*]}"
 fi 
}
```
**Note:** Follow the guidance in the subsection for the time synchronization daemon available on the system and skip the other time synchronization daemon subsection.</t>
  </si>
  <si>
    <t>Users must be assigned unique UIDs for accountability and to ensure appropriate access protections.
Satisfies: SRG-OS-000104-GPOS-00051, SRG-OS-000121-GPOS-00062, SRG-OS-000042-GPOS-00020</t>
  </si>
  <si>
    <t>Run the following to unload and disable the `cramfs` kernel module. This can also be done by running the script included below.
1) Run the following commands to unload the `cramfs` kernel module:
```
# modprobe -r cramfs 2&gt;/dev/null
# rmmod cramfs 2&gt;/dev/null
```
2) Perform the following to disable the `cramfs` kernel module:
 a) Create a file ending in `.conf` with `install cramfs /bin/false` in the `/etc/modprobe.d/` directory
_Example:_
```
# printf '\n%s\n' "install cramfs /bin/false" &gt;&gt; cramfs.conf
```
 b) Create a file ending in `.conf` with `blacklist cramfs` in the `/etc/modprobe.d/` directory
_Example:_
```
# printf '\n%s\n' "blacklist cramfs" &gt;&gt; cramfs.conf
```
**Optional remediation script:**
This script will perform the above remediation as required by the system
```
#!/usr/bin/env bash
{
 a_output2=() a_output3=() l_dl="" l_mod_name="cramfs" l_mod_type="fs"
 l_mod_path="$(readlink -f /usr/lib/modules/**/kernel/$l_mod_type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</si>
  <si>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Run the following to unload and disable the `freevxfs` kernel module. This can also be done by running the script included below.
Run the following commands to unload the `freevxfs` kernel module:
```
# modprobe -r freevxfs 2&gt;/dev/null
# rmmod freevxfs 2&gt;/dev/null
```
Perform the following to disable the `freevxfs` kernel module:
Create a file ending in `.conf` with `install freevxfs /bin/false` in the `/etc/modprobe.d/` directory
_Example:_
```
# printf '\n%s\n' "install freevxfs /bin/false" &gt;&gt; freevxfs.conf
```
Create a file ending in `.conf` with `blacklist freevxfs` in the `/etc/modprobe.d/` directory
_Example:_
```
# printf '\n%s\n' "blacklist freevxfs" &gt;&gt; freevxfs.conf
```
**Optional remediation script:**
This script will perform the above remediation as required by the system
```
#!/usr/bin/env bash
{
 a_output2=() a_output3=() l_dl="" l_mod_name="freevxfs" l_mod_type="fs"
 l_mod_path="$(readlink -f /usr/lib/modules/**/kernel/$l_mod_type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</si>
  <si>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Run the following to unload and disable the `hfs` kernel module. This can also be done by running the script included below.
Run the following commands to unload the `hfs` kernel module:
```
# modprobe -r hfs 2&gt;/dev/null
# rmmod hfs 2&gt;/dev/null
```
Perform the following to disable the `hfs` kernel module:
Create a file ending in `.conf` with `install hfs /bin/false` in the `/etc/modprobe.d/` directory
_Example:_
```
# printf '\n%s\n' "install hfs /bin/false" &gt;&gt; hfs.conf
```
Create a file ending in `.conf` with `blacklist hfs` in the `/etc/modprobe.d/` directory
_Example:_
```
# printf '\n%s\n' "blacklist hfs" &gt;&gt; hfs.conf
```
**Optional remediation script:**
This script will perform the above remediation as required by the system
```
#!/usr/bin/env bash
{
 a_output2=() a_output3=() l_dl="" l_mod_name="hfs" l_mod_type="fs"
 l_mod_path="$(readlink -f /usr/lib/modules/**/kernel/$l_mod_type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</si>
  <si>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Run the following to unload and disable the `hfsplus` kernel module. This can also be done by running the script included below.
Run the following commands to unload the `hfsplus` kernel module:
```
# modprobe -r hfsplus 2&gt;/dev/null
# rmmod hfsplus 2&gt;/dev/null
```
Perform the following to disable the `hfsplus` kernel module:
Create a file ending in `.conf` with `install hfsplus /bin/false` in the `/etc/modprobe.d/` directory
_Example:_
```
# printf '\n%s\n' "install hfsplus /bin/false" &gt;&gt; hfsplus.conf
```
Create a file ending in `.conf` with `blacklist hfsplus` in the `/etc/modprobe.d/` directory
_Example:_
```
# printf '\n%s\n' "blacklist hfsplus" &gt;&gt; hfsplus.conf
```
**Optional remediation script:**
This script will perform the above remediation as required by the system
```
#!/usr/bin/env bash
{
 a_output2=() a_output3=() l_dl="" l_mod_name="hfsplus" l_mod_type="fs"
 l_mod_path="$(readlink -f /usr/lib/modules/**/kernel/$l_mod_type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</si>
  <si>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Run the following to unload and disable the `jffs2` kernel module. This can also be done by running the script included below.
Run the following commands to unload the `jffs2` kernel module:
```
# modprobe -r jffs2 2&gt;/dev/null
# rmmod jffs2 2&gt;/dev/null
```
Perform the following to disable the `jffs2` kernel module:
Create a file ending in `.conf` with `install jffs2 /bin/false` in the `/etc/modprobe.d/` directory
_Example:_
```
# printf '\n%s\n' "install jffs2 /bin/false" &gt;&gt; jffs2.conf
```
Create a file ending in `.conf` with `blacklist jffs2` in the `/etc/modprobe.d/` directory
_Example:_
```
# printf '\n%s\n' "blacklist jffs2" &gt;&gt; jffs2.conf
```
**Optional remediation script:**
This script will perform the above remediation as required by the system
```
#!/usr/bin/env bash
{
 a_output2=() a_output3=() l_dl="" l_mod_name="jffs2" l_mod_type="fs"
 l_mod_path="$(readlink -f /usr/lib/modules/**/kernel/$l_mod_type || readlink -f /lib/modules/**/kernel/$l_mod_type)"
 f_module_fix()
 {
 l_dl="y" a_showconfig=()
 while IFS= read -r l_showconfig; do
 a_showconfig+=("$l_showconfig")
 done &lt; &lt;(modprobe --showconfig | grep -P -- '\b(install|blacklist)\h+'"${l_mod_chk_name//-/_}"'\b')
 if lsmod | grep "$l_mod_chk_name" &amp;&gt; /dev/null; then
 a_output2+=(" - unloading kernel module: \"$l_mod_name\"")
 modprobe -r "$l_mod_chk_name" 2&gt;/dev/null; rmmod "$l_mod_name" 2&gt;/dev/null
 fi
 if ! grep -Pq -- '\binstall\h+'"${l_mod_chk_name//-/_}"'\h+(\/usr)?\/bin\/(true|false)\b' &lt;&lt;&lt; "${a_showconfig[*]}"; then
 a_output2+=(" - setting kernel module: \"$l_mod_name\" to \"$(readlink -f /bin/false)\"")
 printf '%s\n' "install $l_mod_chk_name $(readlink -f /bin/false)" &gt;&gt; /etc/modprobe.d/"$l_mod_name".conf
 fi
 if ! grep -Pq -- '\bblacklist\h+'"${l_mod_chk_name//-/_}"'\b' &lt;&lt;&lt; "${a_showconfig[*]}"; then
 a_output2+=(" - denylisting kernel module: \"$l_mod_name\"")
 printf '%s\n' "blacklist $l_mod_chk_name" &gt;&gt; /etc/modprobe.d/"$l_mod_name".conf
 fi
 }
 for l_mod_base_directory in $l_mod_path; do # Check if the module exists on the system
 if [ -d "$l_mod_base_directory/${l_mod_name/-/\/}" ] &amp;&amp; [ -n "$(ls -A "$l_mod_base_directory/${l_mod_name/-/\/}")" ]; then
 a_output3+=(" - \"$l_mod_base_directory\"")
 l_mod_chk_name="$l_mod_name"
 [[ "$l_mod_name" =~ overlay ]] &amp;&amp; l_mod_chk_name="${l_mod_name::-2}" 
 [ "$l_dl" != "y" ] &amp;&amp; f_module_fix
 else
 printf '%s\n' " - kernel module: \"$l_mod_name\" doesn't exist in \"$l_mod_base_directory\""
 fi
 done
 [ "${#a_output3[@]}" -gt 0 ] &amp;&amp; printf '%s\n' "" " -- INFO --" " - module: \"$l_mod_name\" exists in:" "${a_output3[@]}"
 [ "${#a_output2[@]}" -gt 0 ] &amp;&amp; printf '%s\n' "" "${a_output2[@]}" || printf '%s\n' "" " - No changes needed"
 printf '%s\n' "" " - remediation of kernel module: \"$l_mod_name\" complete" ""
}
```</t>
  </si>
  <si>
    <t>Run the following command to determine the absolute path to the non-symlinked version on the audit tools:
```
# readlink -f /sbin
```
The output will be either `/usr/sbin` **- OR -** `/sbin`. Ensure the correct path is used. 
Edit `/etc/aide.conf` and add or update the following selection lines replacing `&lt;PATH&gt;` with the correct path returned in the command above:
```
# Audit Tools 
&lt;PATH&gt;/auditctl p+i+n+u+g+s+b+acl+xattrs+sha512 
&lt;PATH&gt;/auditd p+i+n+u+g+s+b+acl+xattrs+sha512 
&lt;PATH&gt;/ausearch p+i+n+u+g+s+b+acl+xattrs+sha512 
&lt;PATH&gt;/aureport p+i+n+u+g+s+b+acl+xattrs+sha512 
&lt;PATH&gt;/autrace p+i+n+u+g+s+b+acl+xattrs+sha512 
&lt;PATH&gt;/augenrules p+i+n+u+g+s+b+acl+xattrs+sha512
```
_Example_
```
# printf '\n%s' "# Audit Tools" "$(readlink -f /sbin/auditctl) p+i+n+u+g+s+b+acl+xattrs+sha512" "$(readlink -f /sbin/auditd) p+i+n+u+g+s+b+acl+xattrs+sha512" "$(readlink -f /sbin/ausearch) p+i+n+u+g+s+b+acl+xattrs+sha512" "$(readlink -f /sbin/aureport) p+i+n+u+g+s+b+acl+xattrs+sha512" "$(readlink -f /sbin/autrace) p+i+n+u+g+s+b+acl+xattrs+sha512" "$(readlink -f /sbin/augenrules) p+i+n+u+g+s+b+acl+xattrs+sha512" &gt;&gt; /etc/aide.conf
```
**Note: - IF -** `/etc/aide.conf` includes a `@@x_include` statement:
_Example:_
```
@@x_include /etc/aide.conf.d ^[a-zA-Z0-9_-]+$
```
- `@@x_include` FILE
- `@@x_include` DIRECTORY REGEX
 - `@@x_include` is identical to `@@include`, except that if a config file is executable it is run and the output is used as config.
 - If the executable file exits with status greater than zero or writes to stderr aide stops with an error.
 - For security reasons DIRECTORY and each executable config file must be owned by the current user and must not be group or world-writable.</t>
  </si>
  <si>
    <t>Run the following command remove the `openldap2` and `openldap2_5` packages:
```
# systemctl stop slapd.service
# zypper remove openldap2 openldap2_5
```
**- OR -**
**- IF -** the `slapd` package is required as a dependency:
Run the following commands to stop and mask `slapd.service`:
```
# systemctl stop slapd.service
# systemctl mask slapd.service
```</t>
  </si>
  <si>
    <t>Edit any file ending in `.conf` in the `/etc/security/pwquality.conf.d/` directory and/or the file `/etc/security/pwquality.conf` and comment out or remove any instance of `dictcheck = 0`: 
_Example:_
```
# sed -ri 's/^\s*dictcheck\s*=/# &amp;/' /etc/security/pwquality.conf /etc/security/pwquality.conf.d/*.conf
```
**- OR/IF -** the `pam-config` tool has been used to configure the global PAM configuration files.
Run the following command to enable `dictcheck`:
```
# pam-config -a --cracklib
```</t>
  </si>
  <si>
    <t>Run the following command to delete the `nullok` argument from the `pam_unix.so` module:
```
# pam-config -d --unix-nullok
```</t>
  </si>
  <si>
    <t>Run **one** of the following commands to set ownership of `/etc/shadow` to `root` and group to either `root` or `shadow`:
```
# chown root:shadow /etc/shadow
 -OR-
# chown root:root /etc/shadow
```
Run the following command to remove excess permissions form `/etc/shadow`:
```
# chmod u-x,g-wx,o-rwx /etc/shadow
```</t>
  </si>
  <si>
    <t>Run **one** of the following commands to set ownership of `/etc/shadow-` to `root` and group to either `root` or `shadow`:
```
# chown root:shadow /etc/shadow-
 -OR-
# chown root:root /etc/shadow-
```
Run the following command to remove excess permissions form `/etc/shadow-`:
```
# chmod u-x,g-wx,o-rwx /etc/shadow-
```</t>
  </si>
  <si>
    <t>Run **one** of the following commands to set ownership of `/etc/gshadow` to `root` and group to either `root` or `shadow`:
```
# chown root:shadow /etc/gshadow
 -OR-
# chown root:root /etc/gshadow
```
Run the following command to remove excess permissions form `/etc/gshadow`:
```
# chmod u-x,g-wx,o-rwx /etc/gshadow
```</t>
  </si>
  <si>
    <t>Run **one** of the following commands to set ownership of `/etc/gshadow-` to `root` and group to either `root` or `shadow`:
```
# chown root:shadow /etc/gshadow-
 -OR-
# chown root:root /etc/gshadow-
```
Run the following command to remove excess permissions form `/etc/gshadow-`:
```
# chmod u-x,g-wx,o-rwx /etc/gshadow-
```</t>
  </si>
  <si>
    <t>If a local interactive users' home directory is undefined and/or doesn't exist, follow local site policy and perform one of the following:
- Lock the user account
- Remove the user from the system
- create a directory for the user. If undefined, edit `/etc/passwd` and add the absolute path to the directory to the last field of the user.
Run the following script to:
- Remove excessive permissions from local interactive users home directories
- Update the home directory's owner
```
#!/usr/bin/env bash
{
 a_output=() a_output2=() a_exists2=() a_mode2=() a_owner2=()
 l_valid_shells="^($( awk -F\/ '$NF != "nologin" {print}' /etc/shells | sed -rn '/^\//{s,/,\\\\/,g;p}' | paste -s -d '|' - ))$"
 l_mask='0027'; l_max="$( printf '%o' $(( 0777 &amp; ~$l_mask)) )"
 l_users="$(awk -v pat="$l_valid_shells" -F: '$(NF) ~ pat { print $1 " " $(NF-1) }' /etc/passwd | wc -l)"
 [ "$l_users" -gt 10000 ] &amp;&amp; printf '%s\n' "" " ** INFO **" \
 " $l_users Local interactive users found on the system" " This may be a long running process" " **********"
 while IFS=" " read -r l_user l_home; do
 if [ -d "$l_home" ]; then
 while IFS=: read -r l_own l_mode; do
 if [ "$l_user" != "$l_own" ]; then
 a_owner2+=(" - User: \"$l_user\" Home \"$l_home\" is owned by: \"$l_own\"" \
 " changing owner to: \"$l_user\"") &amp;&amp; chown "$l_user" "$l_home"
 fi
 if [ $(( $l_mode &amp; $l_mask )) -gt 0 ]; then
 a_mode2+=(" - User: \"$l_user\" Home \"$l_home\" is mode: \"$l_mode\"" \
 " changing to mode: \"$l_max\" or more restrictive")
 chmod g-w,o-rwx "$l_home"
 fi
 done &lt;&lt;&lt; "$(stat -Lc '%U:%#a' "$l_home")"
 else
 a_exists2+=(" - User: \"$l_user\" Home Directory: \"$l_home\" Doesn't exist")
 fi
 done &lt;&lt;&lt; "$(awk -v pat="$l_valid_shells" -F: '$(NF) ~ pat { print $1 " " $(NF-1) }' /etc/passwd)"
 [ "${#a_exists2[@]}" -gt 0 ] &amp;&amp; a_output2+=("${a_exists2[@]}")
 [ "${#a_mode2[@]}" -gt 0 ] &amp;&amp; a_output2+=("${a_mode2[@]}")
 [ "${#a_owner2[@]}" -gt 0 ] &amp;&amp; a_output2+=("${a_owner2[@]}")
 if [ "${#a_output2[@]}" -gt 0 ]; then
 printf '%s\n' "" "${a_output2[@]}"
 else
 printf '%s\n' "" "- No changes required"
 fi
}
```</t>
  </si>
  <si>
    <t>Updated to align with respective current CIS Benchmark and IRS Interim Guidance on Authentication
CIS SUSE Linux Enterprise 15 Benchmark v2.0.1</t>
  </si>
  <si>
    <t>Password dictionary check is not enabled</t>
  </si>
  <si>
    <t>Password quality is not enforced for the root user</t>
  </si>
  <si>
    <t>System wide crypto policy is set to legacy</t>
  </si>
  <si>
    <t>Root user umask is not configured</t>
  </si>
  <si>
    <t>Root account access is not controlled</t>
  </si>
  <si>
    <t>pam_unix does includes remember</t>
  </si>
  <si>
    <t>pam_unix includes nullok</t>
  </si>
  <si>
    <t>Strong password hashing algorithm is not configured</t>
  </si>
  <si>
    <t>pam_unix does not include use_authtok</t>
  </si>
  <si>
    <t>pam_unix includes a weak password hashing algorithm</t>
  </si>
  <si>
    <t xml:space="preserve">Run the following command to verify that a strong password hashing algorithm is set on the `pam_unix.so` module:
```
# pam-config --query --unix --unix-sha512
auth: sha512
account: sha512
password: shadow sha512
session: sha512
```
Verify that the lines include either `sha512` </t>
  </si>
  <si>
    <t>The `SHA-512` algorithms provide a stronger hash than other algorithms used by Linux for password hash generation. A stronger hash provides additional protection to the system by increasing the level of effort needed for an attacker to successfully determine local user passwords.
**Note:** These changes only apply to the local system.</t>
  </si>
  <si>
    <t>Password maximum sequential characters is not configured</t>
  </si>
  <si>
    <t>Password same consecutive characters is not configured</t>
  </si>
  <si>
    <t>pam_pwhistory does not include use_authtok</t>
  </si>
  <si>
    <t>Password number of changed characters is configured</t>
  </si>
  <si>
    <t>System wide crypto policy is set in sshd configuration</t>
  </si>
  <si>
    <t>Password length is not configured for `14` or more characters</t>
  </si>
  <si>
    <t>Ensure password complexity is not configured</t>
  </si>
  <si>
    <t>A cryptographic hash function converts an arbitrary-length input into a fixed length output. Password hashing performs a one-way transformation of a password, turning the password into another string, called the hashed password.
`ENCRYPT_METHOD` (string) - This defines the system default encryption algorithm for encrypting passwords (if no algorithm are specified on the command line). It can take one of these values:
- `MD5` - MD5-based algorithm will be used for encrypting password
- `SHA256` - SHA256-based algorithm will be used for encrypting password
- `SHA512` - SHA512-based algorithm will be used for encrypting password
- `BCRYPT` - BCRYPT-based algorithm will be used for encrypting password
- `DES` - DES-based algorithm will be used for encrypting password (default)
**Note:**
- This parameter overrides the deprecated `MD5_CRYPT_ENAB` variable.
- This parameter will only affect the generation of group passwords.
- The generation of user passwords is done by PAM and subject to the PAM configuration.
- It is recommended to set this variable consistently with the PAM configuration.</t>
  </si>
  <si>
    <t>The `SHA-512`algorithms provide a stronger hash than other algorithms used by Linux for password hash generation. A stronger hash provides additional protection to the system by increasing the level of effort needed for an attacker to successfully determine local group passwords.</t>
  </si>
  <si>
    <t>Edit `/etc/login.defs` and set the `ENCRYPT_METHOD` to `SHA512`:
```
ENCRYPT_METHOD &lt;HASHING_ALGORITHM&gt;
```
_Example:_
```
ENCRYPT_METHOD sha512
```
**Note:** 
- This only effects local groups' passwords created after updating the file to use `sha512`
- If it is determined that the password algorithm being used is not `sha512`, once it is changed, it is recommended that all group passwords be updated to use the stronger hashing algorithm.
- It is recommended that the chosen hashing algorithm is consistent across `/etc/login.defs` and the PAM configuration</t>
  </si>
  <si>
    <t>One method to achieve the recommended state is to execute the following method(s):
"Edit `/etc/login.defs` and set the `ENCRYPT_METHOD` to `SHA512':
```
ENCRYPT_METHOD &lt;HASHING_ALGORITHM&gt;
```
_Example:_
```
ENCRYPT_METHOD sha512
```
**Note:** 
- This only effects local groups' passwords created after updating the file to use `sha512`.
- If it is determined that the password algorithm being used is not `sha512`, once it is changed, it is recommended that all group passwords be updated to use the stronger hashing algorithm.
- It is recommended that the chosen hashing algorithm is consistent across `/etc/login.defs` and the PAM configuration"</t>
  </si>
  <si>
    <t>Password complexity can be set through:
•
minclass - The minimum number of classes of characters required in a new password. (digits, uppercase, lowercase, others). e.g. minclass = 4 requires digits, uppercase, lower case, and special characters.
•
dcredit - The maximum credit for having digits in the new password. If less than 0 it is the minimum number of digits in the new password. e.g. dcredit = -1 requires at least one digit
•
ucredit - The maximum credit for having uppercase characters in the new password. If less than 0 it is the minimum number of uppercase characters in the new password. e.g. ucredit = -1 requires at least one uppercase character
•
ocredit - The maximum credit for having other characters in the new password. If less than 0 it is the minimum number of other characters in the new password. e.g. ocredit = -1 requires at least one special character
•
lcredit - The maximum credit for having lowercase characters in the new password. If less than 0 it is the minimum number of lowercase characters in the new password. e.g. lcredit = -1 requires at least one lowercase character</t>
  </si>
  <si>
    <t>Run the following command to verify that complexity conforms to local site policy: # grep -Psi -- '^\h*(minclass|[dulo]credit)\b' /etc/security/pwquality.conf /etc/security/pwquality.conf.d/*.conf
Example output: /etc/security/pwquality.conf.d/50-pwcomplexity.conf:minclass = 4 -- AND/OR -- /etc/security/pwquality.conf.d/50-pwcomplexity.conf:dcredit = -1 /etc/security/pwquality.conf.d/50-pwcomplexity.conf:ucredit = -1 /etc/security/pwquality.conf.d/50-pwcomplexity.conf:ocredit = -1 /etc/security/pwquality.conf.d/50-pwcomplexity.conf:lcredit = -1</t>
  </si>
  <si>
    <t>Ensure GDM login banner is not configured</t>
  </si>
  <si>
    <t>Ensure GDM disable-user-list option is not enabled</t>
  </si>
  <si>
    <t>HAC14: Warning banner is insufficient
HAC38: Warning banner does not exist</t>
  </si>
  <si>
    <t>HAC14
HAC38</t>
  </si>
  <si>
    <t>HTC54: The SuSE Linux server is not configured securely</t>
  </si>
  <si>
    <t xml:space="preserve">sshd warning Banner is not configured consistent Publication 1075 requirement. </t>
  </si>
  <si>
    <t>Ensure IPv6 status is not identified</t>
  </si>
  <si>
    <t>Verify that IPv6 be enabled and configured in accordance with Benchmark recommendations or disabled on the system</t>
  </si>
  <si>
    <t>System accounts have a valid login shell</t>
  </si>
  <si>
    <t>System wide crypto policy does not disables macs less than 128 bits</t>
  </si>
  <si>
    <t>System wide crypto policy does not disables sha1 hash and signature support</t>
  </si>
  <si>
    <t>Single firewall configuration utility is not in use</t>
  </si>
  <si>
    <t>System wide crypto policy does not disable chacha20-poly1305 for ssh</t>
  </si>
  <si>
    <t>System wide crypto policy does not disable cbc for ssh</t>
  </si>
  <si>
    <t>Crypto-policies-scripts package is not installed</t>
  </si>
  <si>
    <t>Sudo commands has not been configured to use psuedo-pty only.</t>
  </si>
  <si>
    <t>Accounts without a valid login shell are not locked</t>
  </si>
  <si>
    <t>The rsyslog logging is not configured</t>
  </si>
  <si>
    <t>The sudo authentication timeout is not configured correctly</t>
  </si>
  <si>
    <t>Cryptographic mechanisms are not used to protect the integrity of audit tools</t>
  </si>
  <si>
    <t>Access to bootloader config is not configured</t>
  </si>
  <si>
    <t>Package manager repositories are not configured</t>
  </si>
  <si>
    <t>gpgcheck has not been globally activated.</t>
  </si>
  <si>
    <t>The bootloader password is not set</t>
  </si>
  <si>
    <t>The /dev/shm is not a separate partition</t>
  </si>
  <si>
    <t>The /tmp is not a separate partition</t>
  </si>
  <si>
    <t>The filesystem integrity is not regularly checked</t>
  </si>
  <si>
    <t>To close this finding, please provide provide evidence that system accounts do not have a valid login shell with the agency's CAP.</t>
  </si>
  <si>
    <t>To close this finding, stop dnsmasq.service and remove dnsmasq if it’s not needed. Otherwise, stop and mask the service if the package is required. Please provide a screenshot confirming that dnsmasq is either removed or masked with the agency's CAP.</t>
  </si>
  <si>
    <t>To close this finding, remove any non-required services and provide screenshot confirming that any non-required services have been removed with the agency's CAP.</t>
  </si>
  <si>
    <t>To close this finding, remove the line Enable=true from /etc/gdm/custom.conf. Please provide a screenshot showing the updated configuration with the agency's CAP.</t>
  </si>
  <si>
    <t>To close this finding, set AllowUsers &lt;userlist&gt; or AllowGroups &lt;grouplist&gt; in /etc/ssh/sshd_config (above any Include or Match statements) to control SSH access. Please provide a screenshot showing the updated configuration with the agency's CAP.</t>
  </si>
  <si>
    <t>To close this finding, update the rsyslog configuration by editing /etc/rsyslog.conf and /etc/rsyslog.d/*.conf to incorporate the recommended log directives, then reload the rsyslog service using systemctl restart rsyslog. Please provide a screenshot showing the updated configuration with the agency's CAP.</t>
  </si>
  <si>
    <t>To close this finding, update the shell for any service accounts returned by the audit to nologin by executing the provided command or example script. Please provide a screenshot showing the updated configuration with the agency's CAP.</t>
  </si>
  <si>
    <t>To close this finding, if a separate partition for /home exists, add nosuid to the mount options in /etc/fstab and remount /home. Please provide a screenshot showing the updated configuration with the agency's CAP.</t>
  </si>
  <si>
    <t>To close this finding, if a separate partition for /var exists, add nodev to the mount options in /etc/fstab and remount /var. Please provide a screenshot showing the updated configuration with the agency's CAP.</t>
  </si>
  <si>
    <t>To close this finding, if a separate partition for /var exists, add nosuid to the mount options in /etc/fstab and remount /var. Please provide a screenshot showing the updated configuration with the agency's CAP.</t>
  </si>
  <si>
    <t>To close this finding, ensure the sudo caching timeout does not exceed 15 minutes (e.g., by setting timestamp_timeout=15 or less in your /etc/sudoers* files). Please provide a screenshot confirming the updated timeout configuration with the agency's CAP.</t>
  </si>
  <si>
    <t>To close this finding, update to the latest version of PAM by running zypper update pam. Please provide a screenshot of succesful installation showing the updated configuration with the agency's CAP.</t>
  </si>
  <si>
    <t>To close this finding, comment out or remove any instance of dictcheck = 0 in the /etc/security/pwquality.conf file or any .conf file within /etc/security/pwquality.conf.d/. If the pam-config tool is used, enable dictcheck by running pam-config -a --cracklib. Please provide a screenshot showing the updated configuration with the agency's CAP.</t>
  </si>
  <si>
    <t>To close this finding, run the command to comment out the CRYPTO_POLICY setting in /etc/sysconfig/ssh and then reload the sshd service. Please provide a screenshot showing the updated configuration with the agency's CAP.</t>
  </si>
  <si>
    <t>To close this finding, stop the autofs.service and remove the autofs package if not needed. Otherwise, stop and mask the service if the package is required. Please provide a screenshot showing the updated configuration with the agency's CAP.</t>
  </si>
  <si>
    <t>To close this finding, configure the difok parameter to 2 or higher in /etc/security/pwquality.conf or a .conf file within /etc/security/pwquality.conf.d/. If using the pam-config tool, set --cracklib-difok=2 (or more) per local site policy. Please provide a screenshot showing the updated configuration with the agency's CAP.</t>
  </si>
  <si>
    <t>To close this finding, verify the correct path for the audit tools (readlink -f /sbin) and update /etc/aide.conf with the resulting absolute paths. Please provide a screenshot showing the updated configuration with the agency's CAP.</t>
  </si>
  <si>
    <t>To close this finding, configure the minlen parameter to 14 (or higher) in /etc/security/pwquality.conf or a .conf file within /etc/security/pwquality.conf.d/. If using the pam-config tool, set --cracklib-minlen=14 (or more) to align with local site policy. Please provide a screenshot showing the updated configuration with the agency's CAP.</t>
  </si>
  <si>
    <t>To close this finding, create or modify a .conf file in /etc/security/pwquality.conf.d/ or update /etc/security/pwquality.conf to set minclass = 4 and adjust the dcredit, ucredit, lcredit, and ocredit parameters as required by local site policy. Alternatively, if using the pam-config tool, execute the appropriate commands (e.g., pam-config -a --cracklib-minclass=4 and pam-config -a --cracklib-dcredit=&lt;value&gt;, etc.) to enforce these settings. Please provide a screenshot showing the updated configuration with the agency's CAP.</t>
  </si>
  <si>
    <t>To close this finding, update your password quality configuration to set maxrepeat to 3 (or less, but not 0) by modifying a file in /etc/security/pwquality.conf.d/ or /etc/security/pwquality.conf; alternatively, if using the pam-config tool, run pam-config -a --cracklib-maxrepeat=3. Please provide a screenshot showing the updated configuration with the agency's CAP.</t>
  </si>
  <si>
    <t>To close this finding, edit /etc/login.defs and set the ENCRYPT_METHOD to SHA512 per local policy, ensuring consistency with the PAM configuration; note that this change only affects new local group passwords and existing passwords should be updated as needed with the agency's CAP.</t>
  </si>
  <si>
    <t>To close this finding, modify your password quality configuration to set maxsequence to 3 (or less, but not 0) by editing a file in /etc/security/pwquality.conf.d/ or updating /etc/security/pwquality.conf per local site policy. Alternatively, if the pam-config tool is used, run pam-config -a --cracklib-maxsequence=3. Please provide a screenshot showing the updated configuration with the agency's CAP.</t>
  </si>
  <si>
    <t>To close this finding, remove ftp by running zypper remove ftp. Please provide a screenshot confirming that the ftp package has been removed with the agency's CAP.</t>
  </si>
  <si>
    <t>To close this finding, remove tftp by running zypper remove tftp. Please provide a screenshot confirming that the tftp package has been removed with the agency's CAP.</t>
  </si>
  <si>
    <t>To close this finding, please provide a screenshot of the output provided from executing the yum remove telnet command with the agency's CAP.</t>
  </si>
  <si>
    <t>To close this finding, please provide a screenshot of the output provided from executing the ip link set down command with the agency's CAP.</t>
  </si>
  <si>
    <t>To close this finding, enable or disable IPv6 in accordance with system requirements and local site policy. Please provide a screenshot confirming the updated IPv6 configuration with the agency's CAP.</t>
  </si>
  <si>
    <t>To close this finding, stop bluetooth.service and remove the bluez package if not needed. Otherwise, stop and mask the service if the package is required. Please provide a screenshot showing that bluez has been removed or bluetooth.service is masked with the agency's CAP.</t>
  </si>
  <si>
    <t>To close this finding, run the command groupmod -g 0 root to ensure that the root group's GID is set to 0 and remove or reassign any other groups with a GID of 0. Please provide a screenshot showing that the root group's GID is 0 and that no other groups are assigned GID 0 with the agency's CAP.</t>
  </si>
  <si>
    <t>To close this finding, please provide a screenshot showing loopback rules has been implemented with the agency's CAP.</t>
  </si>
  <si>
    <t>To close this finding, if chrony is in use, unmask and enable chronyd.service by running systemctl unmask chronyd.service followed by systemctl --now enable chronyd.service; otherwise, if another time synchronization service is used, remove chrony with zypper remove chrony. Please provide a screenshot showing the updated time synchronization configuration with the agency's CAP.</t>
  </si>
  <si>
    <t>To close this finding, configure the operating system to require users to reauthenticate for privilege escalation by removing any !authenticate tags from the relevant sudoers file using visudo -f &lt;PATH TO FILE&gt;. Please provide a screenshot showing the updated sudoers configuration with the agency's CAP.</t>
  </si>
  <si>
    <t>To close this finding, if a separate partition for /var/log exists, add nodev to the mount options in /etc/fstab and remount /var/log. Please provide a screenshot showing the updated /var/log configuration with the agency's CAP.</t>
  </si>
  <si>
    <t>To close this finding, if a separate partition for /var/log exists, add nosuid to the mount options in /etc/fstab and remount /var/log. Please provide a screenshot showing the updated /var/log configuration with the agency's CAP.</t>
  </si>
  <si>
    <t>To close this finding, if a separate partition for /var/log/audit exists, add nodev to the mount options in /etc/fstab and remount /var/log/audit. Please provide a screenshot showing the updated /var/log/audit configuration with the agency's CAP.</t>
  </si>
  <si>
    <t>To close this finding, if a separate partition for /var/log/audit exists, add nosuid to the mount options in /etc/fstab and remount /var/log/audit. Please provide a screenshot showing the updated /var/log/audit configuration with the agency's CAP.</t>
  </si>
  <si>
    <t>To close this finding, if a separate partition for /var/log/audit exists, add noexec to the mount options in /etc/fstab and remount /var/log/audit. Please provide a screenshot showing the updated /var/log/audit configuration with the agency's CAP.</t>
  </si>
  <si>
    <t>To close this finding, configure /dev/shm with the recommended nosuid,nodev,noexec options by editing /etc/fstab. Please provide a screenshot showing the updated /dev/shm configuration with the agency's CAP.</t>
  </si>
  <si>
    <t>To close this finding, ensure that /tmp is mounted at boot by running systemctl unmask tmp.mount and configuring /etc/fstab with the appropriate nodev, nosuid, and noexec options—either using tmpfs or a dedicated volume. Please provide a screenshot showing /tmp mounted with these recommended options with the agency's CAP.</t>
  </si>
  <si>
    <t>To close this finding, create or modify a file in /etc/crypto-policies/policies/modules/ ending in .pmod (e.g., NO-SSHCHACHA20.pmod) and add the line cipher@SSH = -CHACHA20-POLY1305 to disable the chacha20-poly1305 cipher for SSH. Then update the system-wide crypto policy by running update-crypto-policies --set DEFAULT:NO-SHA1:NO-WEAKMAC:NO-SSHCBC:NO-SSHCHACHA20 (adjusting DEFAULT as needed) and reboot the system to apply the new settings with the agency's CAP.</t>
  </si>
  <si>
    <t>To close this finding, create or edit a file in /etc/crypto-policies/policies/modules/ with a .pmod extension (for example, NO-SSHCBC.pmod). Please provide a screenshot showing the updated configuration with the agency's CAP.</t>
  </si>
  <si>
    <t>To close this finding, create or modify a file in /etc/crypto-policies/policies/modules/ ending in .pmod (e.g., NO-WEAKMAC.pmod) to add the line mac = -*-128 which disables weak MACs. Then update the system-wide crypto policy by running update-crypto-policies --set DEFAULT:NO-SHA1:NO-WEAKMAC (adjusting the policy name as needed) and reboot the system to apply the new settings. Please provide a screenshot showing the contents of the subpolicy file and the active crypto policy configuration with the agency's CAP.</t>
  </si>
  <si>
    <t>To close this finding, install the crypto-policies-scripts package by running zypper install crypto-policies-scripts. Please provide a screenshot showing the updated configuration with the agency's CAP.</t>
  </si>
  <si>
    <t>To close this finding, create or modify a file ending in .pmod in /etc/crypto-policies/policies/modules/ (e.g., NO-SHA1.pmod) to include the lines hash = -SHA1, sign = -*-SHA1, and sha1_in_certs = 0. Then update the system-wide crypto policy by running update-crypto-policies --set DEFAULT:NO-SHA1 (or replace DEFAULT with your active policy as needed) and reboot the system to apply the changes. Please provide a screenshot showing the contents of the subpolicy file and the output of the update-crypto-policies command with the agency's CAP.</t>
  </si>
  <si>
    <t>To close this finding, change the system-wide crypto policy by running update-crypto-policies --set &lt;CRYPTO POLICY&gt; (e.g., update-crypto-policies --set DEFAULT), then run update-crypto-policies to apply the changes. Please provide a screenshot showing the active crypto policy configuration with the agency's CAP.</t>
  </si>
  <si>
    <t>To close this finding, set the unlock_time parameter to 900 (or more, based on site policy) in /etc/security/faillock.conf. Please provide a screenshot showing the updated configuration with the agency's CAP.</t>
  </si>
  <si>
    <t>To close this finding, if a separate partition for /var/log exists, add noexec to the mount options in /etc/fstab and remount /var/log. Please provide a screenshot showing the updated /var/log configuration with the agency's CAP.</t>
  </si>
  <si>
    <t>To close this finding, ensure that only one firewall configuration utility is in use. Determine which firewall best fits your organizational needs and, if upgrading from a release older than SUSE Linux Enterprise Server 15 GA, manually upgrade from SuSEfirewall2 to firewalld. Please provide a screenshot showing the active single firewall configuration with the agency's CAP.</t>
  </si>
  <si>
    <t>HCM10: System has unneeded functionality installed</t>
  </si>
  <si>
    <t xml:space="preserve"> ▪ SCSEM Release Date: 3/31/2025</t>
  </si>
  <si>
    <t>The IRS strongly recommends agencies test all Safeguard Computer Security Evaluation Matrix (SCSEM) settings in a development or test environment prior to deployment in production. In some cases a security setting may impact a system’s functionality and usability. Consequently, it is important to perform testing to determine the impact on system security, functionality, and usability. Ideally, the test system configuration should match the production system configuration. Prior to making changes to the production system, agencies should back up all critical data files on the system and if possible, make a full backup of the system to ensure it can be restored to its pre-SCSEM state if necessary.</t>
  </si>
  <si>
    <t xml:space="preserve">This SCSEM is used by the IRS Office of Safeguards to evaluate compliance with IRS Publication 1075 for agencies that have implemented SUSE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SUSE12 Test Cases - Test cases specific to SUSE Version 12. These should be tested in conjunction with the Gen Test Cases.    
▪ SUSE15 Test Cases - Test cases specific to SUSE Version 15. These should be tested in conjunction with the Gen Test Cases.    
</t>
  </si>
  <si>
    <t>Pre-populated number to uniquely identify SCSEM test cases. The ID format  includes the platform, platform version and a unique number (01-XX) and can therefore be easily identified after the test has been executed.</t>
  </si>
  <si>
    <t>Description of specifically what the test is designed to accomplish. The objective should be a summary of the test case and expected results.</t>
  </si>
  <si>
    <t>A detailed description of the step-by-step instructions to be followed by the tester. The test procedures should be executed using the applicable NIST 800-53A test method (Interview, Examine).</t>
  </si>
  <si>
    <t>The tester shall provide appropriate detail describing the outcome of the test. The tester is responsible for identifying Interviewees and Evidence to validate the results in this field or the separate Notes/Evidence field.</t>
  </si>
  <si>
    <t>The tester indicates the status for the test results (Pass, Fail, Info, N/A). "Pass" indicates that the expected results were met. "Fail" indicates the expected results were not met. "Info" is temporary and indicates that the test execution is not completed and additional information is required to determine a Pass/Fail status. "N/A" indicates that the test subject is not capable of implementing the expected results and doing so does not impact security. The tester must determine the appropriateness of the "N/A" status.</t>
  </si>
  <si>
    <t>As determined appropriate to the tester or as required by the test method, procedures or expected results, the tester may need to provide additional information pertaining to the test execution (Interviewee, Documentation, etc.)</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</si>
  <si>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</si>
  <si>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Remediation content for implementing and assessing benchmark guidance . The content allows you to apply the recommended settings for a particular benchmark.</t>
  </si>
  <si>
    <t>A single issue code must be selected for each test case to calculate the weighted risk score. The tester must perform this activity when executing each test.</t>
  </si>
  <si>
    <t xml:space="preserve">1. The server's operating system is currently under support by the vendor. Security updates or hot fixes are available to address any security flaws discovered. </t>
  </si>
  <si>
    <t>HSA7: The external facing system is no longer supported by the vendor
HSA8: The internally hosted operating system's major release is no longer supported by the vendor
HSA9: The internally hosted operating system's minor release is no longer supported by the vendor</t>
  </si>
  <si>
    <t>HAC7: Account management procedures are not in place</t>
  </si>
  <si>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Note: If step 1 / MFA is fully implemented, but the complexity/length requirements in step 2 are not met this finding may be downgraded to moderate. 
Note: Implementing a jump server, or requiring two different passwords for accessing a system does not solely constitute multi-factor authentication. </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</si>
  <si>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 to ensure they’re not on the list
</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</si>
  <si>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</si>
  <si>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Protect the confidentiality and integrity of the FTI, and IT System-related information (e.g., configurations, rule sets); at rest.</t>
  </si>
  <si>
    <t xml:space="preserve">1. Interview SUSE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</si>
  <si>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SUSE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</si>
  <si>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 Audit logs are not being reviewed</t>
  </si>
  <si>
    <t>Interview the SUSE administrator to identify the following:
- Personnel that review and clear audit logs.
- Personnel that perform non-audit administration such as create, modify, and delete access control rules; system user access management.</t>
  </si>
  <si>
    <t xml:space="preserve">1. Interview the SUSE administrator to determine the application audit log location. Examine the permission settings of the log files. 
</t>
  </si>
  <si>
    <t>1. Log files have appropriate permissions assigned and permissions are not excessive.</t>
  </si>
  <si>
    <t xml:space="preserve">1. Interview the SUSE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</si>
  <si>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 xml:space="preserve">Verify that audit data is archived and maintained.
IRS practice has been to retain archived audit logs/trails for the remainder of the year they were made plus six years. Logs must be retained for a total of 7 years. </t>
  </si>
  <si>
    <t>HAU7: Audit records are not retained per Pub 1075</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</si>
  <si>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</si>
  <si>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</si>
  <si>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Run the following commands and verify output matches:
# sysctl net.ipv4.ip_forward
net.ipv4.ip_forward = 0
# grep -E -s "^\s*net\.ipv4\.ip_forward\s*=\s*1" /etc/sysctl.conf /etc/sysctl.d/*.conf /usr/lib/sysctl.d/*.conf /run/sysctl.d/*.conf
No value should be returned
IF IPv6 is enabled:
Run the following commands and verify output matches:
# sysctl net.ipv6.conf.all.forwarding
net.ipv6.conf.all.forwarding = 0
# grep -E -s "^\s*net\.ipv6\.conf\.all\.forwarding\s*=\s*1" /etc/sysctl.conf /etc/sysctl.d/*.conf /usr/lib/sysctl.d/*.conf /run/sysctl.d/*.conf
No value should be returned
or
Verify that IPv6 is disabled:
Run the following script. Output will confirm if IPv6 is disabled on the system.
#!/bin/bash
[ -n "$passing" ] &amp;&amp; passing=""
[ -z "$(grep "^\s*Linux" /boot/grub2/grub.cfg | grep -v ipv6.disabled=1)" ] &amp;&amp; passing="true"
grep -Eq "^\s*net\.ipv6\.conf\.all\.disable_ipv6\s*=\s*1\b(\s+#.*)?$" /etc/sysctl.conf \
/etc/sysctl.d/*.conf &amp;&amp; grep -Eq "^\s*net\.ipv6\.conf\.default\.disable_ipv6\s*=\s*1\b(\s+#.*)?$" \
/etc/sysctl.conf /etc/sysctl.d/*.conf &amp;&amp; sysctl net.ipv6.conf.all.disable_ipv6 | \
grep -Eq "^\s*net\.ipv6\.conf\.all\.disable_ipv6\s*=\s*1\b(\s+#.*)?$" &amp;&amp; \
sysctl net.ipv6.conf.default.disable_ipv6 | \
grep -Eq "^\s*net\.ipv6\.conf\.default\.disable_ipv6\s*=\s*1\b(\s+#.*)?$" &amp; then
echo "IPv6 is disabled on the system"
else
echo "IPv6 is enabled on the system"
fi</t>
  </si>
  <si>
    <t xml:space="preserve">End of General Support:
SUSE12 10/31/2024
End of LTSS: 10/31/2030
Note: If Standard/General Support is not available, proof of 'Extended support' is required. </t>
  </si>
  <si>
    <t>Configure systemd-timesyncd. One method to achieve the recommended state is to execute the following:
Remove additional time synchronization methods:
Run the following commands to remove ntp and chrony:
# apt purge ntp
# apt purge chrony
Configure systemd-timesyncd:
Run the following command to enable systemd-timesyncd
# systemctl enable systemd-timesyncd.service
Edit the file /etc/systemd/timesyncd.conf and add/modify the following lines:
NTP=0.debian.pool.ntp.org 1.debian.pool.ntp.org #Servers listed should be In Accordence With Local Policy
FallbackNTP=2.debian.pool.ntp.org 3.debian.pool.ntp.org #Servers listed should be In Accordence With Local Policy
RootDistanceMax=1 #should be In Accordence With Local Policy
Run the following commands to start systemd-timesyncd.service
# systemctl start systemd-timesyncd.service 
# timedatectl set-ntp true</t>
  </si>
  <si>
    <t>Disable the Domain Name System (DNS) Server. One method to achieve the recommended state is to execute the following command(s):
# systemctl disable bind9.</t>
  </si>
  <si>
    <t>Enable TCP SYN Cookies. One method to achieve the recommended state is to execute the following command(s): Run the following command to restore the default parameter and set the active kernel parameters:
# grep -Els "^\s*net\.ipv4\.tcp_syncookies\s*=\s*[02]*" /etc/sysctl.conf /etc/sysctl.d/*.conf /usr/lib/sysctl.d/*.conf /run/sysctl.d/*.conf | while read filename; do sed -ri "s/^\s*(net\.ipv4\.tcp_syncookies\s*)(=)(\s*\S+\b).*$/# *REMOVED* \1/" $filename; done; sysctl -w net.ipv4.tcp_syncookies=1; sysctl -w net.ipv4.route.flush=1.</t>
  </si>
  <si>
    <t xml:space="preserve">Remediation Statement (Internal Use Only)     </t>
  </si>
  <si>
    <t>Access to the su command is not restricted.</t>
  </si>
  <si>
    <t>To close this finding, please provide a screenshot showing disabled udf filesystems settings with the agency's CAP.</t>
  </si>
  <si>
    <t>HSI1: System configured to load or run removable media automatically</t>
  </si>
  <si>
    <t>To close this finding, please provide a screenshot showing sticky bit on all world-writable directories with the agency's CAP.</t>
  </si>
  <si>
    <t>To close this finding, please provide a screenshot that shows automount has been disabled with the agency's CAP.</t>
  </si>
  <si>
    <t>Set the no exec option on the /dev/shm partition to prevent users from executing programs from shared memory. One method to achieve the recommended state is to execute the following:
Edit the `/etc/fstab` file and add `noexec` to the fourth field (mounting options) for the `/dev/shm` partition. 
Run the following command to remount `/dev/shm`:
# mount -o remount,noexec,nodev,nosuid /dev/shm</t>
  </si>
  <si>
    <t>To close this finding, please provide a screenshot showing nodev option settings on the /dev/shm partition with the agency's CAP.</t>
  </si>
  <si>
    <t>HSI2: System patch level is insufficient</t>
  </si>
  <si>
    <t>HSI34: A file integrity checking mechanism does not exist</t>
  </si>
  <si>
    <t>HAC29: Access to system functionality without identification and authentication</t>
  </si>
  <si>
    <t>HSI33: Memory protection mechanisms are not sufficient</t>
  </si>
  <si>
    <t>To close this finding, please provide a screenshot showing AppArmor has been enabled in the bootloader configuration with the agency's CAP.</t>
  </si>
  <si>
    <t>Run one of the following commands to set all profiles to either enforce or complain mode
Run the following command to set all profiles to enforce mode:
# aa-enforce /etc/apparmor.d/*
Run the following command to set all profiles to complain mode:
# aa-complain /etc/apparmor.d/*
Run the following command to list unconfined processes:
# aa-unconfined
Any unconfined processes may need to have a profile created or activated for them and then be restarted.</t>
  </si>
  <si>
    <t>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`/etc/motd` file with the appropriate contents according to your site policy, remove any instances of `\m` , `\r` , `\s` , `\v` or references to the `OS platform`</t>
  </si>
  <si>
    <t>Configure the local login warning banner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t>
  </si>
  <si>
    <t>Configure permissions on the /etc/issue.net file since it could be modified by unauthorized users with incorrect or misleading information. One method to achieve the recommended state is to execute the following command(s): Run the following commands to set permissions on `/etc/issue.net`:
# chown root:root /etc/issue.net
# chmod u-x,go-wx /etc/issue.net.</t>
  </si>
  <si>
    <t>The systemd-timesyncd has been configured.</t>
  </si>
  <si>
    <t>The systemd-timesyncd has not been configured.</t>
  </si>
  <si>
    <t xml:space="preserve">Configure the Network Time Protocol (NTP). One method for implementing the recommended state is to 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
</t>
  </si>
  <si>
    <t>HAC13: Operating system configuration files have incorrect permissions</t>
  </si>
  <si>
    <t>To close this finding, please provide a screenshot showing disabled Lightweight Directory Access Protocol (LDAP) server settings with the agency's CAP.</t>
  </si>
  <si>
    <t>Package rsh is installed.</t>
  </si>
  <si>
    <t>Disable the use of wireless interfaces. One method to achieve the recommended state is to execute the following command(s):
# ip link set down
Disable any wireless interfaces in your network configuration.</t>
  </si>
  <si>
    <t>HSC36: System is configured to accept unwanted network connections</t>
  </si>
  <si>
    <t>To close this finding, please provide screenshot showing Ignore Broadcast Requests is enabled with the agency's CAP.</t>
  </si>
  <si>
    <t>To close this finding, please provide a screenshot showing parameters in  `/etc/sysctl.conf` or a `/etc/sysctl.d/*` file with the agency's CAP.</t>
  </si>
  <si>
    <t>To close this finding, please provide a screenshot showing default deny firewall policy file settings with the agency's CAP.</t>
  </si>
  <si>
    <t>IPv6 loopback traffic is not configured.</t>
  </si>
  <si>
    <t>Configure rsyslog to send logs to a Remote Log Host</t>
  </si>
  <si>
    <t>HAU8: Remote access is not logged</t>
  </si>
  <si>
    <t>HSC16: System does not meet common criteria requirements</t>
  </si>
  <si>
    <t>To close this finding, please provide the output of the ls -l /etc/cron.daily command with the agency's CAP.</t>
  </si>
  <si>
    <t>HRM8: Direct root access is enabled on the system</t>
  </si>
  <si>
    <t>HAC2: User sessions do not lock after the Publication 1075 required timeframe</t>
  </si>
  <si>
    <t>HSC17: Denial of Service protection settings are not configured</t>
  </si>
  <si>
    <t>HAC15: User accounts not locked out after 3 unsuccessful login attempts</t>
  </si>
  <si>
    <t>Set Password Expiration to 90 days or less for Administrators and standard users</t>
  </si>
  <si>
    <t>HPW7: Password change notification is not sufficient</t>
  </si>
  <si>
    <t>User accounts that have been inactive for over a given period of time can be automatically disabled. It is recommended that accounts that are inactive for 120 days after password expiration be disabled.
Note: A value of -1would disable this setting.</t>
  </si>
  <si>
    <t>HAC10: Accounts do not expire after the correct period of inactivity</t>
  </si>
  <si>
    <t>Default user shell timeout is set to 1800 seconds or less.
Output contains the following:
readonly TMOUT=1800 ; export TMOUT</t>
  </si>
  <si>
    <t>Default user shell timeout is not set to 1800 seconds or less.</t>
  </si>
  <si>
    <t>Configure default user shell timeout to 1800 seconds or less, having no timeout value associated with a shell could allow an unauthorized user access to another user's shell session (e.g. user walks away from their computer and doesn't lock the screen). Setting a timeout value at least reduces the risk of this happening. One method to achieve the recommended state is to execute the following:
Review `/etc/bash.bashrc`, `/etc/profile`, and all files ending in `*.sh` in the `/etc/profile.d/` directory and remove or edit all `TMOUT=_n_` entries to follow local site policy. `TMOUT` should not exceed 1800 or be equal to `0`.
Configure `TMOUT` in a file ending in `.sh` in the `/etc/profile.d/` directory.
TMOUT configuration examples:
-As multiple lines:
TMOUT=1800
readonly TMOUT
export TMOUT
As a single line:
readonly TMOUT=1800 ; export TMOUT</t>
  </si>
  <si>
    <t>HAC20: Agency duplicates usernames</t>
  </si>
  <si>
    <t>To close this finding, please provide a screenshot showing root file settings with the agency's CAP.</t>
  </si>
  <si>
    <t>Sudo is installed. Output contains the following:  
Sudo</t>
  </si>
  <si>
    <t>To close this finding, please provide a screenshot showing /etc/bashrc, /etc/profile and /etc/profile.d/*.sh files' settings with the agency's CAP.</t>
  </si>
  <si>
    <t>Set the no exec option on the /dev/shm partition to prevent users from executing programs from shared memory. One method to achieve the recommended state is to execute the following command(s):
Edit the /etc/fstab file and add noexec to the fourth field (mounting options) for the /dev/shm partition. 
Run the following command to remount /dev/shm:
# mount -o remount,noexec,nodev,nosuid /dev/shm</t>
  </si>
  <si>
    <t>To close this finding, provide screenshot confirming that Fftp service is either removed or disabled with the agency's CAP.</t>
  </si>
  <si>
    <t>Configure the message of the day to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 One method to achieve the recommended state is to execute the following:
Edit the `/etc/motd` file with the appropriate contents according to your site policy, remove any instances of `\m` , `\r` , `\s` , `\v` or references to the `OS platform`
_OR_
IF the `motd` is not used, this file can be removed._
Run the following command to remove the `motd` file:
# rm /etc/motd</t>
  </si>
  <si>
    <t>To close this finding, please provide a screenshot showing parameters in  /etc/sysctl.conf or a /etc/sysctl.d/* file with the agency's CAP.</t>
  </si>
  <si>
    <t>Sync groups within the /etc/passwd and /etc/group files. Remove all orphaned groups.</t>
  </si>
  <si>
    <t>Delete all duplicate group names since it will provide access to files with the first UID for that username in /etc/passwd.</t>
  </si>
  <si>
    <t>To close this finding, please provide a screenshot of the contents of the /etc/cron.allow settings with the agency's CAP.</t>
  </si>
  <si>
    <t>Default user shell timeout is set to 900 seconds or less.
Output contains the following:
readonly TMOUT=900 ; export TMOUT</t>
  </si>
  <si>
    <t>Default user shell timeout is not set to 900 seconds or less.</t>
  </si>
  <si>
    <t>Configure default user shell timeout to 900 seconds or less, having no timeout value associated with a shell could allow an unauthorized user access to another user's shell session (e.g. user walks away from their computer and doesn't lock the screen). Setting a timeout value at least reduces the risk of this happening. One method to achieve the recommended state is to execute the following:
Review `/etc/bash.bashrc`, `/etc/profile`, and all files ending in `*.sh` in the `/etc/profile.d/` directory and remove or edit all `TMOUT=_n_` entries to follow local site policy. `TMOUT` should not exceed 900 or be equal to `0`.
Configure `TMOUT` in a file ending in `.sh` in the `/etc/profile.d/` directory.
TMOUT configuration examples:
-As multiple lines:
TMOUT=900
readonly TMOUT
export TMOUT
As a single line:
readonly TMOUT=900 ; export TMOUT</t>
  </si>
  <si>
    <t>To close this finding, please provide a screenshot of the contents of the /etc/at.allow file settings with the agency's CAP.</t>
  </si>
  <si>
    <t>Configure permissions on the /etc/group- file since the file permissions could be changed either inadvertently or through malicious actions. One method to achieve the recommended state is to execute the following command(s):
# chown root:root /etc/group-
# chmod u-x,go-wx /etc/group-</t>
  </si>
  <si>
    <t>Configure permissions on the /etc/issue.net file since it could be modified by unauthorized users with incorrect or misleading information. One method to achieve the recommended state is to execute the following command(s):
# chown root:root /etc/issue.net
# chmod u-x,go-wx /etc/issue.net</t>
  </si>
  <si>
    <t>Configure permissions on the /etc/passwd- file since the file permissions could be changed either inadvertently or through malicious actions. One method to achieve the recommended state is to execute the following command(s):
# chown root:root /etc/passwd
# chmod u-x,g-wx,o-wx /etc/passwd</t>
  </si>
  <si>
    <t>Configure permissions on the /etc/passwd- file since the file permissions could be changed either inadvertently or through malicious actions. One method to achieve the recommended state is to execute the following command(s):
# chown root:root /etc/passwd-
# chmod u-x,go-wx /etc/passwd-</t>
  </si>
  <si>
    <t>Password expiration has been set to 90 days or less for admin and non admin users.</t>
  </si>
  <si>
    <r>
      <t xml:space="preserve">Note: If Standard Support is not available, proof of 'Extended support' is required.
</t>
    </r>
    <r>
      <rPr>
        <b/>
        <sz val="10"/>
        <rFont val="Arial"/>
        <family val="2"/>
      </rPr>
      <t>SUSE12 Requires Extended Support as of 	31 Oct, 2024</t>
    </r>
    <r>
      <rPr>
        <sz val="10"/>
        <rFont val="Arial"/>
        <family val="2"/>
      </rPr>
      <t>.</t>
    </r>
  </si>
  <si>
    <t>Run the following command to verify the hashing algorithm is `sha512` in `/etc/login.defs`:
```
# grep -Pi -- '^\h*ENCRYPT_METHOD\h+(SHA512)\b' /etc/login.defs
```
_Example output:_
```
ENCRYPT_METHOD SHA512
```</t>
  </si>
  <si>
    <t>The command grep -Pi -- '^\h*ENCRYPT_METHOD\h+(SHA512)\b' /etc/login.defs confirms that the ENCRYPT_METHOD in /etc/login.defs is set to SHA512</t>
  </si>
  <si>
    <t>Run the following command and verify INACTIVE conforms to sire policy (no more than 120 days for non-privileged accounts and 60 days privileged):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for non-privileged accounts and 60 days privileged):
# awk -F: '(/^[^:]+:[^!*]/ &amp;&amp; ($7~/(\s*|-1)/ || $7&gt;120)){print $1 " " $7}' /etc/shadow
No &lt;user&gt;:&lt;INACTIVE&gt; should be returned</t>
  </si>
  <si>
    <t>**Notes:** 
-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
Run one of the following commands to add a strong password hashing algorithm on the password stack's `pam_unix.so` module lines:
```
# pam-config -a --unix --unix-sha512
```</t>
  </si>
  <si>
    <t>One method to achieve the recommended state is to execute the following method(s):
- This only effects local users and passwords created after updating the files to use `sha512`. If it is determined that the password algorithm being used is not `sha512`, once it is changed, it is recommended that all user ID's be immediately expired and forced to change their passwords on next login.
Run one of the following commands to add a strong password hashing algorithm on the password stack's `pam_unix.so` module lines:
```
# pam-config -a --unix --unix-sha512
```</t>
  </si>
  <si>
    <t>`minlen` - Minimum acceptable size for the new password (plus one if credits are not disabled which is the default).</t>
  </si>
  <si>
    <t>The command grep -Psi -- '^\h*difok\h*=\h*(1[4-9]|[2-9][0-9]|[1-9][0-9]{2,})\b' confirms that difok is set to 2 or more in the relevant configuration files</t>
  </si>
  <si>
    <t>Change the password minimum length of 8 to 14 characters to comply with the new publication
If test case SUSEGEN-11 has passed, then this is N/A except for minimum length, which must be 14.</t>
  </si>
  <si>
    <t>Run the following command and verify `INACTIVE` conforms to site policy (no more than 120 days):
```
# useradd -D | grep INACTIVE
INACTIVE=120
```
Verify all users with a password have Password inactive no more than 120 days after password expires
Verify all users with a password have Password inactive no more than 120 days after password expires: Run the following command and Review list of users and `INACTIVE` to verify that all users `INACTIVE` conforms to site policy (no more than 120 days):
```
# awk -F: '($2~/^\$.+\$/) {if($7 &gt; 120 || $7 &lt; 0)print "User: " $1 " INACTIVE: " $7 "Days"}' /etc/shadow
```
Nothing should be returned</t>
  </si>
  <si>
    <t>Run the following command to set the default password inactivity period to 120 days or less that meets local site policy:
```
# useradd -D -f &lt;N&gt;
```
_Example:_
```
# useradd -D -f 120
```
Run the following command to modify user parameters for all users with a password set to a inactive age of `120` days or less that follows local site policy:
```
# chage --inactive &lt;N&gt; &lt;user&gt;
```
_Example:_
```
# awk -F: '($2~/^\$.+\$/) {if($7 &gt; 120 || $7 &lt; 0)system ("chage --inactive 120 " $1)}' /etc/shadow
```</t>
  </si>
  <si>
    <t>YESCRYPT was removed from acceptable options because it is not confirmed to be FTIP 140 validated.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</si>
</sst>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d/yyyy;@"/>
    <numFmt numFmtId="165" formatCode="[&lt;=9999999]###\-####;\(###\)\ ###\-####"/>
    <numFmt numFmtId="166" formatCode="0.0"/>
    <numFmt numFmtId="167" formatCode="[$-409]mmmm\ d\,\ yyyy;@"/>
  </numFmts>
  <fonts count="30" x14ac:knownFonts="1">
    <font>
      <sz val="11"/>
      <color indexed="8"/>
      <name val="Calibri"/>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b/>
      <sz val="11"/>
      <color indexed="8"/>
      <name val="Arial"/>
      <family val="2"/>
    </font>
    <font>
      <b/>
      <i/>
      <sz val="10"/>
      <name val="Arial"/>
      <family val="2"/>
    </font>
    <font>
      <sz val="11"/>
      <color theme="1"/>
      <name val="Calibri"/>
      <family val="2"/>
      <scheme val="minor"/>
    </font>
    <font>
      <b/>
      <sz val="10"/>
      <color theme="1"/>
      <name val="Arial"/>
      <family val="2"/>
    </font>
    <font>
      <sz val="10"/>
      <color theme="0"/>
      <name val="Arial"/>
      <family val="2"/>
    </font>
    <font>
      <b/>
      <sz val="10"/>
      <color rgb="FFFF0000"/>
      <name val="Arial"/>
      <family val="2"/>
    </font>
    <font>
      <sz val="10"/>
      <color rgb="FFFF0000"/>
      <name val="Arial"/>
      <family val="2"/>
    </font>
    <font>
      <sz val="10"/>
      <color theme="1" tint="4.9989318521683403E-2"/>
      <name val="Arial"/>
      <family val="2"/>
    </font>
    <font>
      <sz val="8"/>
      <name val="Calibri"/>
      <family val="2"/>
    </font>
    <font>
      <sz val="8"/>
      <name val="Calibri"/>
      <family val="2"/>
    </font>
    <font>
      <sz val="10"/>
      <name val="Arial"/>
      <family val="2"/>
    </font>
    <font>
      <sz val="11"/>
      <color theme="1"/>
      <name val="Calibri"/>
      <family val="2"/>
    </font>
    <font>
      <b/>
      <sz val="11"/>
      <color rgb="FF000000"/>
      <name val="Calibri"/>
      <family val="2"/>
    </font>
    <font>
      <sz val="12"/>
      <color rgb="FF000000"/>
      <name val="Calibri"/>
      <family val="2"/>
    </font>
    <font>
      <sz val="10"/>
      <color theme="1"/>
      <name val="Arial"/>
      <family val="2"/>
    </font>
    <font>
      <b/>
      <sz val="10"/>
      <color theme="0"/>
      <name val="Arial"/>
      <family val="2"/>
    </font>
    <font>
      <sz val="10"/>
      <color theme="1"/>
      <name val="Calibri"/>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rgb="FFAFD7FF"/>
        <bgColor indexed="64"/>
      </patternFill>
    </fill>
    <fill>
      <patternFill patternType="solid">
        <fgColor rgb="FFB2B2B2"/>
        <bgColor indexed="64"/>
      </patternFill>
    </fill>
    <fill>
      <patternFill patternType="solid">
        <fgColor theme="0"/>
        <bgColor indexed="8"/>
      </patternFill>
    </fill>
    <fill>
      <patternFill patternType="solid">
        <fgColor rgb="FFD0CECE"/>
        <bgColor rgb="FF000000"/>
      </patternFill>
    </fill>
    <fill>
      <patternFill patternType="solid">
        <fgColor rgb="FFFFFFFF"/>
        <bgColor rgb="FF000000"/>
      </patternFill>
    </fill>
    <fill>
      <patternFill patternType="solid">
        <fgColor theme="4"/>
        <bgColor theme="4"/>
      </patternFill>
    </fill>
    <fill>
      <patternFill patternType="solid">
        <fgColor theme="4" tint="0.79998168889431442"/>
        <bgColor theme="4" tint="0.79998168889431442"/>
      </patternFill>
    </fill>
    <fill>
      <patternFill patternType="solid">
        <fgColor rgb="FFC00000"/>
        <bgColor theme="4"/>
      </patternFill>
    </fill>
  </fills>
  <borders count="76">
    <border>
      <left/>
      <right/>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3"/>
      </right>
      <top/>
      <bottom style="thin">
        <color indexed="63"/>
      </bottom>
      <diagonal/>
    </border>
    <border>
      <left/>
      <right style="thin">
        <color indexed="63"/>
      </right>
      <top/>
      <bottom/>
      <diagonal/>
    </border>
    <border>
      <left style="thin">
        <color indexed="64"/>
      </left>
      <right/>
      <top/>
      <bottom style="thin">
        <color indexed="63"/>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top style="thin">
        <color theme="1" tint="0.2499465926084170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right/>
      <top style="thin">
        <color indexed="64"/>
      </top>
      <bottom style="thin">
        <color indexed="64"/>
      </bottom>
      <diagonal/>
    </border>
    <border>
      <left/>
      <right style="thin">
        <color indexed="64"/>
      </right>
      <top style="thin">
        <color indexed="63"/>
      </top>
      <bottom style="thin">
        <color indexed="63"/>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right style="thin">
        <color indexed="63"/>
      </right>
      <top style="thin">
        <color indexed="64"/>
      </top>
      <bottom style="thin">
        <color indexed="64"/>
      </bottom>
      <diagonal/>
    </border>
    <border>
      <left style="thin">
        <color indexed="64"/>
      </left>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style="thin">
        <color indexed="63"/>
      </left>
      <right/>
      <top style="thin">
        <color indexed="63"/>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3"/>
      </left>
      <right/>
      <top style="thin">
        <color indexed="64"/>
      </top>
      <bottom/>
      <diagonal/>
    </border>
    <border>
      <left style="thin">
        <color indexed="64"/>
      </left>
      <right style="thin">
        <color indexed="64"/>
      </right>
      <top style="thin">
        <color indexed="64"/>
      </top>
      <bottom/>
      <diagonal/>
    </border>
    <border>
      <left style="thin">
        <color auto="1"/>
      </left>
      <right/>
      <top style="thin">
        <color indexed="64"/>
      </top>
      <bottom/>
      <diagonal/>
    </border>
    <border>
      <left style="thin">
        <color auto="1"/>
      </left>
      <right style="thin">
        <color auto="1"/>
      </right>
      <top style="thin">
        <color indexed="64"/>
      </top>
      <bottom/>
      <diagonal/>
    </border>
    <border>
      <left style="thin">
        <color auto="1"/>
      </left>
      <right/>
      <top style="thin">
        <color indexed="63"/>
      </top>
      <bottom/>
      <diagonal/>
    </border>
    <border>
      <left/>
      <right style="thin">
        <color indexed="64"/>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right style="thin">
        <color indexed="63"/>
      </right>
      <top style="thin">
        <color indexed="63"/>
      </top>
      <bottom/>
      <diagonal/>
    </border>
    <border>
      <left style="thin">
        <color indexed="64"/>
      </left>
      <right/>
      <top style="thin">
        <color indexed="63"/>
      </top>
      <bottom/>
      <diagonal/>
    </border>
    <border>
      <left style="thin">
        <color indexed="64"/>
      </left>
      <right style="thin">
        <color theme="4" tint="0.39997558519241921"/>
      </right>
      <top style="thin">
        <color auto="1"/>
      </top>
      <bottom/>
      <diagonal/>
    </border>
    <border>
      <left style="thin">
        <color indexed="64"/>
      </left>
      <right/>
      <top style="thin">
        <color auto="1"/>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63"/>
      </left>
      <right style="thin">
        <color indexed="63"/>
      </right>
      <top style="thin">
        <color indexed="63"/>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right style="thin">
        <color indexed="64"/>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diagonal/>
    </border>
    <border>
      <left/>
      <right/>
      <top style="thin">
        <color indexed="63"/>
      </top>
      <bottom style="thin">
        <color indexed="63"/>
      </bottom>
      <diagonal/>
    </border>
    <border>
      <left style="thin">
        <color indexed="63"/>
      </left>
      <right/>
      <top/>
      <bottom style="thin">
        <color indexed="64"/>
      </bottom>
      <diagonal/>
    </border>
    <border>
      <left/>
      <right style="thin">
        <color indexed="63"/>
      </right>
      <top/>
      <bottom style="thin">
        <color indexed="64"/>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top style="thin">
        <color indexed="63"/>
      </top>
      <bottom style="thin">
        <color indexed="64"/>
      </bottom>
      <diagonal/>
    </border>
    <border>
      <left/>
      <right style="thin">
        <color indexed="63"/>
      </right>
      <top style="thin">
        <color indexed="63"/>
      </top>
      <bottom style="thin">
        <color indexed="64"/>
      </bottom>
      <diagonal/>
    </border>
  </borders>
  <cellStyleXfs count="14">
    <xf numFmtId="0" fontId="0" fillId="0" borderId="0" applyFill="0" applyProtection="0"/>
    <xf numFmtId="0" fontId="6" fillId="0" borderId="0"/>
    <xf numFmtId="0" fontId="6" fillId="0" borderId="0"/>
    <xf numFmtId="0" fontId="6" fillId="0" borderId="0"/>
    <xf numFmtId="0" fontId="6" fillId="0" borderId="0"/>
    <xf numFmtId="0" fontId="4" fillId="0" borderId="0" applyFill="0" applyProtection="0"/>
    <xf numFmtId="0" fontId="4" fillId="0" borderId="0" applyFill="0" applyProtection="0"/>
    <xf numFmtId="0" fontId="15" fillId="0" borderId="0"/>
    <xf numFmtId="0" fontId="8" fillId="0" borderId="0"/>
    <xf numFmtId="0" fontId="4" fillId="0" borderId="0" applyFill="0" applyProtection="0"/>
    <xf numFmtId="0" fontId="3" fillId="0" borderId="0"/>
    <xf numFmtId="0" fontId="2" fillId="0" borderId="0"/>
    <xf numFmtId="0" fontId="23" fillId="0" borderId="0"/>
    <xf numFmtId="0" fontId="1" fillId="0" borderId="0"/>
  </cellStyleXfs>
  <cellXfs count="383">
    <xf numFmtId="0" fontId="0" fillId="0" borderId="0" xfId="0" applyFill="1" applyProtection="1"/>
    <xf numFmtId="0" fontId="0" fillId="0" borderId="0" xfId="0" applyProtection="1"/>
    <xf numFmtId="0" fontId="5" fillId="2" borderId="1" xfId="0" applyFont="1" applyFill="1" applyBorder="1" applyProtection="1"/>
    <xf numFmtId="0" fontId="7" fillId="2" borderId="0" xfId="0" applyFont="1" applyFill="1" applyProtection="1"/>
    <xf numFmtId="0" fontId="7" fillId="2" borderId="2" xfId="0" applyFont="1" applyFill="1" applyBorder="1" applyProtection="1"/>
    <xf numFmtId="0" fontId="6" fillId="2" borderId="0" xfId="0" applyFont="1" applyFill="1" applyProtection="1"/>
    <xf numFmtId="0" fontId="6" fillId="2" borderId="2" xfId="0" applyFont="1" applyFill="1" applyBorder="1" applyProtection="1"/>
    <xf numFmtId="0" fontId="0" fillId="2" borderId="3" xfId="0" applyFill="1" applyBorder="1" applyProtection="1"/>
    <xf numFmtId="0" fontId="6" fillId="2" borderId="4" xfId="0" applyFont="1" applyFill="1" applyBorder="1" applyProtection="1"/>
    <xf numFmtId="0" fontId="6" fillId="2" borderId="5" xfId="0" applyFont="1" applyFill="1" applyBorder="1" applyProtection="1"/>
    <xf numFmtId="0" fontId="0" fillId="0" borderId="0" xfId="0"/>
    <xf numFmtId="0" fontId="6" fillId="2" borderId="4" xfId="0" applyFont="1" applyFill="1" applyBorder="1" applyAlignment="1">
      <alignment vertical="center"/>
    </xf>
    <xf numFmtId="0" fontId="8" fillId="0" borderId="0" xfId="0" applyFont="1" applyProtection="1"/>
    <xf numFmtId="0" fontId="12" fillId="0" borderId="0" xfId="0" applyFont="1" applyFill="1" applyAlignment="1" applyProtection="1">
      <alignment vertical="top" wrapText="1"/>
    </xf>
    <xf numFmtId="0" fontId="12" fillId="0" borderId="0" xfId="0" applyFont="1" applyFill="1" applyAlignment="1" applyProtection="1">
      <alignment horizontal="center" vertical="top" wrapText="1"/>
    </xf>
    <xf numFmtId="0" fontId="8" fillId="2" borderId="1" xfId="0" applyFont="1" applyFill="1" applyBorder="1" applyProtection="1"/>
    <xf numFmtId="0" fontId="0" fillId="6" borderId="0" xfId="0" applyFill="1" applyProtection="1"/>
    <xf numFmtId="0" fontId="0" fillId="6" borderId="2" xfId="0" applyFill="1" applyBorder="1" applyProtection="1"/>
    <xf numFmtId="0" fontId="6" fillId="6" borderId="0" xfId="0" applyFont="1" applyFill="1" applyAlignment="1">
      <alignment vertical="center"/>
    </xf>
    <xf numFmtId="0" fontId="9" fillId="6" borderId="7" xfId="0" applyFont="1" applyFill="1" applyBorder="1"/>
    <xf numFmtId="0" fontId="0" fillId="6" borderId="0" xfId="0" applyFill="1"/>
    <xf numFmtId="0" fontId="10" fillId="6" borderId="7" xfId="0" applyFont="1" applyFill="1" applyBorder="1" applyAlignment="1">
      <alignment vertical="top"/>
    </xf>
    <xf numFmtId="0" fontId="9" fillId="3" borderId="8" xfId="0" applyFont="1" applyFill="1" applyBorder="1"/>
    <xf numFmtId="0" fontId="0" fillId="7" borderId="9" xfId="0" applyFill="1" applyBorder="1"/>
    <xf numFmtId="0" fontId="9" fillId="3" borderId="9" xfId="0" applyFont="1" applyFill="1" applyBorder="1"/>
    <xf numFmtId="0" fontId="0" fillId="7" borderId="10" xfId="0" applyFill="1" applyBorder="1"/>
    <xf numFmtId="0" fontId="9" fillId="6" borderId="0" xfId="0" applyFont="1" applyFill="1"/>
    <xf numFmtId="0" fontId="10" fillId="6" borderId="0" xfId="0" applyFont="1" applyFill="1" applyAlignment="1">
      <alignment vertical="top"/>
    </xf>
    <xf numFmtId="0" fontId="0" fillId="6" borderId="7" xfId="0" applyFill="1" applyBorder="1"/>
    <xf numFmtId="0" fontId="11" fillId="8" borderId="6" xfId="0" applyFont="1" applyFill="1" applyBorder="1" applyAlignment="1">
      <alignment horizontal="center" vertical="center"/>
    </xf>
    <xf numFmtId="0" fontId="11" fillId="6" borderId="0" xfId="0" applyFont="1" applyFill="1" applyAlignment="1">
      <alignment horizontal="center" vertical="center"/>
    </xf>
    <xf numFmtId="0" fontId="10" fillId="6" borderId="0" xfId="0" applyFont="1" applyFill="1" applyAlignment="1">
      <alignment vertical="top" wrapText="1"/>
    </xf>
    <xf numFmtId="0" fontId="0" fillId="6" borderId="8" xfId="0" applyFill="1" applyBorder="1"/>
    <xf numFmtId="0" fontId="0" fillId="6" borderId="9" xfId="0" applyFill="1" applyBorder="1"/>
    <xf numFmtId="0" fontId="10" fillId="6" borderId="9" xfId="0" applyFont="1" applyFill="1" applyBorder="1" applyAlignment="1">
      <alignment vertical="top" wrapText="1"/>
    </xf>
    <xf numFmtId="0" fontId="6" fillId="6" borderId="0" xfId="0" applyFont="1" applyFill="1" applyAlignment="1">
      <alignment vertical="top"/>
    </xf>
    <xf numFmtId="0" fontId="8" fillId="3" borderId="0" xfId="0" applyFont="1" applyFill="1" applyProtection="1"/>
    <xf numFmtId="0" fontId="8" fillId="0" borderId="0" xfId="0" applyFont="1" applyFill="1" applyProtection="1"/>
    <xf numFmtId="0" fontId="6" fillId="6" borderId="4" xfId="0" applyFont="1" applyFill="1" applyBorder="1" applyAlignment="1" applyProtection="1">
      <alignment horizontal="center" vertical="top"/>
    </xf>
    <xf numFmtId="0" fontId="6" fillId="6" borderId="1" xfId="0" applyFont="1" applyFill="1" applyBorder="1" applyAlignment="1" applyProtection="1">
      <alignment vertical="top"/>
    </xf>
    <xf numFmtId="0" fontId="6" fillId="6" borderId="0" xfId="0" applyFont="1" applyFill="1" applyAlignment="1" applyProtection="1">
      <alignment vertical="top"/>
    </xf>
    <xf numFmtId="0" fontId="6" fillId="6" borderId="12" xfId="0" applyFont="1" applyFill="1" applyBorder="1" applyAlignment="1" applyProtection="1">
      <alignment vertical="top"/>
    </xf>
    <xf numFmtId="0" fontId="9" fillId="9" borderId="3" xfId="0" applyFont="1" applyFill="1" applyBorder="1" applyAlignment="1" applyProtection="1">
      <alignment vertical="top"/>
    </xf>
    <xf numFmtId="0" fontId="9" fillId="9" borderId="4" xfId="0" applyFont="1" applyFill="1" applyBorder="1" applyAlignment="1" applyProtection="1">
      <alignment vertical="top"/>
    </xf>
    <xf numFmtId="0" fontId="9" fillId="9" borderId="11" xfId="0" applyFont="1" applyFill="1" applyBorder="1" applyAlignment="1" applyProtection="1">
      <alignment vertical="top"/>
    </xf>
    <xf numFmtId="0" fontId="9" fillId="9" borderId="1" xfId="0" applyFont="1" applyFill="1" applyBorder="1" applyAlignment="1" applyProtection="1">
      <alignment vertical="top"/>
    </xf>
    <xf numFmtId="0" fontId="9" fillId="9" borderId="0" xfId="0" applyFont="1" applyFill="1" applyAlignment="1" applyProtection="1">
      <alignment vertical="top"/>
    </xf>
    <xf numFmtId="0" fontId="9" fillId="9" borderId="12" xfId="0" applyFont="1" applyFill="1" applyBorder="1" applyAlignment="1" applyProtection="1">
      <alignment vertical="top"/>
    </xf>
    <xf numFmtId="0" fontId="9" fillId="9" borderId="7" xfId="0" applyFont="1" applyFill="1" applyBorder="1" applyAlignment="1" applyProtection="1">
      <alignment vertical="top"/>
    </xf>
    <xf numFmtId="0" fontId="9" fillId="9" borderId="2" xfId="0" applyFont="1" applyFill="1" applyBorder="1" applyAlignment="1" applyProtection="1">
      <alignment vertical="top"/>
    </xf>
    <xf numFmtId="0" fontId="4" fillId="6" borderId="0" xfId="0" applyFont="1" applyFill="1" applyProtection="1"/>
    <xf numFmtId="0" fontId="9" fillId="9" borderId="8" xfId="0" applyFont="1" applyFill="1" applyBorder="1" applyAlignment="1" applyProtection="1">
      <alignment vertical="top"/>
    </xf>
    <xf numFmtId="0" fontId="9" fillId="9" borderId="9" xfId="0" applyFont="1" applyFill="1" applyBorder="1" applyAlignment="1" applyProtection="1">
      <alignment vertical="top"/>
    </xf>
    <xf numFmtId="0" fontId="9" fillId="9" borderId="10" xfId="0" applyFont="1" applyFill="1" applyBorder="1" applyAlignment="1" applyProtection="1">
      <alignment vertical="top"/>
    </xf>
    <xf numFmtId="0" fontId="17" fillId="6" borderId="0" xfId="0" applyFont="1" applyFill="1"/>
    <xf numFmtId="0" fontId="18" fillId="6" borderId="0" xfId="0" applyFont="1" applyFill="1"/>
    <xf numFmtId="0" fontId="9" fillId="4" borderId="0" xfId="0" applyFont="1" applyFill="1" applyProtection="1">
      <protection locked="0"/>
    </xf>
    <xf numFmtId="0" fontId="9" fillId="0" borderId="0" xfId="0" applyFont="1" applyFill="1" applyProtection="1">
      <protection locked="0"/>
    </xf>
    <xf numFmtId="0" fontId="9" fillId="4" borderId="0" xfId="0" applyFont="1" applyFill="1" applyAlignment="1" applyProtection="1">
      <alignment wrapText="1"/>
      <protection locked="0"/>
    </xf>
    <xf numFmtId="0" fontId="8" fillId="3" borderId="0" xfId="0" applyFont="1" applyFill="1" applyAlignment="1" applyProtection="1">
      <alignment wrapText="1"/>
    </xf>
    <xf numFmtId="0" fontId="8" fillId="0" borderId="0" xfId="0" applyFont="1" applyFill="1" applyAlignment="1" applyProtection="1">
      <alignment wrapText="1"/>
    </xf>
    <xf numFmtId="0" fontId="0" fillId="0" borderId="0" xfId="0" applyFill="1" applyAlignment="1" applyProtection="1">
      <alignment wrapText="1"/>
    </xf>
    <xf numFmtId="0" fontId="6" fillId="6" borderId="7" xfId="0" applyFont="1" applyFill="1" applyBorder="1" applyAlignment="1">
      <alignment vertical="top"/>
    </xf>
    <xf numFmtId="0" fontId="0" fillId="6" borderId="2" xfId="0" applyFill="1" applyBorder="1"/>
    <xf numFmtId="0" fontId="6" fillId="6" borderId="8" xfId="0" applyFont="1" applyFill="1" applyBorder="1" applyAlignment="1">
      <alignment vertical="top"/>
    </xf>
    <xf numFmtId="0" fontId="6" fillId="6" borderId="9" xfId="0" applyFont="1" applyFill="1" applyBorder="1" applyAlignment="1">
      <alignment vertical="top"/>
    </xf>
    <xf numFmtId="0" fontId="0" fillId="6" borderId="10" xfId="0" applyFill="1" applyBorder="1"/>
    <xf numFmtId="0" fontId="6" fillId="6" borderId="0" xfId="0" applyFont="1" applyFill="1" applyProtection="1"/>
    <xf numFmtId="49" fontId="0" fillId="6" borderId="0" xfId="0" applyNumberFormat="1" applyFill="1"/>
    <xf numFmtId="0" fontId="6" fillId="2" borderId="13" xfId="0" applyFont="1" applyFill="1" applyBorder="1" applyAlignment="1">
      <alignment vertical="center"/>
    </xf>
    <xf numFmtId="0" fontId="6" fillId="2" borderId="5"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10" xfId="0" applyFont="1" applyFill="1" applyBorder="1" applyAlignment="1">
      <alignment vertical="center"/>
    </xf>
    <xf numFmtId="0" fontId="8" fillId="0" borderId="0" xfId="0" applyFont="1" applyFill="1" applyAlignment="1" applyProtection="1">
      <alignment horizontal="center" vertical="top" wrapText="1"/>
    </xf>
    <xf numFmtId="0" fontId="8" fillId="7" borderId="0" xfId="0" applyFont="1" applyFill="1" applyAlignment="1" applyProtection="1">
      <alignment vertical="top" wrapText="1"/>
    </xf>
    <xf numFmtId="0" fontId="8" fillId="0" borderId="0" xfId="0" applyFont="1" applyFill="1" applyAlignment="1" applyProtection="1">
      <alignment vertical="top" wrapText="1"/>
    </xf>
    <xf numFmtId="0" fontId="8" fillId="6" borderId="0" xfId="0" applyFont="1" applyFill="1" applyAlignment="1" applyProtection="1">
      <alignment vertical="top" wrapText="1"/>
    </xf>
    <xf numFmtId="10" fontId="8" fillId="0" borderId="0" xfId="0" applyNumberFormat="1" applyFont="1" applyFill="1" applyAlignment="1" applyProtection="1">
      <alignment vertical="top" wrapText="1"/>
    </xf>
    <xf numFmtId="0" fontId="6" fillId="4" borderId="0" xfId="0" applyFont="1" applyFill="1" applyAlignment="1" applyProtection="1">
      <alignment wrapText="1"/>
      <protection locked="0"/>
    </xf>
    <xf numFmtId="0" fontId="0" fillId="0" borderId="0" xfId="0" applyProtection="1">
      <protection locked="0"/>
    </xf>
    <xf numFmtId="0" fontId="23" fillId="0" borderId="0" xfId="12"/>
    <xf numFmtId="166" fontId="23" fillId="0" borderId="0" xfId="12" applyNumberFormat="1" applyAlignment="1">
      <alignment horizontal="left" vertical="top"/>
    </xf>
    <xf numFmtId="0" fontId="9" fillId="4" borderId="15" xfId="0" applyFont="1" applyFill="1" applyBorder="1"/>
    <xf numFmtId="0" fontId="9" fillId="8" borderId="15" xfId="0" applyFont="1" applyFill="1" applyBorder="1"/>
    <xf numFmtId="0" fontId="11" fillId="8" borderId="16"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4" fillId="0" borderId="19" xfId="0" applyFont="1" applyBorder="1" applyAlignment="1">
      <alignment horizontal="center" vertical="center"/>
    </xf>
    <xf numFmtId="0" fontId="14" fillId="0" borderId="19" xfId="0" applyFont="1" applyBorder="1" applyAlignment="1">
      <alignment horizontal="center" vertical="center" wrapText="1"/>
    </xf>
    <xf numFmtId="9" fontId="14" fillId="0" borderId="19" xfId="0" applyNumberFormat="1" applyFont="1" applyFill="1" applyBorder="1" applyAlignment="1">
      <alignment horizontal="center" vertical="center"/>
    </xf>
    <xf numFmtId="0" fontId="9" fillId="3" borderId="15" xfId="0" applyFont="1" applyFill="1" applyBorder="1"/>
    <xf numFmtId="0" fontId="6" fillId="0" borderId="19" xfId="0" applyFont="1" applyBorder="1" applyAlignment="1">
      <alignment horizontal="center" vertical="center"/>
    </xf>
    <xf numFmtId="0" fontId="10" fillId="0" borderId="19" xfId="0" applyFont="1" applyFill="1" applyBorder="1" applyAlignment="1">
      <alignment horizontal="center" vertical="center" wrapText="1"/>
    </xf>
    <xf numFmtId="0" fontId="10" fillId="0" borderId="19" xfId="0" applyFont="1" applyBorder="1" applyAlignment="1">
      <alignment horizontal="center" vertical="center"/>
    </xf>
    <xf numFmtId="0" fontId="6" fillId="0" borderId="19" xfId="0" applyFont="1" applyBorder="1" applyAlignment="1">
      <alignment horizontal="center" vertical="center" wrapText="1"/>
    </xf>
    <xf numFmtId="0" fontId="6" fillId="6" borderId="15" xfId="0" applyFont="1" applyFill="1" applyBorder="1"/>
    <xf numFmtId="0" fontId="9" fillId="9" borderId="15" xfId="0" applyFont="1" applyFill="1" applyBorder="1" applyAlignment="1" applyProtection="1">
      <alignment vertical="top"/>
    </xf>
    <xf numFmtId="0" fontId="6" fillId="6" borderId="20" xfId="0" applyFont="1" applyFill="1" applyBorder="1" applyAlignment="1" applyProtection="1">
      <alignment horizontal="left" vertical="top"/>
    </xf>
    <xf numFmtId="0" fontId="16" fillId="9" borderId="15" xfId="0" applyFont="1" applyFill="1" applyBorder="1" applyAlignment="1" applyProtection="1">
      <alignment vertical="top"/>
    </xf>
    <xf numFmtId="0" fontId="6" fillId="0" borderId="19" xfId="1" applyBorder="1" applyAlignment="1">
      <alignment horizontal="center" vertical="top"/>
    </xf>
    <xf numFmtId="0" fontId="6" fillId="0" borderId="19" xfId="0" applyFont="1" applyBorder="1" applyAlignment="1">
      <alignment horizontal="left" vertical="top" wrapText="1"/>
    </xf>
    <xf numFmtId="0" fontId="6" fillId="0" borderId="19" xfId="1" applyBorder="1" applyAlignment="1">
      <alignment horizontal="left" vertical="top"/>
    </xf>
    <xf numFmtId="166" fontId="6" fillId="0" borderId="19" xfId="1" applyNumberFormat="1" applyBorder="1" applyAlignment="1">
      <alignment horizontal="left" vertical="top" wrapText="1"/>
    </xf>
    <xf numFmtId="14" fontId="6" fillId="0" borderId="19" xfId="1" applyNumberFormat="1" applyBorder="1" applyAlignment="1">
      <alignment horizontal="left" vertical="top" wrapText="1"/>
    </xf>
    <xf numFmtId="14" fontId="0" fillId="0" borderId="0" xfId="0" applyNumberFormat="1" applyAlignment="1">
      <alignment horizontal="left"/>
    </xf>
    <xf numFmtId="0" fontId="26" fillId="12" borderId="6" xfId="0" applyFont="1" applyFill="1" applyBorder="1" applyAlignment="1">
      <alignment wrapText="1"/>
    </xf>
    <xf numFmtId="0" fontId="26" fillId="12" borderId="10" xfId="0" applyFont="1" applyFill="1" applyBorder="1" applyAlignment="1">
      <alignment wrapText="1"/>
    </xf>
    <xf numFmtId="0" fontId="6" fillId="14" borderId="21" xfId="11" applyFont="1" applyFill="1" applyBorder="1" applyAlignment="1">
      <alignment vertical="top" wrapText="1"/>
    </xf>
    <xf numFmtId="0" fontId="6" fillId="14" borderId="15" xfId="0" applyFont="1" applyFill="1" applyBorder="1" applyAlignment="1">
      <alignment horizontal="left" vertical="top" wrapText="1"/>
    </xf>
    <xf numFmtId="0" fontId="6" fillId="14" borderId="15" xfId="1" applyFill="1" applyBorder="1" applyAlignment="1">
      <alignment horizontal="left" vertical="top" wrapText="1"/>
    </xf>
    <xf numFmtId="0" fontId="27" fillId="14" borderId="15" xfId="0" applyFont="1" applyFill="1" applyBorder="1"/>
    <xf numFmtId="0" fontId="27" fillId="14" borderId="15" xfId="0" applyFont="1" applyFill="1" applyBorder="1" applyAlignment="1">
      <alignment vertical="top"/>
    </xf>
    <xf numFmtId="0" fontId="27" fillId="14" borderId="19" xfId="0" applyFont="1" applyFill="1" applyBorder="1" applyAlignment="1">
      <alignment vertical="top" wrapText="1"/>
    </xf>
    <xf numFmtId="0" fontId="0" fillId="0" borderId="0" xfId="0" applyFill="1" applyAlignment="1" applyProtection="1">
      <alignment horizontal="center" vertical="center"/>
    </xf>
    <xf numFmtId="0" fontId="9" fillId="8" borderId="19" xfId="0" applyFont="1" applyFill="1" applyBorder="1" applyAlignment="1" applyProtection="1">
      <alignment horizontal="center" vertical="center" wrapText="1"/>
      <protection locked="0"/>
    </xf>
    <xf numFmtId="0" fontId="17" fillId="0" borderId="0" xfId="0" applyFont="1" applyFill="1" applyAlignment="1" applyProtection="1">
      <alignment horizontal="center" vertical="center" wrapText="1"/>
    </xf>
    <xf numFmtId="0" fontId="28" fillId="13" borderId="22" xfId="0" applyFont="1" applyFill="1" applyBorder="1" applyAlignment="1">
      <alignment horizontal="center" vertical="center" wrapText="1"/>
    </xf>
    <xf numFmtId="10" fontId="6" fillId="14" borderId="22" xfId="8" applyNumberFormat="1" applyFont="1" applyFill="1" applyBorder="1" applyAlignment="1">
      <alignment horizontal="left" vertical="top" wrapText="1"/>
    </xf>
    <xf numFmtId="0" fontId="27" fillId="14" borderId="22" xfId="0" applyFont="1" applyFill="1" applyBorder="1" applyAlignment="1">
      <alignment vertical="top" wrapText="1"/>
    </xf>
    <xf numFmtId="0" fontId="27" fillId="0" borderId="22" xfId="0" applyFont="1" applyBorder="1" applyAlignment="1">
      <alignment vertical="top" wrapText="1"/>
    </xf>
    <xf numFmtId="0" fontId="6" fillId="0" borderId="22" xfId="0" applyFont="1" applyBorder="1" applyAlignment="1">
      <alignment horizontal="left" vertical="top" wrapText="1"/>
    </xf>
    <xf numFmtId="0" fontId="6" fillId="14" borderId="15" xfId="5" applyFont="1" applyFill="1" applyBorder="1" applyAlignment="1">
      <alignment horizontal="left" vertical="top" wrapText="1"/>
    </xf>
    <xf numFmtId="10" fontId="6" fillId="14" borderId="15" xfId="5" applyNumberFormat="1" applyFont="1" applyFill="1" applyBorder="1" applyAlignment="1">
      <alignment horizontal="left" vertical="top" wrapText="1"/>
    </xf>
    <xf numFmtId="0" fontId="27" fillId="14" borderId="15" xfId="0" applyFont="1" applyFill="1" applyBorder="1" applyAlignment="1">
      <alignment vertical="top" wrapText="1"/>
    </xf>
    <xf numFmtId="0" fontId="27" fillId="14" borderId="15" xfId="0" applyFont="1" applyFill="1" applyBorder="1" applyAlignment="1">
      <alignment horizontal="left" vertical="top" wrapText="1"/>
    </xf>
    <xf numFmtId="0" fontId="27" fillId="14" borderId="23" xfId="0" applyFont="1" applyFill="1" applyBorder="1" applyAlignment="1">
      <alignment vertical="top" wrapText="1"/>
    </xf>
    <xf numFmtId="0" fontId="6" fillId="14" borderId="19" xfId="0" applyFont="1" applyFill="1" applyBorder="1" applyAlignment="1">
      <alignment horizontal="left" vertical="top" wrapText="1"/>
    </xf>
    <xf numFmtId="0" fontId="8" fillId="3" borderId="0" xfId="0" applyFont="1" applyFill="1" applyAlignment="1" applyProtection="1">
      <alignment vertical="center"/>
    </xf>
    <xf numFmtId="0" fontId="9" fillId="4" borderId="25" xfId="0" applyFont="1" applyFill="1" applyBorder="1" applyAlignment="1" applyProtection="1">
      <alignment vertical="center"/>
    </xf>
    <xf numFmtId="0" fontId="0" fillId="2" borderId="25" xfId="0" applyFill="1" applyBorder="1" applyAlignment="1" applyProtection="1">
      <alignment vertical="center"/>
    </xf>
    <xf numFmtId="0" fontId="8" fillId="0" borderId="25" xfId="0" applyFont="1" applyBorder="1" applyAlignment="1" applyProtection="1">
      <alignment horizontal="left" vertical="top" wrapText="1"/>
      <protection locked="0"/>
    </xf>
    <xf numFmtId="165" fontId="8" fillId="0" borderId="25" xfId="0" applyNumberFormat="1" applyFont="1" applyBorder="1" applyAlignment="1" applyProtection="1">
      <alignment horizontal="left" vertical="top" wrapText="1"/>
      <protection locked="0"/>
    </xf>
    <xf numFmtId="0" fontId="9" fillId="4" borderId="24" xfId="0" applyFont="1" applyFill="1" applyBorder="1"/>
    <xf numFmtId="0" fontId="9" fillId="8" borderId="24" xfId="0" applyFont="1" applyFill="1" applyBorder="1"/>
    <xf numFmtId="0" fontId="9" fillId="3" borderId="26" xfId="0" applyFont="1" applyFill="1" applyBorder="1"/>
    <xf numFmtId="0" fontId="9" fillId="3" borderId="27" xfId="0" applyFont="1" applyFill="1" applyBorder="1"/>
    <xf numFmtId="0" fontId="9" fillId="3" borderId="28" xfId="0" applyFont="1" applyFill="1" applyBorder="1"/>
    <xf numFmtId="0" fontId="9" fillId="3" borderId="24" xfId="0" applyFont="1" applyFill="1" applyBorder="1"/>
    <xf numFmtId="0" fontId="9" fillId="9" borderId="24" xfId="0" applyFont="1" applyFill="1" applyBorder="1" applyAlignment="1" applyProtection="1">
      <alignment vertical="top"/>
    </xf>
    <xf numFmtId="0" fontId="9" fillId="9" borderId="29" xfId="0" applyFont="1" applyFill="1" applyBorder="1" applyAlignment="1" applyProtection="1">
      <alignment vertical="top"/>
    </xf>
    <xf numFmtId="0" fontId="6" fillId="6" borderId="24" xfId="0" applyFont="1" applyFill="1" applyBorder="1" applyAlignment="1" applyProtection="1">
      <alignment horizontal="left" vertical="top"/>
    </xf>
    <xf numFmtId="0" fontId="9" fillId="2" borderId="26" xfId="0" applyFont="1" applyFill="1" applyBorder="1" applyAlignment="1">
      <alignment vertical="center"/>
    </xf>
    <xf numFmtId="0" fontId="9" fillId="2" borderId="27" xfId="0" applyFont="1" applyFill="1" applyBorder="1" applyAlignment="1">
      <alignment vertical="center"/>
    </xf>
    <xf numFmtId="0" fontId="9" fillId="2" borderId="28" xfId="0" applyFont="1" applyFill="1" applyBorder="1" applyAlignment="1">
      <alignment vertical="center"/>
    </xf>
    <xf numFmtId="0" fontId="6" fillId="8" borderId="30" xfId="0" applyFont="1" applyFill="1" applyBorder="1" applyAlignment="1">
      <alignment vertical="center"/>
    </xf>
    <xf numFmtId="0" fontId="0" fillId="8" borderId="31" xfId="0" applyFill="1" applyBorder="1" applyAlignment="1">
      <alignment vertical="center"/>
    </xf>
    <xf numFmtId="0" fontId="11" fillId="8" borderId="32" xfId="0" applyFont="1" applyFill="1" applyBorder="1" applyAlignment="1">
      <alignment horizontal="center" vertical="center"/>
    </xf>
    <xf numFmtId="0" fontId="11" fillId="8" borderId="33" xfId="0" applyFont="1" applyFill="1" applyBorder="1" applyAlignment="1">
      <alignment horizontal="center" vertical="center"/>
    </xf>
    <xf numFmtId="0" fontId="9" fillId="6" borderId="34" xfId="0" applyFont="1" applyFill="1" applyBorder="1" applyAlignment="1">
      <alignment vertical="center"/>
    </xf>
    <xf numFmtId="0" fontId="9" fillId="6" borderId="35" xfId="0" applyFont="1" applyFill="1" applyBorder="1" applyAlignment="1">
      <alignmen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9" fillId="4" borderId="38" xfId="0" applyFont="1" applyFill="1" applyBorder="1" applyProtection="1"/>
    <xf numFmtId="0" fontId="9" fillId="4" borderId="39" xfId="0" applyFont="1" applyFill="1" applyBorder="1" applyProtection="1"/>
    <xf numFmtId="0" fontId="9" fillId="4" borderId="31" xfId="0" applyFont="1" applyFill="1" applyBorder="1" applyProtection="1"/>
    <xf numFmtId="0" fontId="9" fillId="8" borderId="40" xfId="0" applyFont="1" applyFill="1" applyBorder="1" applyAlignment="1" applyProtection="1">
      <alignment vertical="center"/>
    </xf>
    <xf numFmtId="0" fontId="9" fillId="8" borderId="38" xfId="0" applyFont="1" applyFill="1" applyBorder="1" applyAlignment="1" applyProtection="1">
      <alignment vertical="center"/>
    </xf>
    <xf numFmtId="0" fontId="9" fillId="8" borderId="39" xfId="0" applyFont="1" applyFill="1" applyBorder="1" applyAlignment="1" applyProtection="1">
      <alignment vertical="center"/>
    </xf>
    <xf numFmtId="0" fontId="9" fillId="8" borderId="31" xfId="0" applyFont="1" applyFill="1" applyBorder="1" applyAlignment="1" applyProtection="1">
      <alignment vertical="center"/>
    </xf>
    <xf numFmtId="0" fontId="9" fillId="9" borderId="40" xfId="0" applyFont="1" applyFill="1" applyBorder="1" applyAlignment="1" applyProtection="1">
      <alignment vertical="top"/>
    </xf>
    <xf numFmtId="0" fontId="9" fillId="9" borderId="38" xfId="0" applyFont="1" applyFill="1" applyBorder="1" applyAlignment="1" applyProtection="1">
      <alignment vertical="top"/>
    </xf>
    <xf numFmtId="0" fontId="9" fillId="9" borderId="39" xfId="0" applyFont="1" applyFill="1" applyBorder="1" applyAlignment="1" applyProtection="1">
      <alignment vertical="top"/>
    </xf>
    <xf numFmtId="0" fontId="9" fillId="9" borderId="31" xfId="0" applyFont="1" applyFill="1" applyBorder="1" applyAlignment="1" applyProtection="1">
      <alignment vertical="top"/>
    </xf>
    <xf numFmtId="0" fontId="9" fillId="9" borderId="42" xfId="0" applyFont="1" applyFill="1" applyBorder="1" applyAlignment="1" applyProtection="1">
      <alignment vertical="top"/>
    </xf>
    <xf numFmtId="0" fontId="9" fillId="9" borderId="43" xfId="0" applyFont="1" applyFill="1" applyBorder="1" applyAlignment="1" applyProtection="1">
      <alignment vertical="top"/>
    </xf>
    <xf numFmtId="0" fontId="28" fillId="13" borderId="40" xfId="0" applyFont="1" applyFill="1" applyBorder="1" applyAlignment="1">
      <alignment horizontal="center" vertical="center" wrapText="1"/>
    </xf>
    <xf numFmtId="0" fontId="28" fillId="13" borderId="44" xfId="0" applyFont="1" applyFill="1" applyBorder="1" applyAlignment="1">
      <alignment horizontal="center" vertical="center" wrapText="1"/>
    </xf>
    <xf numFmtId="0" fontId="28" fillId="13" borderId="41" xfId="0" applyFont="1" applyFill="1" applyBorder="1" applyAlignment="1">
      <alignment horizontal="center" vertical="center" wrapText="1"/>
    </xf>
    <xf numFmtId="0" fontId="28" fillId="13" borderId="45" xfId="0" applyFont="1" applyFill="1" applyBorder="1" applyAlignment="1">
      <alignment horizontal="center" vertical="center" wrapText="1"/>
    </xf>
    <xf numFmtId="0" fontId="6" fillId="14" borderId="41" xfId="0" applyFont="1" applyFill="1" applyBorder="1" applyAlignment="1">
      <alignment horizontal="left" vertical="top" wrapText="1"/>
    </xf>
    <xf numFmtId="0" fontId="6" fillId="14" borderId="41" xfId="1" applyFill="1" applyBorder="1" applyAlignment="1">
      <alignment horizontal="left" vertical="top" wrapText="1"/>
    </xf>
    <xf numFmtId="0" fontId="6" fillId="14" borderId="41" xfId="3" applyFill="1" applyBorder="1" applyAlignment="1">
      <alignment horizontal="left" vertical="top" wrapText="1"/>
    </xf>
    <xf numFmtId="0" fontId="6" fillId="14" borderId="45" xfId="0" applyFont="1" applyFill="1" applyBorder="1" applyAlignment="1">
      <alignment horizontal="left" vertical="top" wrapText="1"/>
    </xf>
    <xf numFmtId="0" fontId="6" fillId="0" borderId="41" xfId="0" applyFont="1" applyBorder="1" applyAlignment="1">
      <alignment horizontal="left" vertical="top" wrapText="1"/>
    </xf>
    <xf numFmtId="0" fontId="6" fillId="0" borderId="41" xfId="1" applyBorder="1" applyAlignment="1">
      <alignment horizontal="left" vertical="top" wrapText="1"/>
    </xf>
    <xf numFmtId="0" fontId="6" fillId="0" borderId="41" xfId="3" applyBorder="1" applyAlignment="1">
      <alignment horizontal="left" vertical="top" wrapText="1"/>
    </xf>
    <xf numFmtId="0" fontId="6" fillId="0" borderId="45" xfId="0" applyFont="1" applyBorder="1" applyAlignment="1">
      <alignment horizontal="left" vertical="top" wrapText="1"/>
    </xf>
    <xf numFmtId="0" fontId="27" fillId="14" borderId="41" xfId="0" applyFont="1" applyFill="1" applyBorder="1"/>
    <xf numFmtId="0" fontId="6" fillId="14" borderId="44" xfId="0" applyFont="1" applyFill="1" applyBorder="1" applyAlignment="1">
      <alignment horizontal="left" vertical="top" wrapText="1"/>
    </xf>
    <xf numFmtId="0" fontId="27" fillId="14" borderId="41" xfId="0" applyFont="1" applyFill="1" applyBorder="1" applyAlignment="1">
      <alignment vertical="top"/>
    </xf>
    <xf numFmtId="0" fontId="27" fillId="14" borderId="45" xfId="0" applyFont="1" applyFill="1" applyBorder="1" applyAlignment="1">
      <alignment vertical="top" wrapText="1"/>
    </xf>
    <xf numFmtId="0" fontId="27" fillId="0" borderId="41" xfId="0" applyFont="1" applyBorder="1"/>
    <xf numFmtId="0" fontId="6" fillId="0" borderId="40" xfId="0" applyFont="1" applyBorder="1" applyAlignment="1">
      <alignment horizontal="left" vertical="top" wrapText="1"/>
    </xf>
    <xf numFmtId="0" fontId="6" fillId="0" borderId="46" xfId="0" applyFont="1" applyBorder="1" applyAlignment="1">
      <alignment horizontal="left" vertical="top"/>
    </xf>
    <xf numFmtId="0" fontId="6" fillId="0" borderId="46" xfId="11" applyFont="1" applyBorder="1" applyAlignment="1">
      <alignment vertical="top" wrapText="1"/>
    </xf>
    <xf numFmtId="0" fontId="6" fillId="0" borderId="47" xfId="0" applyFont="1" applyBorder="1" applyAlignment="1">
      <alignment horizontal="left" vertical="top" wrapText="1"/>
    </xf>
    <xf numFmtId="0" fontId="6" fillId="14" borderId="46" xfId="0" applyFont="1" applyFill="1" applyBorder="1" applyAlignment="1">
      <alignment horizontal="left" vertical="top" wrapText="1"/>
    </xf>
    <xf numFmtId="0" fontId="27" fillId="14" borderId="46" xfId="0" applyFont="1" applyFill="1" applyBorder="1"/>
    <xf numFmtId="0" fontId="6" fillId="14" borderId="48" xfId="0" applyFont="1" applyFill="1" applyBorder="1" applyAlignment="1">
      <alignment vertical="top" wrapText="1"/>
    </xf>
    <xf numFmtId="0" fontId="6" fillId="14" borderId="40" xfId="0" applyFont="1" applyFill="1" applyBorder="1" applyAlignment="1">
      <alignment horizontal="left" vertical="top" wrapText="1"/>
    </xf>
    <xf numFmtId="0" fontId="6" fillId="14" borderId="30" xfId="0" applyFont="1" applyFill="1" applyBorder="1" applyAlignment="1">
      <alignment vertical="top" wrapText="1"/>
    </xf>
    <xf numFmtId="0" fontId="6" fillId="14" borderId="38" xfId="0" applyFont="1" applyFill="1" applyBorder="1" applyAlignment="1">
      <alignment horizontal="left" vertical="top" wrapText="1"/>
    </xf>
    <xf numFmtId="0" fontId="28" fillId="15" borderId="40" xfId="0" applyFont="1" applyFill="1" applyBorder="1" applyAlignment="1">
      <alignment horizontal="center" vertical="center" wrapText="1"/>
    </xf>
    <xf numFmtId="0" fontId="28" fillId="15" borderId="41" xfId="0" applyFont="1" applyFill="1" applyBorder="1" applyAlignment="1">
      <alignment horizontal="center" vertical="center" wrapText="1"/>
    </xf>
    <xf numFmtId="0" fontId="28" fillId="15" borderId="45" xfId="10" applyFont="1" applyFill="1" applyBorder="1" applyAlignment="1">
      <alignment horizontal="center" vertical="center" wrapText="1"/>
    </xf>
    <xf numFmtId="0" fontId="28" fillId="13" borderId="45" xfId="10" applyFont="1" applyFill="1" applyBorder="1" applyAlignment="1">
      <alignment horizontal="center" vertical="center" wrapText="1"/>
    </xf>
    <xf numFmtId="0" fontId="6" fillId="14" borderId="41" xfId="5" applyFont="1" applyFill="1" applyBorder="1" applyAlignment="1">
      <alignment horizontal="left" vertical="top" wrapText="1"/>
    </xf>
    <xf numFmtId="0" fontId="27" fillId="14" borderId="41" xfId="0" applyFont="1" applyFill="1" applyBorder="1" applyAlignment="1">
      <alignment horizontal="left" vertical="top" wrapText="1"/>
    </xf>
    <xf numFmtId="0" fontId="27" fillId="14" borderId="41" xfId="0" applyFont="1" applyFill="1" applyBorder="1" applyAlignment="1">
      <alignment vertical="top" wrapText="1"/>
    </xf>
    <xf numFmtId="0" fontId="6" fillId="0" borderId="41" xfId="5" applyFont="1" applyBorder="1" applyAlignment="1">
      <alignment horizontal="left" vertical="top" wrapText="1"/>
    </xf>
    <xf numFmtId="10" fontId="6" fillId="0" borderId="41" xfId="8" applyNumberFormat="1" applyFont="1" applyBorder="1" applyAlignment="1">
      <alignment horizontal="left" vertical="top" wrapText="1"/>
    </xf>
    <xf numFmtId="0" fontId="27" fillId="0" borderId="41" xfId="0" applyFont="1" applyBorder="1" applyAlignment="1">
      <alignment horizontal="left" vertical="top" wrapText="1"/>
    </xf>
    <xf numFmtId="0" fontId="27" fillId="0" borderId="41" xfId="0" applyFont="1" applyBorder="1" applyAlignment="1">
      <alignment vertical="top" wrapText="1"/>
    </xf>
    <xf numFmtId="10" fontId="6" fillId="14" borderId="41" xfId="5" applyNumberFormat="1" applyFont="1" applyFill="1" applyBorder="1" applyAlignment="1">
      <alignment horizontal="left" vertical="top" wrapText="1"/>
    </xf>
    <xf numFmtId="0" fontId="20" fillId="14" borderId="41" xfId="0" applyFont="1" applyFill="1" applyBorder="1" applyAlignment="1">
      <alignment horizontal="left" vertical="top" wrapText="1"/>
    </xf>
    <xf numFmtId="10" fontId="6" fillId="0" borderId="41" xfId="0" applyNumberFormat="1" applyFont="1" applyBorder="1" applyAlignment="1">
      <alignment horizontal="left" vertical="top" wrapText="1"/>
    </xf>
    <xf numFmtId="10" fontId="6" fillId="0" borderId="41" xfId="5" applyNumberFormat="1" applyFont="1" applyBorder="1" applyAlignment="1">
      <alignment horizontal="left" vertical="top" wrapText="1"/>
    </xf>
    <xf numFmtId="0" fontId="20" fillId="0" borderId="41" xfId="0" applyFont="1" applyBorder="1" applyAlignment="1">
      <alignment horizontal="left" vertical="top" wrapText="1"/>
    </xf>
    <xf numFmtId="0" fontId="27" fillId="0" borderId="41" xfId="5" applyFont="1" applyBorder="1" applyAlignment="1">
      <alignment horizontal="left" vertical="top" wrapText="1"/>
    </xf>
    <xf numFmtId="10" fontId="6" fillId="14" borderId="41" xfId="0" applyNumberFormat="1" applyFont="1" applyFill="1" applyBorder="1" applyAlignment="1">
      <alignment horizontal="left" vertical="top" wrapText="1"/>
    </xf>
    <xf numFmtId="0" fontId="27" fillId="14" borderId="41" xfId="5" applyFont="1" applyFill="1" applyBorder="1" applyAlignment="1">
      <alignment horizontal="left" vertical="top" wrapText="1"/>
    </xf>
    <xf numFmtId="0" fontId="6" fillId="14" borderId="44" xfId="3" applyFill="1" applyBorder="1" applyAlignment="1">
      <alignment horizontal="left" vertical="top" wrapText="1"/>
    </xf>
    <xf numFmtId="0" fontId="6" fillId="14" borderId="41" xfId="0" applyFont="1" applyFill="1" applyBorder="1" applyAlignment="1">
      <alignment vertical="top" wrapText="1"/>
    </xf>
    <xf numFmtId="0" fontId="6" fillId="14" borderId="45" xfId="1" applyFill="1" applyBorder="1" applyAlignment="1">
      <alignment horizontal="left" vertical="top" wrapText="1"/>
    </xf>
    <xf numFmtId="0" fontId="6" fillId="0" borderId="41" xfId="0" applyFont="1" applyBorder="1" applyAlignment="1">
      <alignment vertical="top" wrapText="1"/>
    </xf>
    <xf numFmtId="0" fontId="6" fillId="0" borderId="45" xfId="1" applyBorder="1" applyAlignment="1">
      <alignment horizontal="left" vertical="top" wrapText="1"/>
    </xf>
    <xf numFmtId="10" fontId="6" fillId="14" borderId="41" xfId="8" applyNumberFormat="1" applyFont="1" applyFill="1" applyBorder="1" applyAlignment="1">
      <alignment horizontal="left" vertical="top" wrapText="1"/>
    </xf>
    <xf numFmtId="0" fontId="8" fillId="0" borderId="41" xfId="1" applyFont="1" applyBorder="1" applyAlignment="1">
      <alignment horizontal="left" vertical="top" wrapText="1"/>
    </xf>
    <xf numFmtId="0" fontId="19" fillId="0" borderId="41" xfId="0" applyFont="1" applyBorder="1" applyAlignment="1">
      <alignment horizontal="left" vertical="top" wrapText="1"/>
    </xf>
    <xf numFmtId="0" fontId="6" fillId="0" borderId="41" xfId="9" applyFont="1" applyBorder="1" applyAlignment="1">
      <alignment horizontal="left" vertical="top" wrapText="1"/>
    </xf>
    <xf numFmtId="0" fontId="27" fillId="0" borderId="41" xfId="9" applyFont="1" applyBorder="1" applyAlignment="1">
      <alignment horizontal="left" vertical="top" wrapText="1"/>
    </xf>
    <xf numFmtId="0" fontId="9" fillId="4" borderId="38" xfId="0" applyFont="1" applyFill="1" applyBorder="1"/>
    <xf numFmtId="0" fontId="9" fillId="4" borderId="39" xfId="0" applyFont="1" applyFill="1" applyBorder="1"/>
    <xf numFmtId="49" fontId="9" fillId="4" borderId="39" xfId="0" applyNumberFormat="1" applyFont="1" applyFill="1" applyBorder="1"/>
    <xf numFmtId="0" fontId="9" fillId="2" borderId="32" xfId="0" applyFont="1" applyFill="1" applyBorder="1" applyAlignment="1">
      <alignment horizontal="left" vertical="center" wrapText="1"/>
    </xf>
    <xf numFmtId="49" fontId="9" fillId="2" borderId="32" xfId="0" applyNumberFormat="1" applyFont="1" applyFill="1" applyBorder="1" applyAlignment="1">
      <alignment horizontal="left" vertical="center" wrapText="1"/>
    </xf>
    <xf numFmtId="166" fontId="6" fillId="0" borderId="32" xfId="1" applyNumberFormat="1" applyBorder="1" applyAlignment="1">
      <alignment horizontal="left" vertical="top" wrapText="1"/>
    </xf>
    <xf numFmtId="14" fontId="6" fillId="0" borderId="38" xfId="1" applyNumberFormat="1" applyBorder="1" applyAlignment="1">
      <alignment horizontal="left" vertical="top" wrapText="1"/>
    </xf>
    <xf numFmtId="49" fontId="6" fillId="0" borderId="32" xfId="1" applyNumberFormat="1" applyBorder="1" applyAlignment="1">
      <alignment horizontal="left" vertical="top" wrapText="1"/>
    </xf>
    <xf numFmtId="0" fontId="6" fillId="0" borderId="32" xfId="0" applyFont="1" applyBorder="1" applyAlignment="1">
      <alignment horizontal="left" vertical="top" wrapText="1"/>
    </xf>
    <xf numFmtId="0" fontId="9" fillId="4" borderId="38" xfId="12" applyFont="1" applyFill="1" applyBorder="1"/>
    <xf numFmtId="0" fontId="9" fillId="4" borderId="39" xfId="12" applyFont="1" applyFill="1" applyBorder="1"/>
    <xf numFmtId="166" fontId="23" fillId="0" borderId="32" xfId="12" applyNumberFormat="1" applyBorder="1" applyAlignment="1">
      <alignment horizontal="left" vertical="top"/>
    </xf>
    <xf numFmtId="0" fontId="6" fillId="0" borderId="32" xfId="0" applyFont="1" applyFill="1" applyBorder="1" applyAlignment="1" applyProtection="1">
      <alignment horizontal="left" vertical="top" wrapText="1"/>
    </xf>
    <xf numFmtId="0" fontId="8" fillId="10" borderId="32" xfId="12" applyFont="1" applyFill="1" applyBorder="1" applyAlignment="1">
      <alignment horizontal="left" vertical="top" wrapText="1"/>
    </xf>
    <xf numFmtId="14" fontId="23" fillId="0" borderId="32" xfId="12" applyNumberFormat="1" applyBorder="1" applyAlignment="1">
      <alignment horizontal="left" vertical="top"/>
    </xf>
    <xf numFmtId="0" fontId="23" fillId="0" borderId="32" xfId="12" applyBorder="1"/>
    <xf numFmtId="0" fontId="5" fillId="2" borderId="50" xfId="0" applyFont="1" applyFill="1" applyBorder="1" applyProtection="1"/>
    <xf numFmtId="0" fontId="6" fillId="2" borderId="51" xfId="0" applyFont="1" applyFill="1" applyBorder="1" applyProtection="1"/>
    <xf numFmtId="0" fontId="6" fillId="2" borderId="52" xfId="0" applyFont="1" applyFill="1" applyBorder="1" applyProtection="1"/>
    <xf numFmtId="0" fontId="9" fillId="3" borderId="50" xfId="0" applyFont="1" applyFill="1" applyBorder="1" applyAlignment="1" applyProtection="1">
      <alignment vertical="center"/>
    </xf>
    <xf numFmtId="0" fontId="9" fillId="3" borderId="51" xfId="0" applyFont="1" applyFill="1" applyBorder="1" applyAlignment="1" applyProtection="1">
      <alignment vertical="center"/>
    </xf>
    <xf numFmtId="0" fontId="9" fillId="3" borderId="52" xfId="0" applyFont="1" applyFill="1" applyBorder="1" applyAlignment="1" applyProtection="1">
      <alignment vertical="center"/>
    </xf>
    <xf numFmtId="0" fontId="9" fillId="4" borderId="38" xfId="0" applyFont="1" applyFill="1" applyBorder="1" applyAlignment="1" applyProtection="1">
      <alignment vertical="center"/>
    </xf>
    <xf numFmtId="0" fontId="9" fillId="4" borderId="39" xfId="0" applyFont="1" applyFill="1" applyBorder="1" applyAlignment="1" applyProtection="1">
      <alignment vertical="center"/>
    </xf>
    <xf numFmtId="0" fontId="6" fillId="0" borderId="33" xfId="0" applyFont="1" applyBorder="1" applyAlignment="1" applyProtection="1">
      <alignment horizontal="left" vertical="top" wrapText="1"/>
      <protection locked="0"/>
    </xf>
    <xf numFmtId="14" fontId="6" fillId="0" borderId="33" xfId="0" quotePrefix="1" applyNumberFormat="1" applyFont="1" applyBorder="1" applyAlignment="1" applyProtection="1">
      <alignment horizontal="left" vertical="top" wrapText="1"/>
      <protection locked="0"/>
    </xf>
    <xf numFmtId="164" fontId="6" fillId="0" borderId="33" xfId="0" applyNumberFormat="1" applyFont="1" applyBorder="1" applyAlignment="1" applyProtection="1">
      <alignment horizontal="left" vertical="top" wrapText="1"/>
      <protection locked="0"/>
    </xf>
    <xf numFmtId="0" fontId="0" fillId="2" borderId="38" xfId="0" applyFill="1" applyBorder="1" applyAlignment="1" applyProtection="1">
      <alignment vertical="center"/>
    </xf>
    <xf numFmtId="0" fontId="0" fillId="2" borderId="39" xfId="0" applyFill="1" applyBorder="1" applyAlignment="1" applyProtection="1">
      <alignment vertical="center"/>
    </xf>
    <xf numFmtId="0" fontId="9" fillId="4" borderId="49" xfId="0" applyFont="1" applyFill="1" applyBorder="1"/>
    <xf numFmtId="0" fontId="9" fillId="6" borderId="46" xfId="0" applyFont="1" applyFill="1" applyBorder="1" applyAlignment="1">
      <alignment vertical="center"/>
    </xf>
    <xf numFmtId="0" fontId="9" fillId="6" borderId="42" xfId="0" applyFont="1" applyFill="1" applyBorder="1" applyAlignment="1">
      <alignment vertical="center"/>
    </xf>
    <xf numFmtId="0" fontId="0" fillId="6" borderId="43" xfId="0" applyFill="1" applyBorder="1"/>
    <xf numFmtId="0" fontId="0" fillId="6" borderId="46" xfId="0" applyFill="1" applyBorder="1"/>
    <xf numFmtId="0" fontId="0" fillId="6" borderId="42" xfId="0" applyFill="1" applyBorder="1"/>
    <xf numFmtId="0" fontId="9" fillId="8" borderId="49" xfId="0" applyFont="1" applyFill="1" applyBorder="1"/>
    <xf numFmtId="0" fontId="9" fillId="3" borderId="49" xfId="0" applyFont="1" applyFill="1" applyBorder="1"/>
    <xf numFmtId="2" fontId="9" fillId="0" borderId="49" xfId="0" applyNumberFormat="1" applyFont="1" applyBorder="1" applyAlignment="1">
      <alignment horizontal="center" vertical="center"/>
    </xf>
    <xf numFmtId="0" fontId="9" fillId="8" borderId="51" xfId="0" applyFont="1" applyFill="1" applyBorder="1" applyAlignment="1" applyProtection="1">
      <alignment vertical="center"/>
    </xf>
    <xf numFmtId="0" fontId="9" fillId="8" borderId="53" xfId="0" applyFont="1" applyFill="1" applyBorder="1" applyAlignment="1" applyProtection="1">
      <alignment vertical="center"/>
    </xf>
    <xf numFmtId="0" fontId="9" fillId="9" borderId="51" xfId="0" applyFont="1" applyFill="1" applyBorder="1" applyAlignment="1" applyProtection="1">
      <alignment vertical="top"/>
    </xf>
    <xf numFmtId="0" fontId="9" fillId="9" borderId="53" xfId="0" applyFont="1" applyFill="1" applyBorder="1" applyAlignment="1" applyProtection="1">
      <alignment vertical="top"/>
    </xf>
    <xf numFmtId="0" fontId="6" fillId="6" borderId="49" xfId="0" applyFont="1" applyFill="1" applyBorder="1" applyAlignment="1" applyProtection="1">
      <alignment horizontal="left" vertical="top"/>
    </xf>
    <xf numFmtId="0" fontId="16" fillId="9" borderId="46" xfId="0" applyFont="1" applyFill="1" applyBorder="1" applyAlignment="1" applyProtection="1">
      <alignment vertical="top"/>
    </xf>
    <xf numFmtId="0" fontId="9" fillId="9" borderId="49" xfId="0" applyFont="1" applyFill="1" applyBorder="1" applyAlignment="1" applyProtection="1">
      <alignment vertical="top"/>
    </xf>
    <xf numFmtId="0" fontId="9" fillId="4" borderId="49" xfId="0" applyFont="1" applyFill="1" applyBorder="1" applyProtection="1">
      <protection locked="0"/>
    </xf>
    <xf numFmtId="0" fontId="6" fillId="14" borderId="54" xfId="0" applyFont="1" applyFill="1" applyBorder="1" applyAlignment="1">
      <alignment vertical="top" wrapText="1"/>
    </xf>
    <xf numFmtId="0" fontId="6" fillId="0" borderId="54" xfId="0" applyFont="1" applyBorder="1" applyAlignment="1">
      <alignment vertical="top" wrapText="1"/>
    </xf>
    <xf numFmtId="0" fontId="6" fillId="14" borderId="46" xfId="0" applyFont="1" applyFill="1" applyBorder="1" applyAlignment="1">
      <alignment horizontal="left" vertical="top"/>
    </xf>
    <xf numFmtId="0" fontId="6" fillId="14" borderId="55" xfId="0" applyFont="1" applyFill="1" applyBorder="1" applyAlignment="1">
      <alignment horizontal="left" vertical="top" wrapText="1"/>
    </xf>
    <xf numFmtId="0" fontId="6" fillId="0" borderId="48" xfId="0" applyFont="1" applyBorder="1" applyAlignment="1">
      <alignment vertical="top" wrapText="1"/>
    </xf>
    <xf numFmtId="0" fontId="27" fillId="14" borderId="46" xfId="0" applyFont="1" applyFill="1" applyBorder="1" applyAlignment="1">
      <alignment vertical="top"/>
    </xf>
    <xf numFmtId="0" fontId="27" fillId="14" borderId="47" xfId="0" applyFont="1" applyFill="1" applyBorder="1" applyAlignment="1">
      <alignment vertical="top" wrapText="1"/>
    </xf>
    <xf numFmtId="0" fontId="27" fillId="0" borderId="46" xfId="0" applyFont="1" applyBorder="1" applyAlignment="1">
      <alignment vertical="top" wrapText="1"/>
    </xf>
    <xf numFmtId="0" fontId="27" fillId="0" borderId="47" xfId="0" applyFont="1" applyBorder="1" applyAlignment="1">
      <alignment vertical="top" wrapText="1"/>
    </xf>
    <xf numFmtId="0" fontId="27" fillId="0" borderId="46" xfId="0" applyFont="1" applyBorder="1" applyAlignment="1">
      <alignment vertical="top"/>
    </xf>
    <xf numFmtId="0" fontId="8" fillId="3" borderId="53" xfId="0" applyFont="1" applyFill="1" applyBorder="1" applyAlignment="1" applyProtection="1">
      <alignment vertical="center"/>
    </xf>
    <xf numFmtId="0" fontId="6" fillId="6" borderId="54" xfId="0" applyFont="1" applyFill="1" applyBorder="1" applyAlignment="1">
      <alignment vertical="top"/>
    </xf>
    <xf numFmtId="0" fontId="6" fillId="6" borderId="51" xfId="0" applyFont="1" applyFill="1" applyBorder="1" applyAlignment="1">
      <alignment vertical="top"/>
    </xf>
    <xf numFmtId="0" fontId="9" fillId="2" borderId="56" xfId="0" applyFont="1" applyFill="1" applyBorder="1" applyAlignment="1">
      <alignment vertical="center"/>
    </xf>
    <xf numFmtId="0" fontId="9" fillId="2" borderId="57" xfId="0" applyFont="1" applyFill="1" applyBorder="1" applyAlignment="1">
      <alignment vertical="center"/>
    </xf>
    <xf numFmtId="0" fontId="9" fillId="2" borderId="58" xfId="0" applyFont="1" applyFill="1" applyBorder="1" applyAlignment="1">
      <alignment vertical="center"/>
    </xf>
    <xf numFmtId="0" fontId="6" fillId="6" borderId="56" xfId="0" applyFont="1" applyFill="1" applyBorder="1" applyAlignment="1">
      <alignment vertical="top"/>
    </xf>
    <xf numFmtId="0" fontId="6" fillId="6" borderId="57" xfId="0" applyFont="1" applyFill="1" applyBorder="1" applyAlignment="1">
      <alignment vertical="top"/>
    </xf>
    <xf numFmtId="0" fontId="0" fillId="6" borderId="57" xfId="0" applyFill="1" applyBorder="1"/>
    <xf numFmtId="0" fontId="0" fillId="6" borderId="58" xfId="0" applyFill="1" applyBorder="1"/>
    <xf numFmtId="167" fontId="13" fillId="5" borderId="59" xfId="0" applyNumberFormat="1" applyFont="1" applyFill="1" applyBorder="1" applyAlignment="1" applyProtection="1">
      <alignment horizontal="left" vertical="center" wrapText="1"/>
    </xf>
    <xf numFmtId="0" fontId="0" fillId="0" borderId="59" xfId="0" applyBorder="1"/>
    <xf numFmtId="0" fontId="9" fillId="8" borderId="60" xfId="12" applyFont="1" applyFill="1" applyBorder="1" applyAlignment="1">
      <alignment horizontal="left" vertical="center" wrapText="1"/>
    </xf>
    <xf numFmtId="0" fontId="25" fillId="11" borderId="59" xfId="0" applyFont="1" applyFill="1" applyBorder="1" applyAlignment="1">
      <alignment wrapText="1"/>
    </xf>
    <xf numFmtId="0" fontId="25" fillId="11" borderId="61" xfId="0" applyFont="1" applyFill="1" applyBorder="1" applyAlignment="1">
      <alignment wrapText="1"/>
    </xf>
    <xf numFmtId="0" fontId="6" fillId="0" borderId="62" xfId="0" applyFont="1" applyBorder="1" applyAlignment="1">
      <alignment horizontal="left" vertical="top" wrapText="1"/>
    </xf>
    <xf numFmtId="0" fontId="27" fillId="0" borderId="62" xfId="0" applyFont="1" applyBorder="1" applyAlignment="1">
      <alignment vertical="top" wrapText="1"/>
    </xf>
    <xf numFmtId="0" fontId="8" fillId="3" borderId="12" xfId="0" applyFont="1" applyFill="1" applyBorder="1" applyAlignment="1" applyProtection="1">
      <alignment vertical="center"/>
    </xf>
    <xf numFmtId="0" fontId="28" fillId="13" borderId="19" xfId="0" applyFont="1" applyFill="1" applyBorder="1" applyAlignment="1">
      <alignment horizontal="center" vertical="center" wrapText="1"/>
    </xf>
    <xf numFmtId="0" fontId="28" fillId="15" borderId="19" xfId="0" applyFont="1" applyFill="1" applyBorder="1" applyAlignment="1">
      <alignment horizontal="center" vertical="center" wrapText="1"/>
    </xf>
    <xf numFmtId="0" fontId="28" fillId="15" borderId="19" xfId="7" applyNumberFormat="1" applyFont="1" applyFill="1" applyBorder="1" applyAlignment="1">
      <alignment horizontal="center" vertical="center" wrapText="1"/>
    </xf>
    <xf numFmtId="0" fontId="6" fillId="14" borderId="19" xfId="5" applyNumberFormat="1" applyFont="1" applyFill="1" applyBorder="1" applyAlignment="1">
      <alignment horizontal="left" vertical="top" wrapText="1"/>
    </xf>
    <xf numFmtId="0" fontId="27" fillId="14" borderId="19" xfId="0" applyFont="1" applyFill="1" applyBorder="1" applyAlignment="1">
      <alignment horizontal="left" vertical="top" wrapText="1"/>
    </xf>
    <xf numFmtId="0" fontId="6" fillId="14" borderId="19" xfId="0" applyFont="1" applyFill="1" applyBorder="1" applyAlignment="1">
      <alignment vertical="top" wrapText="1"/>
    </xf>
    <xf numFmtId="0" fontId="27" fillId="0" borderId="19" xfId="0" applyFont="1" applyFill="1" applyBorder="1" applyAlignment="1">
      <alignment vertical="top" wrapText="1"/>
    </xf>
    <xf numFmtId="0" fontId="24" fillId="0" borderId="19" xfId="0" applyFont="1" applyFill="1" applyBorder="1"/>
    <xf numFmtId="0" fontId="6" fillId="0" borderId="19" xfId="5" applyNumberFormat="1" applyFont="1" applyBorder="1" applyAlignment="1">
      <alignment horizontal="left" vertical="top" wrapText="1"/>
    </xf>
    <xf numFmtId="0" fontId="27" fillId="0" borderId="19" xfId="0" applyFont="1" applyBorder="1" applyAlignment="1">
      <alignment horizontal="left" vertical="top" wrapText="1"/>
    </xf>
    <xf numFmtId="0" fontId="6" fillId="0" borderId="19" xfId="0" applyFont="1" applyBorder="1" applyAlignment="1">
      <alignment vertical="top" wrapText="1"/>
    </xf>
    <xf numFmtId="0" fontId="27" fillId="0" borderId="19" xfId="0" applyFont="1" applyBorder="1" applyAlignment="1">
      <alignment vertical="top" wrapText="1"/>
    </xf>
    <xf numFmtId="0" fontId="6" fillId="0" borderId="19" xfId="1" applyFill="1" applyBorder="1" applyAlignment="1">
      <alignment horizontal="center" vertical="top"/>
    </xf>
    <xf numFmtId="0" fontId="27" fillId="0" borderId="19" xfId="0" applyFont="1" applyBorder="1" applyAlignment="1">
      <alignment vertical="top"/>
    </xf>
    <xf numFmtId="0" fontId="24" fillId="14" borderId="19" xfId="0" applyFont="1" applyFill="1" applyBorder="1" applyAlignment="1">
      <alignment horizontal="left" vertical="top" wrapText="1"/>
    </xf>
    <xf numFmtId="0" fontId="8" fillId="0" borderId="19" xfId="1" applyNumberFormat="1" applyFont="1" applyBorder="1" applyAlignment="1">
      <alignment horizontal="left" vertical="top" wrapText="1"/>
    </xf>
    <xf numFmtId="0" fontId="27" fillId="14" borderId="19" xfId="0" applyFont="1" applyFill="1" applyBorder="1" applyAlignment="1">
      <alignment vertical="top"/>
    </xf>
    <xf numFmtId="0" fontId="27" fillId="14" borderId="19" xfId="9" applyNumberFormat="1" applyFont="1" applyFill="1" applyBorder="1" applyAlignment="1">
      <alignment horizontal="left" vertical="top" wrapText="1"/>
    </xf>
    <xf numFmtId="0" fontId="8" fillId="0" borderId="19" xfId="0" applyFont="1" applyFill="1" applyBorder="1" applyAlignment="1" applyProtection="1">
      <alignment vertical="top" wrapText="1"/>
    </xf>
    <xf numFmtId="0" fontId="0" fillId="0" borderId="19" xfId="0" applyFill="1" applyBorder="1" applyProtection="1"/>
    <xf numFmtId="0" fontId="8" fillId="14" borderId="19" xfId="1" applyNumberFormat="1" applyFont="1" applyFill="1" applyBorder="1" applyAlignment="1">
      <alignment horizontal="left" vertical="top" wrapText="1"/>
    </xf>
    <xf numFmtId="0" fontId="27" fillId="0" borderId="19" xfId="5" applyNumberFormat="1" applyFont="1" applyBorder="1" applyAlignment="1">
      <alignment horizontal="left" vertical="top" wrapText="1"/>
    </xf>
    <xf numFmtId="0" fontId="27" fillId="14" borderId="19" xfId="5" applyNumberFormat="1" applyFont="1" applyFill="1" applyBorder="1" applyAlignment="1">
      <alignment horizontal="left" vertical="top" wrapText="1"/>
    </xf>
    <xf numFmtId="0" fontId="27" fillId="0" borderId="19" xfId="9" applyNumberFormat="1" applyFont="1" applyBorder="1" applyAlignment="1">
      <alignment horizontal="left" vertical="top" wrapText="1"/>
    </xf>
    <xf numFmtId="0" fontId="6" fillId="0" borderId="19" xfId="3" applyNumberFormat="1" applyFont="1" applyBorder="1" applyAlignment="1">
      <alignment horizontal="left" vertical="top" wrapText="1"/>
    </xf>
    <xf numFmtId="0" fontId="24" fillId="0" borderId="19" xfId="0" applyFont="1" applyBorder="1" applyAlignment="1">
      <alignment horizontal="left" vertical="top" wrapText="1"/>
    </xf>
    <xf numFmtId="0" fontId="29" fillId="0" borderId="19" xfId="0" applyFont="1" applyBorder="1" applyAlignment="1">
      <alignment horizontal="left" vertical="top" wrapText="1"/>
    </xf>
    <xf numFmtId="0" fontId="29" fillId="14" borderId="19" xfId="0" applyFont="1" applyFill="1" applyBorder="1" applyAlignment="1">
      <alignment horizontal="left" vertical="top" wrapText="1"/>
    </xf>
    <xf numFmtId="0" fontId="6" fillId="14" borderId="19" xfId="3" applyNumberFormat="1" applyFont="1" applyFill="1" applyBorder="1" applyAlignment="1">
      <alignment horizontal="left" vertical="top" wrapText="1"/>
    </xf>
    <xf numFmtId="0" fontId="9" fillId="6" borderId="63" xfId="0" applyFont="1" applyFill="1" applyBorder="1" applyAlignment="1" applyProtection="1">
      <alignment horizontal="left" vertical="center"/>
    </xf>
    <xf numFmtId="0" fontId="9" fillId="6" borderId="65" xfId="0" applyFont="1" applyFill="1" applyBorder="1" applyAlignment="1" applyProtection="1">
      <alignment horizontal="left" vertical="center"/>
    </xf>
    <xf numFmtId="0" fontId="9" fillId="0" borderId="63" xfId="0" applyFont="1" applyBorder="1" applyAlignment="1" applyProtection="1">
      <alignment horizontal="left" vertical="center"/>
    </xf>
    <xf numFmtId="0" fontId="9" fillId="0" borderId="64" xfId="0" applyFont="1" applyBorder="1" applyAlignment="1" applyProtection="1">
      <alignment horizontal="left" vertical="center"/>
    </xf>
    <xf numFmtId="0" fontId="6" fillId="3" borderId="1" xfId="0" applyFont="1" applyFill="1" applyBorder="1" applyAlignment="1" applyProtection="1">
      <alignment horizontal="left" vertical="top" wrapText="1"/>
    </xf>
    <xf numFmtId="0" fontId="6" fillId="3" borderId="0" xfId="0" applyFont="1" applyFill="1" applyBorder="1" applyAlignment="1" applyProtection="1">
      <alignment horizontal="left" vertical="top" wrapText="1"/>
    </xf>
    <xf numFmtId="0" fontId="6" fillId="3" borderId="2" xfId="0" applyFont="1" applyFill="1" applyBorder="1" applyAlignment="1" applyProtection="1">
      <alignment horizontal="left" vertical="top" wrapText="1"/>
    </xf>
    <xf numFmtId="0" fontId="9" fillId="6" borderId="64" xfId="0" applyFont="1" applyFill="1" applyBorder="1" applyAlignment="1" applyProtection="1">
      <alignment horizontal="left" vertical="center"/>
    </xf>
    <xf numFmtId="0" fontId="10" fillId="6" borderId="14" xfId="0" applyFont="1" applyFill="1" applyBorder="1" applyAlignment="1">
      <alignment horizontal="left" vertical="top" wrapText="1"/>
    </xf>
    <xf numFmtId="0" fontId="6" fillId="6" borderId="72" xfId="0" applyFont="1" applyFill="1" applyBorder="1" applyAlignment="1" applyProtection="1">
      <alignment horizontal="left" vertical="top"/>
    </xf>
    <xf numFmtId="0" fontId="6" fillId="6" borderId="69" xfId="0" applyFont="1" applyFill="1" applyBorder="1" applyAlignment="1" applyProtection="1">
      <alignment horizontal="left" vertical="top"/>
    </xf>
    <xf numFmtId="0" fontId="6" fillId="6" borderId="64" xfId="0" applyFont="1" applyFill="1" applyBorder="1" applyAlignment="1" applyProtection="1">
      <alignment horizontal="left" vertical="top"/>
    </xf>
    <xf numFmtId="0" fontId="6" fillId="6" borderId="73" xfId="0" applyFont="1" applyFill="1" applyBorder="1" applyAlignment="1" applyProtection="1">
      <alignment horizontal="left" vertical="top"/>
    </xf>
    <xf numFmtId="0" fontId="6" fillId="6" borderId="74" xfId="0" applyFont="1" applyFill="1" applyBorder="1" applyAlignment="1" applyProtection="1">
      <alignment horizontal="left" vertical="top"/>
    </xf>
    <xf numFmtId="0" fontId="6" fillId="6" borderId="75" xfId="0" applyFont="1" applyFill="1" applyBorder="1" applyAlignment="1" applyProtection="1">
      <alignment horizontal="left" vertical="top"/>
    </xf>
    <xf numFmtId="0" fontId="6" fillId="0" borderId="46" xfId="0" applyFont="1" applyFill="1" applyBorder="1" applyAlignment="1" applyProtection="1">
      <alignment horizontal="left" vertical="top" wrapText="1"/>
    </xf>
    <xf numFmtId="0" fontId="6" fillId="0" borderId="42" xfId="0" applyFont="1" applyFill="1" applyBorder="1" applyAlignment="1" applyProtection="1">
      <alignment horizontal="left" vertical="top" wrapText="1"/>
    </xf>
    <xf numFmtId="0" fontId="6" fillId="0" borderId="43" xfId="0" applyFont="1" applyFill="1" applyBorder="1" applyAlignment="1" applyProtection="1">
      <alignment horizontal="left" vertical="top" wrapText="1"/>
    </xf>
    <xf numFmtId="0" fontId="6" fillId="0" borderId="7" xfId="0" applyFont="1" applyFill="1" applyBorder="1" applyAlignment="1" applyProtection="1">
      <alignment horizontal="left" vertical="top" wrapText="1"/>
    </xf>
    <xf numFmtId="0" fontId="6" fillId="0" borderId="0" xfId="0" applyFont="1" applyFill="1" applyAlignment="1" applyProtection="1">
      <alignment horizontal="left" vertical="top" wrapText="1"/>
    </xf>
    <xf numFmtId="0" fontId="6" fillId="0" borderId="2" xfId="0" applyFont="1" applyFill="1" applyBorder="1" applyAlignment="1" applyProtection="1">
      <alignment horizontal="left" vertical="top" wrapText="1"/>
    </xf>
    <xf numFmtId="0" fontId="6" fillId="0" borderId="8" xfId="0" applyFont="1" applyFill="1" applyBorder="1" applyAlignment="1" applyProtection="1">
      <alignment horizontal="left" vertical="top" wrapText="1"/>
    </xf>
    <xf numFmtId="0" fontId="6" fillId="0" borderId="9" xfId="0" applyFont="1" applyFill="1" applyBorder="1" applyAlignment="1" applyProtection="1">
      <alignment horizontal="left" vertical="top" wrapText="1"/>
    </xf>
    <xf numFmtId="0" fontId="6" fillId="0" borderId="10" xfId="0" applyFont="1" applyFill="1" applyBorder="1" applyAlignment="1" applyProtection="1">
      <alignment horizontal="left" vertical="top" wrapText="1"/>
    </xf>
    <xf numFmtId="0" fontId="6" fillId="6" borderId="40" xfId="0" applyFont="1" applyFill="1" applyBorder="1" applyAlignment="1" applyProtection="1">
      <alignment horizontal="left" vertical="top" wrapText="1"/>
    </xf>
    <xf numFmtId="0" fontId="6" fillId="6" borderId="51" xfId="0" applyFont="1" applyFill="1" applyBorder="1" applyAlignment="1" applyProtection="1">
      <alignment horizontal="left" vertical="top"/>
    </xf>
    <xf numFmtId="0" fontId="6" fillId="6" borderId="53" xfId="0" applyFont="1" applyFill="1" applyBorder="1" applyAlignment="1" applyProtection="1">
      <alignment horizontal="left" vertical="top"/>
    </xf>
    <xf numFmtId="0" fontId="6" fillId="6" borderId="1" xfId="0" applyFont="1" applyFill="1" applyBorder="1" applyAlignment="1" applyProtection="1">
      <alignment horizontal="left" vertical="top"/>
    </xf>
    <xf numFmtId="0" fontId="6" fillId="6" borderId="0" xfId="0" applyFont="1" applyFill="1" applyAlignment="1" applyProtection="1">
      <alignment horizontal="left" vertical="top"/>
    </xf>
    <xf numFmtId="0" fontId="6" fillId="6" borderId="12" xfId="0" applyFont="1" applyFill="1" applyBorder="1" applyAlignment="1" applyProtection="1">
      <alignment horizontal="left" vertical="top"/>
    </xf>
    <xf numFmtId="0" fontId="6" fillId="6" borderId="46" xfId="0" applyFont="1" applyFill="1" applyBorder="1" applyAlignment="1" applyProtection="1">
      <alignment horizontal="left" vertical="top" wrapText="1"/>
    </xf>
    <xf numFmtId="0" fontId="6" fillId="6" borderId="42" xfId="0" applyFont="1" applyFill="1" applyBorder="1" applyAlignment="1" applyProtection="1">
      <alignment horizontal="left" vertical="top" wrapText="1"/>
    </xf>
    <xf numFmtId="0" fontId="6" fillId="6" borderId="43" xfId="0" applyFont="1" applyFill="1" applyBorder="1" applyAlignment="1" applyProtection="1">
      <alignment horizontal="left" vertical="top" wrapText="1"/>
    </xf>
    <xf numFmtId="0" fontId="6" fillId="6" borderId="7" xfId="0" applyFont="1" applyFill="1" applyBorder="1" applyAlignment="1" applyProtection="1">
      <alignment horizontal="left" vertical="top" wrapText="1"/>
    </xf>
    <xf numFmtId="0" fontId="6" fillId="6" borderId="0" xfId="0" applyFont="1" applyFill="1" applyAlignment="1" applyProtection="1">
      <alignment horizontal="left" vertical="top" wrapText="1"/>
    </xf>
    <xf numFmtId="0" fontId="6" fillId="6" borderId="2" xfId="0" applyFont="1" applyFill="1" applyBorder="1" applyAlignment="1" applyProtection="1">
      <alignment horizontal="left" vertical="top" wrapText="1"/>
    </xf>
    <xf numFmtId="0" fontId="6" fillId="6" borderId="66" xfId="0" applyFont="1" applyFill="1" applyBorder="1" applyAlignment="1" applyProtection="1">
      <alignment horizontal="left" vertical="top" wrapText="1"/>
    </xf>
    <xf numFmtId="0" fontId="6" fillId="6" borderId="67" xfId="0" applyFont="1" applyFill="1" applyBorder="1" applyAlignment="1" applyProtection="1">
      <alignment horizontal="left" vertical="top" wrapText="1"/>
    </xf>
    <xf numFmtId="0" fontId="6" fillId="6" borderId="68" xfId="0" applyFont="1" applyFill="1" applyBorder="1" applyAlignment="1" applyProtection="1">
      <alignment horizontal="left" vertical="top" wrapText="1"/>
    </xf>
    <xf numFmtId="0" fontId="6" fillId="6" borderId="3" xfId="0" applyFont="1" applyFill="1" applyBorder="1" applyAlignment="1" applyProtection="1">
      <alignment horizontal="left" vertical="top" wrapText="1"/>
    </xf>
    <xf numFmtId="0" fontId="6" fillId="6" borderId="4" xfId="0" applyFont="1" applyFill="1" applyBorder="1" applyAlignment="1" applyProtection="1">
      <alignment horizontal="left" vertical="top" wrapText="1"/>
    </xf>
    <xf numFmtId="0" fontId="6" fillId="6" borderId="11" xfId="0" applyFont="1" applyFill="1" applyBorder="1" applyAlignment="1" applyProtection="1">
      <alignment horizontal="left" vertical="top" wrapText="1"/>
    </xf>
    <xf numFmtId="0" fontId="6" fillId="6" borderId="63" xfId="0" applyFont="1" applyFill="1" applyBorder="1" applyAlignment="1" applyProtection="1">
      <alignment horizontal="left" vertical="top"/>
    </xf>
    <xf numFmtId="0" fontId="6" fillId="6" borderId="1" xfId="0" applyFont="1" applyFill="1" applyBorder="1" applyAlignment="1" applyProtection="1">
      <alignment horizontal="left" vertical="top" wrapText="1"/>
    </xf>
    <xf numFmtId="0" fontId="6" fillId="6" borderId="0" xfId="0" applyFont="1" applyFill="1" applyBorder="1" applyAlignment="1" applyProtection="1">
      <alignment horizontal="left" vertical="top" wrapText="1"/>
    </xf>
    <xf numFmtId="0" fontId="6" fillId="6" borderId="12" xfId="0" applyFont="1" applyFill="1" applyBorder="1" applyAlignment="1" applyProtection="1">
      <alignment horizontal="left" vertical="top" wrapText="1"/>
    </xf>
    <xf numFmtId="0" fontId="6" fillId="6" borderId="70" xfId="0" applyFont="1" applyFill="1" applyBorder="1" applyAlignment="1" applyProtection="1">
      <alignment horizontal="left" vertical="top" wrapText="1"/>
    </xf>
    <xf numFmtId="0" fontId="6" fillId="6" borderId="9" xfId="0" applyFont="1" applyFill="1" applyBorder="1" applyAlignment="1" applyProtection="1">
      <alignment horizontal="left" vertical="top" wrapText="1"/>
    </xf>
    <xf numFmtId="0" fontId="6" fillId="6" borderId="71" xfId="0" applyFont="1" applyFill="1" applyBorder="1" applyAlignment="1" applyProtection="1">
      <alignment horizontal="left" vertical="top" wrapText="1"/>
    </xf>
    <xf numFmtId="0" fontId="9" fillId="9" borderId="46" xfId="0" applyFont="1" applyFill="1" applyBorder="1" applyAlignment="1" applyProtection="1">
      <alignment horizontal="left" vertical="top"/>
    </xf>
    <xf numFmtId="0" fontId="9" fillId="9" borderId="42" xfId="0" applyFont="1" applyFill="1" applyBorder="1" applyAlignment="1" applyProtection="1">
      <alignment horizontal="left" vertical="top"/>
    </xf>
    <xf numFmtId="0" fontId="9" fillId="9" borderId="43" xfId="0" applyFont="1" applyFill="1" applyBorder="1" applyAlignment="1" applyProtection="1">
      <alignment horizontal="left" vertical="top"/>
    </xf>
    <xf numFmtId="0" fontId="9" fillId="9" borderId="8" xfId="0" applyFont="1" applyFill="1" applyBorder="1" applyAlignment="1" applyProtection="1">
      <alignment horizontal="left" vertical="top"/>
    </xf>
    <xf numFmtId="0" fontId="9" fillId="9" borderId="9" xfId="0" applyFont="1" applyFill="1" applyBorder="1" applyAlignment="1" applyProtection="1">
      <alignment horizontal="left" vertical="top"/>
    </xf>
    <xf numFmtId="0" fontId="9" fillId="9" borderId="10" xfId="0" applyFont="1" applyFill="1" applyBorder="1" applyAlignment="1" applyProtection="1">
      <alignment horizontal="left" vertical="top"/>
    </xf>
    <xf numFmtId="0" fontId="6" fillId="6" borderId="8" xfId="0" applyFont="1" applyFill="1" applyBorder="1" applyAlignment="1" applyProtection="1">
      <alignment horizontal="left" vertical="top" wrapText="1"/>
    </xf>
    <xf numFmtId="0" fontId="6" fillId="6" borderId="10" xfId="0" applyFont="1" applyFill="1" applyBorder="1" applyAlignment="1" applyProtection="1">
      <alignment horizontal="left" vertical="top" wrapText="1"/>
    </xf>
    <xf numFmtId="0" fontId="9" fillId="4" borderId="19" xfId="0" applyFont="1" applyFill="1" applyBorder="1" applyAlignment="1" applyProtection="1">
      <alignment horizontal="left"/>
      <protection locked="0"/>
    </xf>
  </cellXfs>
  <cellStyles count="14">
    <cellStyle name="Normal" xfId="0" builtinId="0"/>
    <cellStyle name="Normal 2" xfId="1" xr:uid="{00000000-0005-0000-0000-000001000000}"/>
    <cellStyle name="Normal 2 2" xfId="2" xr:uid="{00000000-0005-0000-0000-000002000000}"/>
    <cellStyle name="Normal 2 3" xfId="9" xr:uid="{ED8D5E6A-253D-4C9E-BD3F-70D5EA7D9AE7}"/>
    <cellStyle name="Normal 257" xfId="11" xr:uid="{35491E73-ED36-440D-ABEF-65F239D6F4A3}"/>
    <cellStyle name="Normal 3" xfId="3" xr:uid="{00000000-0005-0000-0000-000003000000}"/>
    <cellStyle name="Normal 4" xfId="4" xr:uid="{00000000-0005-0000-0000-000004000000}"/>
    <cellStyle name="Normal 5" xfId="5" xr:uid="{00000000-0005-0000-0000-000005000000}"/>
    <cellStyle name="Normal 5 2" xfId="6" xr:uid="{00000000-0005-0000-0000-000006000000}"/>
    <cellStyle name="Normal 6" xfId="7" xr:uid="{00000000-0005-0000-0000-000007000000}"/>
    <cellStyle name="Normal 6 2" xfId="10" xr:uid="{62836C73-8393-4FD8-BC87-4EDD2F8E6D47}"/>
    <cellStyle name="Normal 6 3" xfId="12" xr:uid="{D799292F-FEBE-4C88-9BA6-68FF8F072A1C}"/>
    <cellStyle name="Normal 7" xfId="13" xr:uid="{0DA93F1F-4F9B-4FED-ABAD-30D33BCEB7FF}"/>
    <cellStyle name="Normal_Sheet1" xfId="8" xr:uid="{00000000-0005-0000-0000-000008000000}"/>
  </cellStyles>
  <dxfs count="85">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strike val="0"/>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strike val="0"/>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strike val="0"/>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ndense val="0"/>
        <extend val="0"/>
        <color indexed="16"/>
      </font>
      <fill>
        <patternFill>
          <bgColor indexed="43"/>
        </patternFill>
      </fill>
    </dxf>
    <dxf>
      <font>
        <strike val="0"/>
        <color auto="1"/>
      </font>
      <fill>
        <patternFill>
          <bgColor rgb="FFFF0000"/>
        </patternFill>
      </fill>
    </dxf>
    <dxf>
      <font>
        <condense val="0"/>
        <extend val="0"/>
        <color indexed="42"/>
      </font>
      <fill>
        <patternFill>
          <bgColor indexed="17"/>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ill>
        <patternFill>
          <bgColor rgb="FFFFFF00"/>
        </patternFill>
      </fill>
    </dxf>
    <dxf>
      <fill>
        <patternFill>
          <bgColor rgb="FFFFFF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9CCFF"/>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1905</xdr:colOff>
      <xdr:row>0</xdr:row>
      <xdr:rowOff>73932</xdr:rowOff>
    </xdr:from>
    <xdr:to>
      <xdr:col>3</xdr:col>
      <xdr:colOff>1905</xdr:colOff>
      <xdr:row>6</xdr:row>
      <xdr:rowOff>86307</xdr:rowOff>
    </xdr:to>
    <xdr:pic>
      <xdr:nvPicPr>
        <xdr:cNvPr id="2" name="Picture 1" descr="The official logo of the IRS" title="IRS Logo">
          <a:extLst>
            <a:ext uri="{FF2B5EF4-FFF2-40B4-BE49-F238E27FC236}">
              <a16:creationId xmlns:a16="http://schemas.microsoft.com/office/drawing/2014/main" id="{ACA3F77E-9DE0-44D8-B946-51EC133D697F}"/>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8"/>
  <sheetViews>
    <sheetView zoomScale="80" zoomScaleNormal="80" workbookViewId="0">
      <selection activeCell="C8" sqref="C8"/>
    </sheetView>
  </sheetViews>
  <sheetFormatPr defaultColWidth="9.26953125" defaultRowHeight="12.75" customHeight="1" x14ac:dyDescent="0.35"/>
  <cols>
    <col min="1" max="1" width="9.26953125" style="16"/>
    <col min="2" max="2" width="11.7265625" style="16" customWidth="1"/>
    <col min="3" max="3" width="110.26953125" style="16" customWidth="1"/>
    <col min="4" max="16384" width="9.26953125" style="16"/>
  </cols>
  <sheetData>
    <row r="1" spans="1:3" ht="15.5" x14ac:dyDescent="0.35">
      <c r="A1" s="238" t="s">
        <v>0</v>
      </c>
      <c r="B1" s="239"/>
      <c r="C1" s="240"/>
    </row>
    <row r="2" spans="1:3" ht="15.5" x14ac:dyDescent="0.35">
      <c r="A2" s="2" t="s">
        <v>1</v>
      </c>
      <c r="B2" s="3"/>
      <c r="C2" s="4"/>
    </row>
    <row r="3" spans="1:3" ht="14.5" x14ac:dyDescent="0.35">
      <c r="A3" s="15"/>
      <c r="B3" s="5"/>
      <c r="C3" s="6"/>
    </row>
    <row r="4" spans="1:3" ht="14.5" x14ac:dyDescent="0.35">
      <c r="A4" s="15" t="s">
        <v>2</v>
      </c>
      <c r="B4" s="5"/>
      <c r="C4" s="6"/>
    </row>
    <row r="5" spans="1:3" ht="14.5" x14ac:dyDescent="0.35">
      <c r="A5" s="15" t="s">
        <v>3</v>
      </c>
      <c r="B5" s="5"/>
      <c r="C5" s="6"/>
    </row>
    <row r="6" spans="1:3" ht="14.5" x14ac:dyDescent="0.35">
      <c r="A6" s="15" t="s">
        <v>5445</v>
      </c>
      <c r="B6" s="5"/>
      <c r="C6" s="6"/>
    </row>
    <row r="7" spans="1:3" ht="14.5" x14ac:dyDescent="0.35">
      <c r="A7" s="7"/>
      <c r="B7" s="8"/>
      <c r="C7" s="9"/>
    </row>
    <row r="8" spans="1:3" ht="18" customHeight="1" x14ac:dyDescent="0.35">
      <c r="A8" s="241" t="s">
        <v>4</v>
      </c>
      <c r="B8" s="242"/>
      <c r="C8" s="243"/>
    </row>
    <row r="9" spans="1:3" ht="12.75" customHeight="1" x14ac:dyDescent="0.35">
      <c r="A9" s="329" t="s">
        <v>5446</v>
      </c>
      <c r="B9" s="330"/>
      <c r="C9" s="331"/>
    </row>
    <row r="10" spans="1:3" ht="14.5" x14ac:dyDescent="0.35">
      <c r="A10" s="329"/>
      <c r="B10" s="330"/>
      <c r="C10" s="331"/>
    </row>
    <row r="11" spans="1:3" ht="14.5" x14ac:dyDescent="0.35">
      <c r="A11" s="329"/>
      <c r="B11" s="330"/>
      <c r="C11" s="331"/>
    </row>
    <row r="12" spans="1:3" ht="14.5" x14ac:dyDescent="0.35">
      <c r="A12" s="329"/>
      <c r="B12" s="330"/>
      <c r="C12" s="331"/>
    </row>
    <row r="13" spans="1:3" ht="14.5" x14ac:dyDescent="0.35">
      <c r="A13" s="329"/>
      <c r="B13" s="330"/>
      <c r="C13" s="331"/>
    </row>
    <row r="14" spans="1:3" ht="14.5" x14ac:dyDescent="0.35">
      <c r="C14" s="17"/>
    </row>
    <row r="15" spans="1:3" ht="14.5" x14ac:dyDescent="0.35">
      <c r="A15" s="244" t="s">
        <v>5</v>
      </c>
      <c r="B15" s="245"/>
      <c r="C15" s="129"/>
    </row>
    <row r="16" spans="1:3" ht="14.5" x14ac:dyDescent="0.35">
      <c r="A16" s="327" t="s">
        <v>6</v>
      </c>
      <c r="B16" s="328"/>
      <c r="C16" s="246"/>
    </row>
    <row r="17" spans="1:3" ht="14.5" x14ac:dyDescent="0.35">
      <c r="A17" s="327" t="s">
        <v>7</v>
      </c>
      <c r="B17" s="328"/>
      <c r="C17" s="246"/>
    </row>
    <row r="18" spans="1:3" ht="14.5" x14ac:dyDescent="0.35">
      <c r="A18" s="327" t="s">
        <v>8</v>
      </c>
      <c r="B18" s="328"/>
      <c r="C18" s="246"/>
    </row>
    <row r="19" spans="1:3" ht="14.5" x14ac:dyDescent="0.35">
      <c r="A19" s="325" t="s">
        <v>9</v>
      </c>
      <c r="B19" s="332"/>
      <c r="C19" s="247"/>
    </row>
    <row r="20" spans="1:3" ht="14.5" x14ac:dyDescent="0.35">
      <c r="A20" s="327" t="s">
        <v>10</v>
      </c>
      <c r="B20" s="328"/>
      <c r="C20" s="248"/>
    </row>
    <row r="21" spans="1:3" ht="14.5" x14ac:dyDescent="0.35">
      <c r="A21" s="327" t="s">
        <v>11</v>
      </c>
      <c r="B21" s="328"/>
      <c r="C21" s="246"/>
    </row>
    <row r="22" spans="1:3" ht="14.5" x14ac:dyDescent="0.35">
      <c r="A22" s="327" t="s">
        <v>12</v>
      </c>
      <c r="B22" s="328"/>
      <c r="C22" s="246"/>
    </row>
    <row r="23" spans="1:3" ht="14.5" x14ac:dyDescent="0.35">
      <c r="A23" s="327" t="s">
        <v>13</v>
      </c>
      <c r="B23" s="328"/>
      <c r="C23" s="246"/>
    </row>
    <row r="24" spans="1:3" ht="14.5" x14ac:dyDescent="0.35">
      <c r="A24" s="327" t="s">
        <v>14</v>
      </c>
      <c r="B24" s="328"/>
      <c r="C24" s="246"/>
    </row>
    <row r="25" spans="1:3" ht="14.5" x14ac:dyDescent="0.35">
      <c r="A25" s="327" t="s">
        <v>15</v>
      </c>
      <c r="B25" s="328"/>
      <c r="C25" s="246"/>
    </row>
    <row r="26" spans="1:3" ht="14.5" x14ac:dyDescent="0.35">
      <c r="A26" s="327" t="s">
        <v>16</v>
      </c>
      <c r="B26" s="328"/>
      <c r="C26" s="246"/>
    </row>
    <row r="27" spans="1:3" ht="14.5" x14ac:dyDescent="0.35">
      <c r="C27" s="17"/>
    </row>
    <row r="28" spans="1:3" ht="14.5" x14ac:dyDescent="0.35">
      <c r="A28" s="244" t="s">
        <v>17</v>
      </c>
      <c r="B28" s="245"/>
      <c r="C28" s="129"/>
    </row>
    <row r="29" spans="1:3" ht="14.5" x14ac:dyDescent="0.35">
      <c r="A29" s="249"/>
      <c r="B29" s="250"/>
      <c r="C29" s="130"/>
    </row>
    <row r="30" spans="1:3" ht="14.5" x14ac:dyDescent="0.35">
      <c r="A30" s="325" t="s">
        <v>18</v>
      </c>
      <c r="B30" s="326"/>
      <c r="C30" s="131"/>
    </row>
    <row r="31" spans="1:3" ht="14.5" x14ac:dyDescent="0.35">
      <c r="A31" s="325" t="s">
        <v>19</v>
      </c>
      <c r="B31" s="326"/>
      <c r="C31" s="131"/>
    </row>
    <row r="32" spans="1:3" ht="12.75" customHeight="1" x14ac:dyDescent="0.35">
      <c r="A32" s="325" t="s">
        <v>20</v>
      </c>
      <c r="B32" s="326"/>
      <c r="C32" s="131"/>
    </row>
    <row r="33" spans="1:3" ht="12.75" customHeight="1" x14ac:dyDescent="0.35">
      <c r="A33" s="325" t="s">
        <v>21</v>
      </c>
      <c r="B33" s="326"/>
      <c r="C33" s="132"/>
    </row>
    <row r="34" spans="1:3" ht="14.5" x14ac:dyDescent="0.35">
      <c r="A34" s="325" t="s">
        <v>22</v>
      </c>
      <c r="B34" s="326"/>
      <c r="C34" s="131"/>
    </row>
    <row r="35" spans="1:3" ht="14.5" x14ac:dyDescent="0.35">
      <c r="A35" s="249"/>
      <c r="B35" s="250"/>
      <c r="C35" s="130"/>
    </row>
    <row r="36" spans="1:3" ht="14.5" x14ac:dyDescent="0.35">
      <c r="A36" s="325" t="s">
        <v>18</v>
      </c>
      <c r="B36" s="326"/>
      <c r="C36" s="131"/>
    </row>
    <row r="37" spans="1:3" ht="14.5" x14ac:dyDescent="0.35">
      <c r="A37" s="325" t="s">
        <v>19</v>
      </c>
      <c r="B37" s="326"/>
      <c r="C37" s="131"/>
    </row>
    <row r="38" spans="1:3" ht="14.5" x14ac:dyDescent="0.35">
      <c r="A38" s="325" t="s">
        <v>20</v>
      </c>
      <c r="B38" s="326"/>
      <c r="C38" s="131"/>
    </row>
    <row r="39" spans="1:3" ht="14.5" x14ac:dyDescent="0.35">
      <c r="A39" s="325" t="s">
        <v>21</v>
      </c>
      <c r="B39" s="326"/>
      <c r="C39" s="132"/>
    </row>
    <row r="40" spans="1:3" ht="14.5" x14ac:dyDescent="0.35">
      <c r="A40" s="325" t="s">
        <v>22</v>
      </c>
      <c r="B40" s="326"/>
      <c r="C40" s="131"/>
    </row>
    <row r="41" spans="1:3" ht="14.5" x14ac:dyDescent="0.35"/>
    <row r="42" spans="1:3" ht="14.5" x14ac:dyDescent="0.35">
      <c r="A42" s="18" t="s">
        <v>23</v>
      </c>
    </row>
    <row r="43" spans="1:3" ht="14.5" x14ac:dyDescent="0.35">
      <c r="A43" s="18" t="s">
        <v>24</v>
      </c>
    </row>
    <row r="44" spans="1:3" ht="14.5" x14ac:dyDescent="0.35">
      <c r="A44" s="18" t="s">
        <v>25</v>
      </c>
    </row>
    <row r="45" spans="1:3" ht="14.5" x14ac:dyDescent="0.35"/>
    <row r="46" spans="1:3" ht="12.75" hidden="1" customHeight="1" x14ac:dyDescent="0.35">
      <c r="A46" s="50" t="s">
        <v>26</v>
      </c>
    </row>
    <row r="47" spans="1:3" ht="12.75" hidden="1" customHeight="1" x14ac:dyDescent="0.35">
      <c r="A47" s="50" t="s">
        <v>27</v>
      </c>
    </row>
    <row r="48" spans="1:3" ht="12.75" hidden="1" customHeight="1" x14ac:dyDescent="0.35">
      <c r="A48" s="50" t="s">
        <v>28</v>
      </c>
    </row>
  </sheetData>
  <mergeCells count="22">
    <mergeCell ref="A9:C13"/>
    <mergeCell ref="A26:B26"/>
    <mergeCell ref="A25:B25"/>
    <mergeCell ref="A24:B24"/>
    <mergeCell ref="A23:B23"/>
    <mergeCell ref="A22:B22"/>
    <mergeCell ref="A21:B21"/>
    <mergeCell ref="A20:B20"/>
    <mergeCell ref="A19:B19"/>
    <mergeCell ref="A18:B18"/>
    <mergeCell ref="A31:B31"/>
    <mergeCell ref="A30:B30"/>
    <mergeCell ref="A17:B17"/>
    <mergeCell ref="A16:B16"/>
    <mergeCell ref="A40:B40"/>
    <mergeCell ref="A39:B39"/>
    <mergeCell ref="A38:B38"/>
    <mergeCell ref="A37:B37"/>
    <mergeCell ref="A36:B36"/>
    <mergeCell ref="A34:B34"/>
    <mergeCell ref="A33:B33"/>
    <mergeCell ref="A32:B32"/>
  </mergeCells>
  <dataValidations count="11">
    <dataValidation allowBlank="1" showInputMessage="1" showErrorMessage="1" prompt="Insert tester name and organization" sqref="C22" xr:uid="{00000000-0002-0000-0000-000000000000}"/>
    <dataValidation type="list" allowBlank="1" showInputMessage="1" showErrorMessage="1" prompt="Select logical network location of device" sqref="C25" xr:uid="{00000000-0002-0000-0000-000001000000}">
      <formula1>$A$46:$A$48</formula1>
    </dataValidation>
    <dataValidation allowBlank="1" showInputMessage="1" showErrorMessage="1" prompt="Insert device function" sqref="C26" xr:uid="{00000000-0002-0000-0000-000002000000}"/>
    <dataValidation allowBlank="1" showInputMessage="1" showErrorMessage="1" prompt="Insert operating system version (major and minor release/version)" sqref="C24" xr:uid="{00000000-0002-0000-0000-000003000000}"/>
    <dataValidation allowBlank="1" showInputMessage="1" showErrorMessage="1" prompt="Insert device/host name" sqref="C23" xr:uid="{00000000-0002-0000-0000-000004000000}"/>
    <dataValidation allowBlank="1" showInputMessage="1" showErrorMessage="1" prompt="Insert agency code(s) for all shared agencies" sqref="C21" xr:uid="{00000000-0002-0000-0000-000005000000}"/>
    <dataValidation allowBlank="1" showInputMessage="1" showErrorMessage="1" prompt="Insert date of closing conference" sqref="C20" xr:uid="{00000000-0002-0000-0000-000006000000}"/>
    <dataValidation allowBlank="1" showInputMessage="1" showErrorMessage="1" prompt="Insert date testing occurred" sqref="C19" xr:uid="{00000000-0002-0000-0000-000007000000}"/>
    <dataValidation allowBlank="1" showInputMessage="1" showErrorMessage="1" prompt="Insert city, state and address or building number" sqref="C18" xr:uid="{00000000-0002-0000-0000-000008000000}"/>
    <dataValidation allowBlank="1" showInputMessage="1" showErrorMessage="1" prompt="Insert complete agency code" sqref="C17" xr:uid="{00000000-0002-0000-0000-000009000000}"/>
    <dataValidation allowBlank="1" showInputMessage="1" showErrorMessage="1" prompt="Insert complete agency name" sqref="C16"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XFC567"/>
  <sheetViews>
    <sheetView workbookViewId="0">
      <pane ySplit="1" topLeftCell="A415" activePane="bottomLeft" state="frozen"/>
      <selection pane="bottomLeft" activeCell="B415" sqref="B415"/>
    </sheetView>
  </sheetViews>
  <sheetFormatPr defaultColWidth="0" defaultRowHeight="14.5" zeroHeight="1" x14ac:dyDescent="0.35"/>
  <cols>
    <col min="1" max="1" width="10.453125" style="10" customWidth="1"/>
    <col min="2" max="2" width="69.453125" style="10" customWidth="1"/>
    <col min="3" max="3" width="9.26953125" style="10" customWidth="1"/>
    <col min="4" max="4" width="38" style="10" hidden="1"/>
    <col min="5" max="16383" width="8.7265625" hidden="1"/>
    <col min="16384" max="16384" width="4.453125" hidden="1"/>
  </cols>
  <sheetData>
    <row r="1" spans="1:4" ht="24.75" customHeight="1" x14ac:dyDescent="0.35">
      <c r="A1" s="291" t="s">
        <v>4245</v>
      </c>
      <c r="B1" s="292" t="s">
        <v>92</v>
      </c>
      <c r="C1" s="292" t="s">
        <v>54</v>
      </c>
      <c r="D1" s="105">
        <v>45709</v>
      </c>
    </row>
    <row r="2" spans="1:4" ht="15.5" x14ac:dyDescent="0.35">
      <c r="A2" s="106" t="s">
        <v>4246</v>
      </c>
      <c r="B2" s="107" t="s">
        <v>4247</v>
      </c>
      <c r="C2" s="107">
        <v>6</v>
      </c>
    </row>
    <row r="3" spans="1:4" ht="15.5" x14ac:dyDescent="0.35">
      <c r="A3" s="106" t="s">
        <v>1815</v>
      </c>
      <c r="B3" s="107" t="s">
        <v>4248</v>
      </c>
      <c r="C3" s="107">
        <v>5</v>
      </c>
    </row>
    <row r="4" spans="1:4" ht="15.5" x14ac:dyDescent="0.35">
      <c r="A4" s="106" t="s">
        <v>4249</v>
      </c>
      <c r="B4" s="107" t="s">
        <v>4250</v>
      </c>
      <c r="C4" s="107">
        <v>2</v>
      </c>
    </row>
    <row r="5" spans="1:4" ht="15.5" x14ac:dyDescent="0.35">
      <c r="A5" s="106" t="s">
        <v>239</v>
      </c>
      <c r="B5" s="107" t="s">
        <v>4251</v>
      </c>
      <c r="C5" s="107">
        <v>5</v>
      </c>
    </row>
    <row r="6" spans="1:4" ht="15.5" x14ac:dyDescent="0.35">
      <c r="A6" s="106" t="s">
        <v>162</v>
      </c>
      <c r="B6" s="107" t="s">
        <v>4252</v>
      </c>
      <c r="C6" s="107">
        <v>4</v>
      </c>
    </row>
    <row r="7" spans="1:4" ht="15.5" x14ac:dyDescent="0.35">
      <c r="A7" s="106" t="s">
        <v>835</v>
      </c>
      <c r="B7" s="107" t="s">
        <v>4253</v>
      </c>
      <c r="C7" s="107">
        <v>4</v>
      </c>
    </row>
    <row r="8" spans="1:4" ht="15.5" x14ac:dyDescent="0.35">
      <c r="A8" s="106" t="s">
        <v>626</v>
      </c>
      <c r="B8" s="107" t="s">
        <v>4254</v>
      </c>
      <c r="C8" s="107">
        <v>1</v>
      </c>
    </row>
    <row r="9" spans="1:4" ht="15.5" x14ac:dyDescent="0.35">
      <c r="A9" s="106" t="s">
        <v>1699</v>
      </c>
      <c r="B9" s="107" t="s">
        <v>4255</v>
      </c>
      <c r="C9" s="107">
        <v>5</v>
      </c>
    </row>
    <row r="10" spans="1:4" ht="15.5" x14ac:dyDescent="0.35">
      <c r="A10" s="106" t="s">
        <v>4256</v>
      </c>
      <c r="B10" s="107" t="s">
        <v>4257</v>
      </c>
      <c r="C10" s="107">
        <v>8</v>
      </c>
    </row>
    <row r="11" spans="1:4" ht="15.5" x14ac:dyDescent="0.35">
      <c r="A11" s="106" t="s">
        <v>4258</v>
      </c>
      <c r="B11" s="107" t="s">
        <v>4259</v>
      </c>
      <c r="C11" s="107">
        <v>1</v>
      </c>
    </row>
    <row r="12" spans="1:4" ht="15.5" x14ac:dyDescent="0.35">
      <c r="A12" s="106" t="s">
        <v>4260</v>
      </c>
      <c r="B12" s="107" t="s">
        <v>4261</v>
      </c>
      <c r="C12" s="107">
        <v>8</v>
      </c>
    </row>
    <row r="13" spans="1:4" ht="15.5" x14ac:dyDescent="0.35">
      <c r="A13" s="106" t="s">
        <v>4262</v>
      </c>
      <c r="B13" s="107" t="s">
        <v>4263</v>
      </c>
      <c r="C13" s="107">
        <v>6</v>
      </c>
    </row>
    <row r="14" spans="1:4" ht="15.5" x14ac:dyDescent="0.35">
      <c r="A14" s="106" t="s">
        <v>1573</v>
      </c>
      <c r="B14" s="107" t="s">
        <v>4264</v>
      </c>
      <c r="C14" s="107">
        <v>4</v>
      </c>
    </row>
    <row r="15" spans="1:4" ht="15.5" x14ac:dyDescent="0.35">
      <c r="A15" s="106" t="s">
        <v>2044</v>
      </c>
      <c r="B15" s="107" t="s">
        <v>4265</v>
      </c>
      <c r="C15" s="107">
        <v>7</v>
      </c>
    </row>
    <row r="16" spans="1:4" ht="15.5" x14ac:dyDescent="0.35">
      <c r="A16" s="106" t="s">
        <v>4266</v>
      </c>
      <c r="B16" s="107" t="s">
        <v>4267</v>
      </c>
      <c r="C16" s="107">
        <v>7</v>
      </c>
    </row>
    <row r="17" spans="1:3" ht="15.5" x14ac:dyDescent="0.35">
      <c r="A17" s="106" t="s">
        <v>4268</v>
      </c>
      <c r="B17" s="107" t="s">
        <v>4269</v>
      </c>
      <c r="C17" s="107">
        <v>7</v>
      </c>
    </row>
    <row r="18" spans="1:3" ht="15.5" x14ac:dyDescent="0.35">
      <c r="A18" s="106" t="s">
        <v>4270</v>
      </c>
      <c r="B18" s="107" t="s">
        <v>4271</v>
      </c>
      <c r="C18" s="107">
        <v>5</v>
      </c>
    </row>
    <row r="19" spans="1:3" ht="15.5" x14ac:dyDescent="0.35">
      <c r="A19" s="106" t="s">
        <v>4272</v>
      </c>
      <c r="B19" s="107" t="s">
        <v>4273</v>
      </c>
      <c r="C19" s="107">
        <v>5</v>
      </c>
    </row>
    <row r="20" spans="1:3" ht="15.5" x14ac:dyDescent="0.35">
      <c r="A20" s="106" t="s">
        <v>4274</v>
      </c>
      <c r="B20" s="107" t="s">
        <v>4275</v>
      </c>
      <c r="C20" s="107">
        <v>5</v>
      </c>
    </row>
    <row r="21" spans="1:3" ht="15.5" x14ac:dyDescent="0.35">
      <c r="A21" s="106" t="s">
        <v>4276</v>
      </c>
      <c r="B21" s="107" t="s">
        <v>4277</v>
      </c>
      <c r="C21" s="107">
        <v>6</v>
      </c>
    </row>
    <row r="22" spans="1:3" ht="15.5" x14ac:dyDescent="0.35">
      <c r="A22" s="106" t="s">
        <v>4278</v>
      </c>
      <c r="B22" s="107" t="s">
        <v>4279</v>
      </c>
      <c r="C22" s="107">
        <v>6</v>
      </c>
    </row>
    <row r="23" spans="1:3" ht="15.5" x14ac:dyDescent="0.35">
      <c r="A23" s="106" t="s">
        <v>4280</v>
      </c>
      <c r="B23" s="107" t="s">
        <v>4281</v>
      </c>
      <c r="C23" s="107">
        <v>4</v>
      </c>
    </row>
    <row r="24" spans="1:3" ht="15.5" x14ac:dyDescent="0.35">
      <c r="A24" s="106" t="s">
        <v>513</v>
      </c>
      <c r="B24" s="107" t="s">
        <v>4282</v>
      </c>
      <c r="C24" s="107">
        <v>7</v>
      </c>
    </row>
    <row r="25" spans="1:3" ht="15.5" x14ac:dyDescent="0.35">
      <c r="A25" s="106" t="s">
        <v>4283</v>
      </c>
      <c r="B25" s="107" t="s">
        <v>4284</v>
      </c>
      <c r="C25" s="107">
        <v>1</v>
      </c>
    </row>
    <row r="26" spans="1:3" ht="15.5" x14ac:dyDescent="0.35">
      <c r="A26" s="106" t="s">
        <v>4285</v>
      </c>
      <c r="B26" s="107" t="s">
        <v>4286</v>
      </c>
      <c r="C26" s="107">
        <v>5</v>
      </c>
    </row>
    <row r="27" spans="1:3" ht="15.5" x14ac:dyDescent="0.35">
      <c r="A27" s="106" t="s">
        <v>4287</v>
      </c>
      <c r="B27" s="107" t="s">
        <v>4288</v>
      </c>
      <c r="C27" s="107">
        <v>5</v>
      </c>
    </row>
    <row r="28" spans="1:3" ht="15.5" x14ac:dyDescent="0.35">
      <c r="A28" s="106" t="s">
        <v>4289</v>
      </c>
      <c r="B28" s="107" t="s">
        <v>4290</v>
      </c>
      <c r="C28" s="107">
        <v>8</v>
      </c>
    </row>
    <row r="29" spans="1:3" ht="15.5" x14ac:dyDescent="0.35">
      <c r="A29" s="106" t="s">
        <v>4291</v>
      </c>
      <c r="B29" s="107" t="s">
        <v>4292</v>
      </c>
      <c r="C29" s="107">
        <v>1</v>
      </c>
    </row>
    <row r="30" spans="1:3" ht="15.5" x14ac:dyDescent="0.35">
      <c r="A30" s="106" t="s">
        <v>4293</v>
      </c>
      <c r="B30" s="107" t="s">
        <v>4294</v>
      </c>
      <c r="C30" s="107">
        <v>5</v>
      </c>
    </row>
    <row r="31" spans="1:3" ht="15.5" x14ac:dyDescent="0.35">
      <c r="A31" s="106" t="s">
        <v>4295</v>
      </c>
      <c r="B31" s="107" t="s">
        <v>4296</v>
      </c>
      <c r="C31" s="107">
        <v>8</v>
      </c>
    </row>
    <row r="32" spans="1:3" ht="15.5" x14ac:dyDescent="0.35">
      <c r="A32" s="106" t="s">
        <v>4297</v>
      </c>
      <c r="B32" s="107" t="s">
        <v>4298</v>
      </c>
      <c r="C32" s="107">
        <v>5</v>
      </c>
    </row>
    <row r="33" spans="1:3" ht="15.5" x14ac:dyDescent="0.35">
      <c r="A33" s="106" t="s">
        <v>4299</v>
      </c>
      <c r="B33" s="107" t="s">
        <v>4300</v>
      </c>
      <c r="C33" s="107">
        <v>5</v>
      </c>
    </row>
    <row r="34" spans="1:3" ht="15.5" x14ac:dyDescent="0.35">
      <c r="A34" s="106" t="s">
        <v>4301</v>
      </c>
      <c r="B34" s="107" t="s">
        <v>4302</v>
      </c>
      <c r="C34" s="107">
        <v>2</v>
      </c>
    </row>
    <row r="35" spans="1:3" ht="15.5" x14ac:dyDescent="0.35">
      <c r="A35" s="106" t="s">
        <v>4303</v>
      </c>
      <c r="B35" s="107" t="s">
        <v>4304</v>
      </c>
      <c r="C35" s="107">
        <v>4</v>
      </c>
    </row>
    <row r="36" spans="1:3" ht="15.5" x14ac:dyDescent="0.35">
      <c r="A36" s="106" t="s">
        <v>4305</v>
      </c>
      <c r="B36" s="107" t="s">
        <v>4306</v>
      </c>
      <c r="C36" s="107">
        <v>2</v>
      </c>
    </row>
    <row r="37" spans="1:3" ht="15.5" x14ac:dyDescent="0.35">
      <c r="A37" s="106" t="s">
        <v>4307</v>
      </c>
      <c r="B37" s="107" t="s">
        <v>4308</v>
      </c>
      <c r="C37" s="107">
        <v>5</v>
      </c>
    </row>
    <row r="38" spans="1:3" ht="15.5" x14ac:dyDescent="0.35">
      <c r="A38" s="106" t="s">
        <v>4309</v>
      </c>
      <c r="B38" s="107" t="s">
        <v>4310</v>
      </c>
      <c r="C38" s="107">
        <v>5</v>
      </c>
    </row>
    <row r="39" spans="1:3" ht="15.5" x14ac:dyDescent="0.35">
      <c r="A39" s="106" t="s">
        <v>4311</v>
      </c>
      <c r="B39" s="107" t="s">
        <v>4312</v>
      </c>
      <c r="C39" s="107">
        <v>6</v>
      </c>
    </row>
    <row r="40" spans="1:3" ht="15.5" x14ac:dyDescent="0.35">
      <c r="A40" s="106" t="s">
        <v>4313</v>
      </c>
      <c r="B40" s="107" t="s">
        <v>4314</v>
      </c>
      <c r="C40" s="107">
        <v>5</v>
      </c>
    </row>
    <row r="41" spans="1:3" ht="15.5" x14ac:dyDescent="0.35">
      <c r="A41" s="106" t="s">
        <v>4315</v>
      </c>
      <c r="B41" s="107" t="s">
        <v>4316</v>
      </c>
      <c r="C41" s="107">
        <v>4</v>
      </c>
    </row>
    <row r="42" spans="1:3" ht="15.5" x14ac:dyDescent="0.35">
      <c r="A42" s="106" t="s">
        <v>4317</v>
      </c>
      <c r="B42" s="107" t="s">
        <v>4318</v>
      </c>
      <c r="C42" s="107">
        <v>5</v>
      </c>
    </row>
    <row r="43" spans="1:3" ht="15.5" x14ac:dyDescent="0.35">
      <c r="A43" s="106" t="s">
        <v>4319</v>
      </c>
      <c r="B43" s="107" t="s">
        <v>4320</v>
      </c>
      <c r="C43" s="107">
        <v>6</v>
      </c>
    </row>
    <row r="44" spans="1:3" ht="22.5" customHeight="1" x14ac:dyDescent="0.35">
      <c r="A44" s="106" t="s">
        <v>4321</v>
      </c>
      <c r="B44" s="107" t="s">
        <v>4322</v>
      </c>
      <c r="C44" s="107">
        <v>7</v>
      </c>
    </row>
    <row r="45" spans="1:3" ht="15.5" x14ac:dyDescent="0.35">
      <c r="A45" s="106" t="s">
        <v>4323</v>
      </c>
      <c r="B45" s="107" t="s">
        <v>4324</v>
      </c>
      <c r="C45" s="107">
        <v>3</v>
      </c>
    </row>
    <row r="46" spans="1:3" ht="15.5" x14ac:dyDescent="0.35">
      <c r="A46" s="106" t="s">
        <v>4325</v>
      </c>
      <c r="B46" s="107" t="s">
        <v>4326</v>
      </c>
      <c r="C46" s="107">
        <v>6</v>
      </c>
    </row>
    <row r="47" spans="1:3" ht="15.5" x14ac:dyDescent="0.35">
      <c r="A47" s="106" t="s">
        <v>4327</v>
      </c>
      <c r="B47" s="107" t="s">
        <v>4328</v>
      </c>
      <c r="C47" s="107">
        <v>2</v>
      </c>
    </row>
    <row r="48" spans="1:3" ht="15.5" x14ac:dyDescent="0.35">
      <c r="A48" s="106" t="s">
        <v>4329</v>
      </c>
      <c r="B48" s="107" t="s">
        <v>4330</v>
      </c>
      <c r="C48" s="107">
        <v>4</v>
      </c>
    </row>
    <row r="49" spans="1:3" ht="15.5" x14ac:dyDescent="0.35">
      <c r="A49" s="106" t="s">
        <v>4331</v>
      </c>
      <c r="B49" s="107" t="s">
        <v>4332</v>
      </c>
      <c r="C49" s="107">
        <v>5</v>
      </c>
    </row>
    <row r="50" spans="1:3" ht="15.5" x14ac:dyDescent="0.35">
      <c r="A50" s="106" t="s">
        <v>4333</v>
      </c>
      <c r="B50" s="107" t="s">
        <v>4334</v>
      </c>
      <c r="C50" s="107">
        <v>2</v>
      </c>
    </row>
    <row r="51" spans="1:3" ht="15.5" x14ac:dyDescent="0.35">
      <c r="A51" s="106" t="s">
        <v>4335</v>
      </c>
      <c r="B51" s="107" t="s">
        <v>4336</v>
      </c>
      <c r="C51" s="107">
        <v>2</v>
      </c>
    </row>
    <row r="52" spans="1:3" ht="15.5" x14ac:dyDescent="0.35">
      <c r="A52" s="106" t="s">
        <v>4337</v>
      </c>
      <c r="B52" s="107" t="s">
        <v>4338</v>
      </c>
      <c r="C52" s="107">
        <v>5</v>
      </c>
    </row>
    <row r="53" spans="1:3" ht="15.5" x14ac:dyDescent="0.35">
      <c r="A53" s="106" t="s">
        <v>4339</v>
      </c>
      <c r="B53" s="107" t="s">
        <v>4340</v>
      </c>
      <c r="C53" s="107">
        <v>5</v>
      </c>
    </row>
    <row r="54" spans="1:3" ht="31" x14ac:dyDescent="0.35">
      <c r="A54" s="106" t="s">
        <v>4341</v>
      </c>
      <c r="B54" s="107" t="s">
        <v>4342</v>
      </c>
      <c r="C54" s="107">
        <v>5</v>
      </c>
    </row>
    <row r="55" spans="1:3" ht="15.5" x14ac:dyDescent="0.35">
      <c r="A55" s="106" t="s">
        <v>4343</v>
      </c>
      <c r="B55" s="107" t="s">
        <v>4344</v>
      </c>
      <c r="C55" s="107">
        <v>5</v>
      </c>
    </row>
    <row r="56" spans="1:3" ht="15.5" x14ac:dyDescent="0.35">
      <c r="A56" s="106" t="s">
        <v>4345</v>
      </c>
      <c r="B56" s="107" t="s">
        <v>4346</v>
      </c>
      <c r="C56" s="107">
        <v>3</v>
      </c>
    </row>
    <row r="57" spans="1:3" ht="15.5" x14ac:dyDescent="0.35">
      <c r="A57" s="106" t="s">
        <v>4347</v>
      </c>
      <c r="B57" s="107" t="s">
        <v>4348</v>
      </c>
      <c r="C57" s="107">
        <v>6</v>
      </c>
    </row>
    <row r="58" spans="1:3" ht="15.5" x14ac:dyDescent="0.35">
      <c r="A58" s="106" t="s">
        <v>4349</v>
      </c>
      <c r="B58" s="107" t="s">
        <v>4350</v>
      </c>
      <c r="C58" s="107">
        <v>4</v>
      </c>
    </row>
    <row r="59" spans="1:3" ht="15.5" x14ac:dyDescent="0.35">
      <c r="A59" s="106" t="s">
        <v>4351</v>
      </c>
      <c r="B59" s="107" t="s">
        <v>4352</v>
      </c>
      <c r="C59" s="107">
        <v>3</v>
      </c>
    </row>
    <row r="60" spans="1:3" ht="15.5" x14ac:dyDescent="0.35">
      <c r="A60" s="106" t="s">
        <v>4353</v>
      </c>
      <c r="B60" s="107" t="s">
        <v>4354</v>
      </c>
      <c r="C60" s="107">
        <v>4</v>
      </c>
    </row>
    <row r="61" spans="1:3" ht="31" x14ac:dyDescent="0.35">
      <c r="A61" s="106" t="s">
        <v>4355</v>
      </c>
      <c r="B61" s="107" t="s">
        <v>4356</v>
      </c>
      <c r="C61" s="107">
        <v>3</v>
      </c>
    </row>
    <row r="62" spans="1:3" ht="15.5" x14ac:dyDescent="0.35">
      <c r="A62" s="106" t="s">
        <v>4357</v>
      </c>
      <c r="B62" s="107" t="s">
        <v>4358</v>
      </c>
      <c r="C62" s="107">
        <v>3</v>
      </c>
    </row>
    <row r="63" spans="1:3" ht="31" x14ac:dyDescent="0.35">
      <c r="A63" s="106" t="s">
        <v>4359</v>
      </c>
      <c r="B63" s="107" t="s">
        <v>4360</v>
      </c>
      <c r="C63" s="107">
        <v>6</v>
      </c>
    </row>
    <row r="64" spans="1:3" ht="15.5" x14ac:dyDescent="0.35">
      <c r="A64" s="106" t="s">
        <v>4361</v>
      </c>
      <c r="B64" s="107" t="s">
        <v>4362</v>
      </c>
      <c r="C64" s="107">
        <v>6</v>
      </c>
    </row>
    <row r="65" spans="1:3" ht="31" x14ac:dyDescent="0.35">
      <c r="A65" s="106" t="s">
        <v>4363</v>
      </c>
      <c r="B65" s="107" t="s">
        <v>4364</v>
      </c>
      <c r="C65" s="107">
        <v>5</v>
      </c>
    </row>
    <row r="66" spans="1:3" ht="15.5" x14ac:dyDescent="0.35">
      <c r="A66" s="106" t="s">
        <v>4365</v>
      </c>
      <c r="B66" s="107" t="s">
        <v>4366</v>
      </c>
      <c r="C66" s="107">
        <v>4</v>
      </c>
    </row>
    <row r="67" spans="1:3" ht="15.5" x14ac:dyDescent="0.35">
      <c r="A67" s="106" t="s">
        <v>4367</v>
      </c>
      <c r="B67" s="107" t="s">
        <v>4368</v>
      </c>
      <c r="C67" s="107">
        <v>4</v>
      </c>
    </row>
    <row r="68" spans="1:3" ht="15.5" x14ac:dyDescent="0.35">
      <c r="A68" s="106" t="s">
        <v>4369</v>
      </c>
      <c r="B68" s="107" t="s">
        <v>4370</v>
      </c>
      <c r="C68" s="107">
        <v>5</v>
      </c>
    </row>
    <row r="69" spans="1:3" ht="15.5" x14ac:dyDescent="0.35">
      <c r="A69" s="106" t="s">
        <v>127</v>
      </c>
      <c r="B69" s="107" t="s">
        <v>4371</v>
      </c>
      <c r="C69" s="107">
        <v>2</v>
      </c>
    </row>
    <row r="70" spans="1:3" ht="15.5" x14ac:dyDescent="0.35">
      <c r="A70" s="106" t="s">
        <v>214</v>
      </c>
      <c r="B70" s="107" t="s">
        <v>4372</v>
      </c>
      <c r="C70" s="107">
        <v>5</v>
      </c>
    </row>
    <row r="71" spans="1:3" ht="15.5" x14ac:dyDescent="0.35">
      <c r="A71" s="106" t="s">
        <v>4373</v>
      </c>
      <c r="B71" s="107" t="s">
        <v>4374</v>
      </c>
      <c r="C71" s="107">
        <v>5</v>
      </c>
    </row>
    <row r="72" spans="1:3" ht="15.5" x14ac:dyDescent="0.35">
      <c r="A72" s="106" t="s">
        <v>4375</v>
      </c>
      <c r="B72" s="107" t="s">
        <v>4376</v>
      </c>
      <c r="C72" s="107">
        <v>3</v>
      </c>
    </row>
    <row r="73" spans="1:3" ht="15.5" x14ac:dyDescent="0.35">
      <c r="A73" s="106" t="s">
        <v>4377</v>
      </c>
      <c r="B73" s="107" t="s">
        <v>4250</v>
      </c>
      <c r="C73" s="107">
        <v>2</v>
      </c>
    </row>
    <row r="74" spans="1:3" ht="15.5" x14ac:dyDescent="0.35">
      <c r="A74" s="106" t="s">
        <v>4378</v>
      </c>
      <c r="B74" s="107" t="s">
        <v>4379</v>
      </c>
      <c r="C74" s="107">
        <v>3</v>
      </c>
    </row>
    <row r="75" spans="1:3" ht="15.5" x14ac:dyDescent="0.35">
      <c r="A75" s="106" t="s">
        <v>4380</v>
      </c>
      <c r="B75" s="107" t="s">
        <v>4381</v>
      </c>
      <c r="C75" s="107">
        <v>3</v>
      </c>
    </row>
    <row r="76" spans="1:3" ht="15.5" x14ac:dyDescent="0.35">
      <c r="A76" s="106" t="s">
        <v>4382</v>
      </c>
      <c r="B76" s="107" t="s">
        <v>4383</v>
      </c>
      <c r="C76" s="107">
        <v>3</v>
      </c>
    </row>
    <row r="77" spans="1:3" ht="15.5" x14ac:dyDescent="0.35">
      <c r="A77" s="106" t="s">
        <v>4384</v>
      </c>
      <c r="B77" s="107" t="s">
        <v>4385</v>
      </c>
      <c r="C77" s="107">
        <v>7</v>
      </c>
    </row>
    <row r="78" spans="1:3" ht="15.5" x14ac:dyDescent="0.35">
      <c r="A78" s="106" t="s">
        <v>168</v>
      </c>
      <c r="B78" s="107" t="s">
        <v>4386</v>
      </c>
      <c r="C78" s="107">
        <v>4</v>
      </c>
    </row>
    <row r="79" spans="1:3" ht="15.5" x14ac:dyDescent="0.35">
      <c r="A79" s="106" t="s">
        <v>4387</v>
      </c>
      <c r="B79" s="107" t="s">
        <v>4250</v>
      </c>
      <c r="C79" s="107">
        <v>2</v>
      </c>
    </row>
    <row r="80" spans="1:3" ht="15.5" x14ac:dyDescent="0.35">
      <c r="A80" s="106" t="s">
        <v>694</v>
      </c>
      <c r="B80" s="107" t="s">
        <v>4388</v>
      </c>
      <c r="C80" s="107">
        <v>3</v>
      </c>
    </row>
    <row r="81" spans="1:3" ht="15.5" x14ac:dyDescent="0.35">
      <c r="A81" s="106" t="s">
        <v>4389</v>
      </c>
      <c r="B81" s="107" t="s">
        <v>4390</v>
      </c>
      <c r="C81" s="107">
        <v>6</v>
      </c>
    </row>
    <row r="82" spans="1:3" ht="15.5" x14ac:dyDescent="0.35">
      <c r="A82" s="106" t="s">
        <v>4391</v>
      </c>
      <c r="B82" s="107" t="s">
        <v>4392</v>
      </c>
      <c r="C82" s="107">
        <v>3</v>
      </c>
    </row>
    <row r="83" spans="1:3" ht="15.5" x14ac:dyDescent="0.35">
      <c r="A83" s="106" t="s">
        <v>2646</v>
      </c>
      <c r="B83" s="107" t="s">
        <v>4393</v>
      </c>
      <c r="C83" s="107">
        <v>6</v>
      </c>
    </row>
    <row r="84" spans="1:3" ht="15.5" x14ac:dyDescent="0.35">
      <c r="A84" s="106" t="s">
        <v>4394</v>
      </c>
      <c r="B84" s="107" t="s">
        <v>4395</v>
      </c>
      <c r="C84" s="107">
        <v>5</v>
      </c>
    </row>
    <row r="85" spans="1:3" ht="15.5" x14ac:dyDescent="0.35">
      <c r="A85" s="106" t="s">
        <v>4396</v>
      </c>
      <c r="B85" s="107" t="s">
        <v>4397</v>
      </c>
      <c r="C85" s="107">
        <v>5</v>
      </c>
    </row>
    <row r="86" spans="1:3" ht="15.5" x14ac:dyDescent="0.35">
      <c r="A86" s="106" t="s">
        <v>1255</v>
      </c>
      <c r="B86" s="107" t="s">
        <v>4398</v>
      </c>
      <c r="C86" s="107">
        <v>5</v>
      </c>
    </row>
    <row r="87" spans="1:3" ht="15.5" x14ac:dyDescent="0.35">
      <c r="A87" s="106" t="s">
        <v>4399</v>
      </c>
      <c r="B87" s="107" t="s">
        <v>4400</v>
      </c>
      <c r="C87" s="107">
        <v>3</v>
      </c>
    </row>
    <row r="88" spans="1:3" ht="15.5" x14ac:dyDescent="0.35">
      <c r="A88" s="106" t="s">
        <v>4401</v>
      </c>
      <c r="B88" s="107" t="s">
        <v>4402</v>
      </c>
      <c r="C88" s="107">
        <v>5</v>
      </c>
    </row>
    <row r="89" spans="1:3" ht="15.5" x14ac:dyDescent="0.35">
      <c r="A89" s="106" t="s">
        <v>1231</v>
      </c>
      <c r="B89" s="107" t="s">
        <v>4403</v>
      </c>
      <c r="C89" s="107">
        <v>6</v>
      </c>
    </row>
    <row r="90" spans="1:3" ht="15.5" x14ac:dyDescent="0.35">
      <c r="A90" s="106" t="s">
        <v>4404</v>
      </c>
      <c r="B90" s="107" t="s">
        <v>4405</v>
      </c>
      <c r="C90" s="107">
        <v>2</v>
      </c>
    </row>
    <row r="91" spans="1:3" ht="15.5" x14ac:dyDescent="0.35">
      <c r="A91" s="106" t="s">
        <v>4406</v>
      </c>
      <c r="B91" s="107" t="s">
        <v>4407</v>
      </c>
      <c r="C91" s="107">
        <v>5</v>
      </c>
    </row>
    <row r="92" spans="1:3" ht="15.5" x14ac:dyDescent="0.35">
      <c r="A92" s="106" t="s">
        <v>4408</v>
      </c>
      <c r="B92" s="107" t="s">
        <v>4409</v>
      </c>
      <c r="C92" s="107">
        <v>4</v>
      </c>
    </row>
    <row r="93" spans="1:3" ht="15.5" x14ac:dyDescent="0.35">
      <c r="A93" s="106" t="s">
        <v>2602</v>
      </c>
      <c r="B93" s="107" t="s">
        <v>4410</v>
      </c>
      <c r="C93" s="107">
        <v>2</v>
      </c>
    </row>
    <row r="94" spans="1:3" ht="15.5" x14ac:dyDescent="0.35">
      <c r="A94" s="106" t="s">
        <v>4411</v>
      </c>
      <c r="B94" s="107" t="s">
        <v>4412</v>
      </c>
      <c r="C94" s="107">
        <v>2</v>
      </c>
    </row>
    <row r="95" spans="1:3" ht="15.5" x14ac:dyDescent="0.35">
      <c r="A95" s="106" t="s">
        <v>4413</v>
      </c>
      <c r="B95" s="107" t="s">
        <v>4414</v>
      </c>
      <c r="C95" s="107">
        <v>4</v>
      </c>
    </row>
    <row r="96" spans="1:3" ht="31" x14ac:dyDescent="0.35">
      <c r="A96" s="106" t="s">
        <v>4415</v>
      </c>
      <c r="B96" s="107" t="s">
        <v>4416</v>
      </c>
      <c r="C96" s="107">
        <v>5</v>
      </c>
    </row>
    <row r="97" spans="1:3" ht="15.5" x14ac:dyDescent="0.35">
      <c r="A97" s="106" t="s">
        <v>4417</v>
      </c>
      <c r="B97" s="107" t="s">
        <v>4418</v>
      </c>
      <c r="C97" s="107">
        <v>4</v>
      </c>
    </row>
    <row r="98" spans="1:3" ht="15.5" x14ac:dyDescent="0.35">
      <c r="A98" s="106" t="s">
        <v>155</v>
      </c>
      <c r="B98" s="107" t="s">
        <v>4419</v>
      </c>
      <c r="C98" s="107">
        <v>5</v>
      </c>
    </row>
    <row r="99" spans="1:3" ht="15.5" x14ac:dyDescent="0.35">
      <c r="A99" s="106" t="s">
        <v>4420</v>
      </c>
      <c r="B99" s="107" t="s">
        <v>4421</v>
      </c>
      <c r="C99" s="107">
        <v>3</v>
      </c>
    </row>
    <row r="100" spans="1:3" ht="15.5" x14ac:dyDescent="0.35">
      <c r="A100" s="106" t="s">
        <v>4422</v>
      </c>
      <c r="B100" s="107" t="s">
        <v>4423</v>
      </c>
      <c r="C100" s="107">
        <v>5</v>
      </c>
    </row>
    <row r="101" spans="1:3" ht="15.5" x14ac:dyDescent="0.35">
      <c r="A101" s="106" t="s">
        <v>4424</v>
      </c>
      <c r="B101" s="107" t="s">
        <v>4425</v>
      </c>
      <c r="C101" s="107">
        <v>4</v>
      </c>
    </row>
    <row r="102" spans="1:3" ht="15.5" x14ac:dyDescent="0.35">
      <c r="A102" s="106" t="s">
        <v>180</v>
      </c>
      <c r="B102" s="107" t="s">
        <v>4426</v>
      </c>
      <c r="C102" s="107">
        <v>2</v>
      </c>
    </row>
    <row r="103" spans="1:3" ht="15.5" x14ac:dyDescent="0.35">
      <c r="A103" s="106" t="s">
        <v>1265</v>
      </c>
      <c r="B103" s="107" t="s">
        <v>4427</v>
      </c>
      <c r="C103" s="107">
        <v>4</v>
      </c>
    </row>
    <row r="104" spans="1:3" ht="15.5" x14ac:dyDescent="0.35">
      <c r="A104" s="106" t="s">
        <v>1300</v>
      </c>
      <c r="B104" s="107" t="s">
        <v>4428</v>
      </c>
      <c r="C104" s="107">
        <v>4</v>
      </c>
    </row>
    <row r="105" spans="1:3" ht="15.5" x14ac:dyDescent="0.35">
      <c r="A105" s="106" t="s">
        <v>4429</v>
      </c>
      <c r="B105" s="107" t="s">
        <v>4430</v>
      </c>
      <c r="C105" s="107">
        <v>4</v>
      </c>
    </row>
    <row r="106" spans="1:3" ht="15.5" x14ac:dyDescent="0.35">
      <c r="A106" s="106" t="s">
        <v>4431</v>
      </c>
      <c r="B106" s="107" t="s">
        <v>4432</v>
      </c>
      <c r="C106" s="107">
        <v>2</v>
      </c>
    </row>
    <row r="107" spans="1:3" ht="15.5" x14ac:dyDescent="0.35">
      <c r="A107" s="106" t="s">
        <v>4433</v>
      </c>
      <c r="B107" s="107" t="s">
        <v>4250</v>
      </c>
      <c r="C107" s="107">
        <v>2</v>
      </c>
    </row>
    <row r="108" spans="1:3" ht="15.5" x14ac:dyDescent="0.35">
      <c r="A108" s="106" t="s">
        <v>4434</v>
      </c>
      <c r="B108" s="107" t="s">
        <v>4435</v>
      </c>
      <c r="C108" s="107">
        <v>2</v>
      </c>
    </row>
    <row r="109" spans="1:3" ht="15.5" x14ac:dyDescent="0.35">
      <c r="A109" s="106" t="s">
        <v>4436</v>
      </c>
      <c r="B109" s="107" t="s">
        <v>4437</v>
      </c>
      <c r="C109" s="107">
        <v>3</v>
      </c>
    </row>
    <row r="110" spans="1:3" ht="15.5" x14ac:dyDescent="0.35">
      <c r="A110" s="106" t="s">
        <v>4438</v>
      </c>
      <c r="B110" s="107" t="s">
        <v>4439</v>
      </c>
      <c r="C110" s="107">
        <v>3</v>
      </c>
    </row>
    <row r="111" spans="1:3" ht="15.5" x14ac:dyDescent="0.35">
      <c r="A111" s="106" t="s">
        <v>4440</v>
      </c>
      <c r="B111" s="107" t="s">
        <v>4441</v>
      </c>
      <c r="C111" s="107">
        <v>5</v>
      </c>
    </row>
    <row r="112" spans="1:3" ht="15.5" x14ac:dyDescent="0.35">
      <c r="A112" s="106" t="s">
        <v>4442</v>
      </c>
      <c r="B112" s="107" t="s">
        <v>4443</v>
      </c>
      <c r="C112" s="107">
        <v>4</v>
      </c>
    </row>
    <row r="113" spans="1:3" ht="15.5" x14ac:dyDescent="0.35">
      <c r="A113" s="106" t="s">
        <v>4444</v>
      </c>
      <c r="B113" s="107" t="s">
        <v>4445</v>
      </c>
      <c r="C113" s="107">
        <v>6</v>
      </c>
    </row>
    <row r="114" spans="1:3" ht="15.5" x14ac:dyDescent="0.35">
      <c r="A114" s="106" t="s">
        <v>4446</v>
      </c>
      <c r="B114" s="107" t="s">
        <v>4447</v>
      </c>
      <c r="C114" s="107">
        <v>6</v>
      </c>
    </row>
    <row r="115" spans="1:3" ht="15.5" x14ac:dyDescent="0.35">
      <c r="A115" s="106" t="s">
        <v>4448</v>
      </c>
      <c r="B115" s="107" t="s">
        <v>4449</v>
      </c>
      <c r="C115" s="107">
        <v>6</v>
      </c>
    </row>
    <row r="116" spans="1:3" ht="31" x14ac:dyDescent="0.35">
      <c r="A116" s="106" t="s">
        <v>4450</v>
      </c>
      <c r="B116" s="107" t="s">
        <v>4451</v>
      </c>
      <c r="C116" s="107">
        <v>5</v>
      </c>
    </row>
    <row r="117" spans="1:3" ht="15.5" x14ac:dyDescent="0.35">
      <c r="A117" s="106" t="s">
        <v>4452</v>
      </c>
      <c r="B117" s="107" t="s">
        <v>4453</v>
      </c>
      <c r="C117" s="107">
        <v>4</v>
      </c>
    </row>
    <row r="118" spans="1:3" ht="15.5" x14ac:dyDescent="0.35">
      <c r="A118" s="106" t="s">
        <v>4454</v>
      </c>
      <c r="B118" s="107" t="s">
        <v>4455</v>
      </c>
      <c r="C118" s="107">
        <v>5</v>
      </c>
    </row>
    <row r="119" spans="1:3" ht="15.5" x14ac:dyDescent="0.35">
      <c r="A119" s="106" t="s">
        <v>4456</v>
      </c>
      <c r="B119" s="107" t="s">
        <v>4457</v>
      </c>
      <c r="C119" s="107">
        <v>5</v>
      </c>
    </row>
    <row r="120" spans="1:3" ht="15.5" x14ac:dyDescent="0.35">
      <c r="A120" s="106" t="s">
        <v>4458</v>
      </c>
      <c r="B120" s="107" t="s">
        <v>4459</v>
      </c>
      <c r="C120" s="107">
        <v>2</v>
      </c>
    </row>
    <row r="121" spans="1:3" ht="15.5" x14ac:dyDescent="0.35">
      <c r="A121" s="106" t="s">
        <v>4460</v>
      </c>
      <c r="B121" s="107" t="s">
        <v>4461</v>
      </c>
      <c r="C121" s="107">
        <v>5</v>
      </c>
    </row>
    <row r="122" spans="1:3" ht="15.5" x14ac:dyDescent="0.35">
      <c r="A122" s="106" t="s">
        <v>4462</v>
      </c>
      <c r="B122" s="107" t="s">
        <v>4463</v>
      </c>
      <c r="C122" s="107">
        <v>6</v>
      </c>
    </row>
    <row r="123" spans="1:3" ht="15.5" x14ac:dyDescent="0.35">
      <c r="A123" s="106" t="s">
        <v>4464</v>
      </c>
      <c r="B123" s="107" t="s">
        <v>4465</v>
      </c>
      <c r="C123" s="107">
        <v>4</v>
      </c>
    </row>
    <row r="124" spans="1:3" ht="15.5" x14ac:dyDescent="0.35">
      <c r="A124" s="106" t="s">
        <v>4466</v>
      </c>
      <c r="B124" s="107" t="s">
        <v>4467</v>
      </c>
      <c r="C124" s="107">
        <v>5</v>
      </c>
    </row>
    <row r="125" spans="1:3" ht="15.5" x14ac:dyDescent="0.35">
      <c r="A125" s="106" t="s">
        <v>4468</v>
      </c>
      <c r="B125" s="107" t="s">
        <v>4469</v>
      </c>
      <c r="C125" s="107">
        <v>4</v>
      </c>
    </row>
    <row r="126" spans="1:3" ht="15.5" x14ac:dyDescent="0.35">
      <c r="A126" s="106" t="s">
        <v>4470</v>
      </c>
      <c r="B126" s="107" t="s">
        <v>4471</v>
      </c>
      <c r="C126" s="107">
        <v>3</v>
      </c>
    </row>
    <row r="127" spans="1:3" ht="15.5" x14ac:dyDescent="0.35">
      <c r="A127" s="106" t="s">
        <v>174</v>
      </c>
      <c r="B127" s="107" t="s">
        <v>4472</v>
      </c>
      <c r="C127" s="107">
        <v>5</v>
      </c>
    </row>
    <row r="128" spans="1:3" ht="15.5" x14ac:dyDescent="0.35">
      <c r="A128" s="106" t="s">
        <v>4473</v>
      </c>
      <c r="B128" s="107" t="s">
        <v>4250</v>
      </c>
      <c r="C128" s="107">
        <v>2</v>
      </c>
    </row>
    <row r="129" spans="1:3" ht="15.5" x14ac:dyDescent="0.35">
      <c r="A129" s="106" t="s">
        <v>4474</v>
      </c>
      <c r="B129" s="107" t="s">
        <v>4475</v>
      </c>
      <c r="C129" s="107">
        <v>4</v>
      </c>
    </row>
    <row r="130" spans="1:3" ht="15.5" x14ac:dyDescent="0.35">
      <c r="A130" s="106" t="s">
        <v>4476</v>
      </c>
      <c r="B130" s="107" t="s">
        <v>4477</v>
      </c>
      <c r="C130" s="107">
        <v>1</v>
      </c>
    </row>
    <row r="131" spans="1:3" ht="15.5" x14ac:dyDescent="0.35">
      <c r="A131" s="106" t="s">
        <v>4478</v>
      </c>
      <c r="B131" s="107" t="s">
        <v>4479</v>
      </c>
      <c r="C131" s="107">
        <v>6</v>
      </c>
    </row>
    <row r="132" spans="1:3" ht="15.5" x14ac:dyDescent="0.35">
      <c r="A132" s="106" t="s">
        <v>4480</v>
      </c>
      <c r="B132" s="107" t="s">
        <v>4481</v>
      </c>
      <c r="C132" s="107">
        <v>5</v>
      </c>
    </row>
    <row r="133" spans="1:3" ht="15.5" x14ac:dyDescent="0.35">
      <c r="A133" s="106" t="s">
        <v>4482</v>
      </c>
      <c r="B133" s="107" t="s">
        <v>4483</v>
      </c>
      <c r="C133" s="107">
        <v>3</v>
      </c>
    </row>
    <row r="134" spans="1:3" ht="15.5" x14ac:dyDescent="0.35">
      <c r="A134" s="106" t="s">
        <v>4484</v>
      </c>
      <c r="B134" s="107" t="s">
        <v>4485</v>
      </c>
      <c r="C134" s="107">
        <v>3</v>
      </c>
    </row>
    <row r="135" spans="1:3" ht="15.5" x14ac:dyDescent="0.35">
      <c r="A135" s="106" t="s">
        <v>4486</v>
      </c>
      <c r="B135" s="107" t="s">
        <v>4487</v>
      </c>
      <c r="C135" s="107">
        <v>4</v>
      </c>
    </row>
    <row r="136" spans="1:3" ht="15.5" x14ac:dyDescent="0.35">
      <c r="A136" s="106" t="s">
        <v>4488</v>
      </c>
      <c r="B136" s="107" t="s">
        <v>4489</v>
      </c>
      <c r="C136" s="107">
        <v>4</v>
      </c>
    </row>
    <row r="137" spans="1:3" ht="15.5" x14ac:dyDescent="0.35">
      <c r="A137" s="106" t="s">
        <v>4490</v>
      </c>
      <c r="B137" s="107" t="s">
        <v>4491</v>
      </c>
      <c r="C137" s="107">
        <v>6</v>
      </c>
    </row>
    <row r="138" spans="1:3" ht="15.5" x14ac:dyDescent="0.35">
      <c r="A138" s="106" t="s">
        <v>4492</v>
      </c>
      <c r="B138" s="107" t="s">
        <v>4493</v>
      </c>
      <c r="C138" s="107">
        <v>3</v>
      </c>
    </row>
    <row r="139" spans="1:3" ht="15.5" x14ac:dyDescent="0.35">
      <c r="A139" s="106" t="s">
        <v>4494</v>
      </c>
      <c r="B139" s="107" t="s">
        <v>4495</v>
      </c>
      <c r="C139" s="107">
        <v>5</v>
      </c>
    </row>
    <row r="140" spans="1:3" ht="15.5" x14ac:dyDescent="0.35">
      <c r="A140" s="106" t="s">
        <v>4496</v>
      </c>
      <c r="B140" s="107" t="s">
        <v>4497</v>
      </c>
      <c r="C140" s="107">
        <v>6</v>
      </c>
    </row>
    <row r="141" spans="1:3" ht="15.5" x14ac:dyDescent="0.35">
      <c r="A141" s="106" t="s">
        <v>4498</v>
      </c>
      <c r="B141" s="107" t="s">
        <v>4499</v>
      </c>
      <c r="C141" s="107">
        <v>4</v>
      </c>
    </row>
    <row r="142" spans="1:3" ht="15.5" x14ac:dyDescent="0.35">
      <c r="A142" s="106" t="s">
        <v>4500</v>
      </c>
      <c r="B142" s="107" t="s">
        <v>4501</v>
      </c>
      <c r="C142" s="107">
        <v>5</v>
      </c>
    </row>
    <row r="143" spans="1:3" ht="15.5" x14ac:dyDescent="0.35">
      <c r="A143" s="106" t="s">
        <v>4502</v>
      </c>
      <c r="B143" s="107" t="s">
        <v>4503</v>
      </c>
      <c r="C143" s="107">
        <v>4</v>
      </c>
    </row>
    <row r="144" spans="1:3" ht="15.5" x14ac:dyDescent="0.35">
      <c r="A144" s="106" t="s">
        <v>4504</v>
      </c>
      <c r="B144" s="107" t="s">
        <v>4505</v>
      </c>
      <c r="C144" s="107">
        <v>4</v>
      </c>
    </row>
    <row r="145" spans="1:3" ht="15.5" x14ac:dyDescent="0.35">
      <c r="A145" s="106" t="s">
        <v>4506</v>
      </c>
      <c r="B145" s="107" t="s">
        <v>4507</v>
      </c>
      <c r="C145" s="107">
        <v>4</v>
      </c>
    </row>
    <row r="146" spans="1:3" ht="15.5" x14ac:dyDescent="0.35">
      <c r="A146" s="106" t="s">
        <v>4508</v>
      </c>
      <c r="B146" s="107" t="s">
        <v>4509</v>
      </c>
      <c r="C146" s="107">
        <v>5</v>
      </c>
    </row>
    <row r="147" spans="1:3" ht="15.5" x14ac:dyDescent="0.35">
      <c r="A147" s="106" t="s">
        <v>4510</v>
      </c>
      <c r="B147" s="107" t="s">
        <v>4511</v>
      </c>
      <c r="C147" s="107">
        <v>6</v>
      </c>
    </row>
    <row r="148" spans="1:3" ht="31" x14ac:dyDescent="0.35">
      <c r="A148" s="106" t="s">
        <v>4512</v>
      </c>
      <c r="B148" s="107" t="s">
        <v>4513</v>
      </c>
      <c r="C148" s="107">
        <v>5</v>
      </c>
    </row>
    <row r="149" spans="1:3" ht="15.5" x14ac:dyDescent="0.35">
      <c r="A149" s="106" t="s">
        <v>4514</v>
      </c>
      <c r="B149" s="107" t="s">
        <v>4515</v>
      </c>
      <c r="C149" s="107">
        <v>7</v>
      </c>
    </row>
    <row r="150" spans="1:3" ht="15.5" x14ac:dyDescent="0.35">
      <c r="A150" s="106" t="s">
        <v>4516</v>
      </c>
      <c r="B150" s="107" t="s">
        <v>4517</v>
      </c>
      <c r="C150" s="107">
        <v>6</v>
      </c>
    </row>
    <row r="151" spans="1:3" ht="15.5" x14ac:dyDescent="0.35">
      <c r="A151" s="106" t="s">
        <v>4518</v>
      </c>
      <c r="B151" s="107" t="s">
        <v>4519</v>
      </c>
      <c r="C151" s="107">
        <v>1</v>
      </c>
    </row>
    <row r="152" spans="1:3" ht="15.5" x14ac:dyDescent="0.35">
      <c r="A152" s="106" t="s">
        <v>4520</v>
      </c>
      <c r="B152" s="107" t="s">
        <v>4521</v>
      </c>
      <c r="C152" s="107">
        <v>6</v>
      </c>
    </row>
    <row r="153" spans="1:3" ht="31" x14ac:dyDescent="0.35">
      <c r="A153" s="106" t="s">
        <v>4522</v>
      </c>
      <c r="B153" s="107" t="s">
        <v>4523</v>
      </c>
      <c r="C153" s="107">
        <v>6</v>
      </c>
    </row>
    <row r="154" spans="1:3" ht="31" x14ac:dyDescent="0.35">
      <c r="A154" s="106" t="s">
        <v>4524</v>
      </c>
      <c r="B154" s="107" t="s">
        <v>4525</v>
      </c>
      <c r="C154" s="107">
        <v>6</v>
      </c>
    </row>
    <row r="155" spans="1:3" ht="15.5" x14ac:dyDescent="0.35">
      <c r="A155" s="106" t="s">
        <v>4526</v>
      </c>
      <c r="B155" s="107" t="s">
        <v>4527</v>
      </c>
      <c r="C155" s="107">
        <v>4</v>
      </c>
    </row>
    <row r="156" spans="1:3" ht="15.5" x14ac:dyDescent="0.35">
      <c r="A156" s="106" t="s">
        <v>2451</v>
      </c>
      <c r="B156" s="107" t="s">
        <v>4528</v>
      </c>
      <c r="C156" s="107">
        <v>6</v>
      </c>
    </row>
    <row r="157" spans="1:3" ht="15.5" x14ac:dyDescent="0.35">
      <c r="A157" s="106" t="s">
        <v>4529</v>
      </c>
      <c r="B157" s="107" t="s">
        <v>4530</v>
      </c>
      <c r="C157" s="107">
        <v>3</v>
      </c>
    </row>
    <row r="158" spans="1:3" ht="15.5" x14ac:dyDescent="0.35">
      <c r="A158" s="106" t="s">
        <v>4531</v>
      </c>
      <c r="B158" s="107" t="s">
        <v>4532</v>
      </c>
      <c r="C158" s="107">
        <v>4</v>
      </c>
    </row>
    <row r="159" spans="1:3" ht="15.5" x14ac:dyDescent="0.35">
      <c r="A159" s="106" t="s">
        <v>4533</v>
      </c>
      <c r="B159" s="107" t="s">
        <v>4534</v>
      </c>
      <c r="C159" s="107">
        <v>5</v>
      </c>
    </row>
    <row r="160" spans="1:3" ht="31" x14ac:dyDescent="0.35">
      <c r="A160" s="106" t="s">
        <v>4535</v>
      </c>
      <c r="B160" s="107" t="s">
        <v>4536</v>
      </c>
      <c r="C160" s="107">
        <v>3</v>
      </c>
    </row>
    <row r="161" spans="1:3" ht="15.5" x14ac:dyDescent="0.35">
      <c r="A161" s="106" t="s">
        <v>4537</v>
      </c>
      <c r="B161" s="107" t="s">
        <v>4538</v>
      </c>
      <c r="C161" s="107">
        <v>5</v>
      </c>
    </row>
    <row r="162" spans="1:3" ht="15.5" x14ac:dyDescent="0.35">
      <c r="A162" s="106" t="s">
        <v>4539</v>
      </c>
      <c r="B162" s="107" t="s">
        <v>4540</v>
      </c>
      <c r="C162" s="107">
        <v>5</v>
      </c>
    </row>
    <row r="163" spans="1:3" ht="15.5" x14ac:dyDescent="0.35">
      <c r="A163" s="106" t="s">
        <v>4541</v>
      </c>
      <c r="B163" s="107" t="s">
        <v>4542</v>
      </c>
      <c r="C163" s="107">
        <v>5</v>
      </c>
    </row>
    <row r="164" spans="1:3" ht="15.5" x14ac:dyDescent="0.35">
      <c r="A164" s="106" t="s">
        <v>4543</v>
      </c>
      <c r="B164" s="107" t="s">
        <v>4544</v>
      </c>
      <c r="C164" s="107">
        <v>5</v>
      </c>
    </row>
    <row r="165" spans="1:3" ht="15.5" x14ac:dyDescent="0.35">
      <c r="A165" s="106" t="s">
        <v>4545</v>
      </c>
      <c r="B165" s="107" t="s">
        <v>4546</v>
      </c>
      <c r="C165" s="107">
        <v>5</v>
      </c>
    </row>
    <row r="166" spans="1:3" ht="15.5" x14ac:dyDescent="0.35">
      <c r="A166" s="106" t="s">
        <v>1606</v>
      </c>
      <c r="B166" s="107" t="s">
        <v>4547</v>
      </c>
      <c r="C166" s="107">
        <v>5</v>
      </c>
    </row>
    <row r="167" spans="1:3" ht="15.5" x14ac:dyDescent="0.35">
      <c r="A167" s="106" t="s">
        <v>4548</v>
      </c>
      <c r="B167" s="107" t="s">
        <v>4549</v>
      </c>
      <c r="C167" s="107">
        <v>6</v>
      </c>
    </row>
    <row r="168" spans="1:3" ht="15.5" x14ac:dyDescent="0.35">
      <c r="A168" s="106" t="s">
        <v>4550</v>
      </c>
      <c r="B168" s="107" t="s">
        <v>4551</v>
      </c>
      <c r="C168" s="107">
        <v>4</v>
      </c>
    </row>
    <row r="169" spans="1:3" ht="15.5" x14ac:dyDescent="0.35">
      <c r="A169" s="106" t="s">
        <v>4552</v>
      </c>
      <c r="B169" s="107" t="s">
        <v>4553</v>
      </c>
      <c r="C169" s="107">
        <v>3</v>
      </c>
    </row>
    <row r="170" spans="1:3" ht="15.5" x14ac:dyDescent="0.35">
      <c r="A170" s="106" t="s">
        <v>4554</v>
      </c>
      <c r="B170" s="107" t="s">
        <v>4555</v>
      </c>
      <c r="C170" s="107">
        <v>4</v>
      </c>
    </row>
    <row r="171" spans="1:3" ht="15.5" x14ac:dyDescent="0.35">
      <c r="A171" s="106" t="s">
        <v>4556</v>
      </c>
      <c r="B171" s="107" t="s">
        <v>4557</v>
      </c>
      <c r="C171" s="107">
        <v>6</v>
      </c>
    </row>
    <row r="172" spans="1:3" ht="15.5" x14ac:dyDescent="0.35">
      <c r="A172" s="106" t="s">
        <v>4558</v>
      </c>
      <c r="B172" s="107" t="s">
        <v>4559</v>
      </c>
      <c r="C172" s="107">
        <v>4</v>
      </c>
    </row>
    <row r="173" spans="1:3" ht="31" x14ac:dyDescent="0.35">
      <c r="A173" s="106" t="s">
        <v>4560</v>
      </c>
      <c r="B173" s="107" t="s">
        <v>4561</v>
      </c>
      <c r="C173" s="107">
        <v>5</v>
      </c>
    </row>
    <row r="174" spans="1:3" ht="15.5" x14ac:dyDescent="0.35">
      <c r="A174" s="106" t="s">
        <v>4562</v>
      </c>
      <c r="B174" s="107" t="s">
        <v>4563</v>
      </c>
      <c r="C174" s="107">
        <v>3</v>
      </c>
    </row>
    <row r="175" spans="1:3" ht="15.5" x14ac:dyDescent="0.35">
      <c r="A175" s="106" t="s">
        <v>4564</v>
      </c>
      <c r="B175" s="107" t="s">
        <v>4565</v>
      </c>
      <c r="C175" s="107">
        <v>5</v>
      </c>
    </row>
    <row r="176" spans="1:3" ht="15.5" x14ac:dyDescent="0.35">
      <c r="A176" s="106" t="s">
        <v>264</v>
      </c>
      <c r="B176" s="107" t="s">
        <v>4566</v>
      </c>
      <c r="C176" s="107">
        <v>5</v>
      </c>
    </row>
    <row r="177" spans="1:3" ht="15.5" x14ac:dyDescent="0.35">
      <c r="A177" s="106" t="s">
        <v>4567</v>
      </c>
      <c r="B177" s="107" t="s">
        <v>4568</v>
      </c>
      <c r="C177" s="107">
        <v>4</v>
      </c>
    </row>
    <row r="178" spans="1:3" ht="15.5" x14ac:dyDescent="0.35">
      <c r="A178" s="106" t="s">
        <v>4569</v>
      </c>
      <c r="B178" s="107" t="s">
        <v>4570</v>
      </c>
      <c r="C178" s="107">
        <v>2</v>
      </c>
    </row>
    <row r="179" spans="1:3" ht="15.5" x14ac:dyDescent="0.35">
      <c r="A179" s="106" t="s">
        <v>4571</v>
      </c>
      <c r="B179" s="107" t="s">
        <v>4250</v>
      </c>
      <c r="C179" s="107">
        <v>2</v>
      </c>
    </row>
    <row r="180" spans="1:3" ht="15.5" x14ac:dyDescent="0.35">
      <c r="A180" s="106" t="s">
        <v>4572</v>
      </c>
      <c r="B180" s="107" t="s">
        <v>4573</v>
      </c>
      <c r="C180" s="107">
        <v>3</v>
      </c>
    </row>
    <row r="181" spans="1:3" ht="15.5" x14ac:dyDescent="0.35">
      <c r="A181" s="106" t="s">
        <v>4574</v>
      </c>
      <c r="B181" s="107" t="s">
        <v>4575</v>
      </c>
      <c r="C181" s="107">
        <v>3</v>
      </c>
    </row>
    <row r="182" spans="1:3" ht="15.5" x14ac:dyDescent="0.35">
      <c r="A182" s="106" t="s">
        <v>4576</v>
      </c>
      <c r="B182" s="107" t="s">
        <v>4577</v>
      </c>
      <c r="C182" s="107">
        <v>3</v>
      </c>
    </row>
    <row r="183" spans="1:3" ht="15.5" x14ac:dyDescent="0.35">
      <c r="A183" s="106" t="s">
        <v>4578</v>
      </c>
      <c r="B183" s="107" t="s">
        <v>4579</v>
      </c>
      <c r="C183" s="107">
        <v>5</v>
      </c>
    </row>
    <row r="184" spans="1:3" ht="15.5" x14ac:dyDescent="0.35">
      <c r="A184" s="106" t="s">
        <v>4580</v>
      </c>
      <c r="B184" s="107" t="s">
        <v>4581</v>
      </c>
      <c r="C184" s="107">
        <v>5</v>
      </c>
    </row>
    <row r="185" spans="1:3" ht="15.5" x14ac:dyDescent="0.35">
      <c r="A185" s="106" t="s">
        <v>4582</v>
      </c>
      <c r="B185" s="107" t="s">
        <v>4583</v>
      </c>
      <c r="C185" s="107">
        <v>2</v>
      </c>
    </row>
    <row r="186" spans="1:3" ht="15.5" x14ac:dyDescent="0.35">
      <c r="A186" s="106" t="s">
        <v>4584</v>
      </c>
      <c r="B186" s="107" t="s">
        <v>4585</v>
      </c>
      <c r="C186" s="107">
        <v>3</v>
      </c>
    </row>
    <row r="187" spans="1:3" ht="15.5" x14ac:dyDescent="0.35">
      <c r="A187" s="106" t="s">
        <v>4586</v>
      </c>
      <c r="B187" s="107" t="s">
        <v>4587</v>
      </c>
      <c r="C187" s="107">
        <v>4</v>
      </c>
    </row>
    <row r="188" spans="1:3" ht="15.5" x14ac:dyDescent="0.35">
      <c r="A188" s="106" t="s">
        <v>4588</v>
      </c>
      <c r="B188" s="107" t="s">
        <v>4589</v>
      </c>
      <c r="C188" s="107">
        <v>2</v>
      </c>
    </row>
    <row r="189" spans="1:3" ht="15.5" x14ac:dyDescent="0.35">
      <c r="A189" s="106" t="s">
        <v>2194</v>
      </c>
      <c r="B189" s="107" t="s">
        <v>4590</v>
      </c>
      <c r="C189" s="107">
        <v>5</v>
      </c>
    </row>
    <row r="190" spans="1:3" ht="15.5" x14ac:dyDescent="0.35">
      <c r="A190" s="106" t="s">
        <v>4591</v>
      </c>
      <c r="B190" s="107" t="s">
        <v>4592</v>
      </c>
      <c r="C190" s="107">
        <v>3</v>
      </c>
    </row>
    <row r="191" spans="1:3" ht="15.5" x14ac:dyDescent="0.35">
      <c r="A191" s="106" t="s">
        <v>4593</v>
      </c>
      <c r="B191" s="107" t="s">
        <v>4594</v>
      </c>
      <c r="C191" s="107">
        <v>6</v>
      </c>
    </row>
    <row r="192" spans="1:3" ht="15.5" x14ac:dyDescent="0.35">
      <c r="A192" s="106" t="s">
        <v>4595</v>
      </c>
      <c r="B192" s="107" t="s">
        <v>4596</v>
      </c>
      <c r="C192" s="107">
        <v>5</v>
      </c>
    </row>
    <row r="193" spans="1:3" ht="15.5" x14ac:dyDescent="0.35">
      <c r="A193" s="106" t="s">
        <v>2267</v>
      </c>
      <c r="B193" s="107" t="s">
        <v>4597</v>
      </c>
      <c r="C193" s="107">
        <v>4</v>
      </c>
    </row>
    <row r="194" spans="1:3" ht="15.5" x14ac:dyDescent="0.35">
      <c r="A194" s="106" t="s">
        <v>4598</v>
      </c>
      <c r="B194" s="107" t="s">
        <v>4599</v>
      </c>
      <c r="C194" s="107">
        <v>4</v>
      </c>
    </row>
    <row r="195" spans="1:3" ht="15.5" x14ac:dyDescent="0.35">
      <c r="A195" s="106" t="s">
        <v>4600</v>
      </c>
      <c r="B195" s="107" t="s">
        <v>4601</v>
      </c>
      <c r="C195" s="107">
        <v>4</v>
      </c>
    </row>
    <row r="196" spans="1:3" ht="15.5" x14ac:dyDescent="0.35">
      <c r="A196" s="106" t="s">
        <v>4602</v>
      </c>
      <c r="B196" s="107" t="s">
        <v>4603</v>
      </c>
      <c r="C196" s="107">
        <v>5</v>
      </c>
    </row>
    <row r="197" spans="1:3" ht="15.5" x14ac:dyDescent="0.35">
      <c r="A197" s="106" t="s">
        <v>4604</v>
      </c>
      <c r="B197" s="107" t="s">
        <v>4250</v>
      </c>
      <c r="C197" s="107">
        <v>2</v>
      </c>
    </row>
    <row r="198" spans="1:3" ht="15.5" x14ac:dyDescent="0.35">
      <c r="A198" s="106" t="s">
        <v>4605</v>
      </c>
      <c r="B198" s="107" t="s">
        <v>4606</v>
      </c>
      <c r="C198" s="107">
        <v>3</v>
      </c>
    </row>
    <row r="199" spans="1:3" ht="31" x14ac:dyDescent="0.35">
      <c r="A199" s="106" t="s">
        <v>4607</v>
      </c>
      <c r="B199" s="107" t="s">
        <v>4608</v>
      </c>
      <c r="C199" s="107">
        <v>3</v>
      </c>
    </row>
    <row r="200" spans="1:3" ht="31" x14ac:dyDescent="0.35">
      <c r="A200" s="106" t="s">
        <v>4609</v>
      </c>
      <c r="B200" s="107" t="s">
        <v>4610</v>
      </c>
      <c r="C200" s="107">
        <v>3</v>
      </c>
    </row>
    <row r="201" spans="1:3" ht="15.5" x14ac:dyDescent="0.35">
      <c r="A201" s="106" t="s">
        <v>4611</v>
      </c>
      <c r="B201" s="107" t="s">
        <v>4612</v>
      </c>
      <c r="C201" s="107">
        <v>5</v>
      </c>
    </row>
    <row r="202" spans="1:3" ht="15.5" x14ac:dyDescent="0.35">
      <c r="A202" s="106" t="s">
        <v>4613</v>
      </c>
      <c r="B202" s="107" t="s">
        <v>4614</v>
      </c>
      <c r="C202" s="107">
        <v>4</v>
      </c>
    </row>
    <row r="203" spans="1:3" ht="15.5" x14ac:dyDescent="0.35">
      <c r="A203" s="106" t="s">
        <v>4615</v>
      </c>
      <c r="B203" s="107" t="s">
        <v>4250</v>
      </c>
      <c r="C203" s="107">
        <v>2</v>
      </c>
    </row>
    <row r="204" spans="1:3" ht="15.5" x14ac:dyDescent="0.35">
      <c r="A204" s="106" t="s">
        <v>4616</v>
      </c>
      <c r="B204" s="107" t="s">
        <v>4617</v>
      </c>
      <c r="C204" s="107">
        <v>1</v>
      </c>
    </row>
    <row r="205" spans="1:3" ht="15.5" x14ac:dyDescent="0.35">
      <c r="A205" s="106" t="s">
        <v>4618</v>
      </c>
      <c r="B205" s="107" t="s">
        <v>4619</v>
      </c>
      <c r="C205" s="107">
        <v>4</v>
      </c>
    </row>
    <row r="206" spans="1:3" ht="15.5" x14ac:dyDescent="0.35">
      <c r="A206" s="106" t="s">
        <v>4620</v>
      </c>
      <c r="B206" s="107" t="s">
        <v>4621</v>
      </c>
      <c r="C206" s="107">
        <v>3</v>
      </c>
    </row>
    <row r="207" spans="1:3" ht="15.5" x14ac:dyDescent="0.35">
      <c r="A207" s="106" t="s">
        <v>4622</v>
      </c>
      <c r="B207" s="107" t="s">
        <v>4623</v>
      </c>
      <c r="C207" s="107">
        <v>4</v>
      </c>
    </row>
    <row r="208" spans="1:3" ht="15.5" x14ac:dyDescent="0.35">
      <c r="A208" s="106" t="s">
        <v>4624</v>
      </c>
      <c r="B208" s="107" t="s">
        <v>4625</v>
      </c>
      <c r="C208" s="107">
        <v>4</v>
      </c>
    </row>
    <row r="209" spans="1:3" ht="15.5" x14ac:dyDescent="0.35">
      <c r="A209" s="106" t="s">
        <v>4626</v>
      </c>
      <c r="B209" s="107" t="s">
        <v>4627</v>
      </c>
      <c r="C209" s="107">
        <v>4</v>
      </c>
    </row>
    <row r="210" spans="1:3" ht="15.5" x14ac:dyDescent="0.35">
      <c r="A210" s="106" t="s">
        <v>4628</v>
      </c>
      <c r="B210" s="107" t="s">
        <v>4629</v>
      </c>
      <c r="C210" s="107">
        <v>3</v>
      </c>
    </row>
    <row r="211" spans="1:3" ht="15.5" x14ac:dyDescent="0.35">
      <c r="A211" s="106" t="s">
        <v>4630</v>
      </c>
      <c r="B211" s="107" t="s">
        <v>4250</v>
      </c>
      <c r="C211" s="107">
        <v>2</v>
      </c>
    </row>
    <row r="212" spans="1:3" ht="15.5" x14ac:dyDescent="0.35">
      <c r="A212" s="106" t="s">
        <v>4631</v>
      </c>
      <c r="B212" s="107" t="s">
        <v>4632</v>
      </c>
      <c r="C212" s="107">
        <v>1</v>
      </c>
    </row>
    <row r="213" spans="1:3" ht="15.5" x14ac:dyDescent="0.35">
      <c r="A213" s="106" t="s">
        <v>4633</v>
      </c>
      <c r="B213" s="107" t="s">
        <v>4634</v>
      </c>
      <c r="C213" s="107">
        <v>4</v>
      </c>
    </row>
    <row r="214" spans="1:3" ht="15.5" x14ac:dyDescent="0.35">
      <c r="A214" s="106" t="s">
        <v>4635</v>
      </c>
      <c r="B214" s="107" t="s">
        <v>4636</v>
      </c>
      <c r="C214" s="107">
        <v>4</v>
      </c>
    </row>
    <row r="215" spans="1:3" ht="15.5" x14ac:dyDescent="0.35">
      <c r="A215" s="106" t="s">
        <v>4637</v>
      </c>
      <c r="B215" s="107" t="s">
        <v>4638</v>
      </c>
      <c r="C215" s="107">
        <v>4</v>
      </c>
    </row>
    <row r="216" spans="1:3" ht="31" x14ac:dyDescent="0.35">
      <c r="A216" s="106" t="s">
        <v>4639</v>
      </c>
      <c r="B216" s="107" t="s">
        <v>4640</v>
      </c>
      <c r="C216" s="107">
        <v>4</v>
      </c>
    </row>
    <row r="217" spans="1:3" ht="15.5" x14ac:dyDescent="0.35">
      <c r="A217" s="106" t="s">
        <v>4641</v>
      </c>
      <c r="B217" s="107" t="s">
        <v>4642</v>
      </c>
      <c r="C217" s="107">
        <v>2</v>
      </c>
    </row>
    <row r="218" spans="1:3" ht="15.5" x14ac:dyDescent="0.35">
      <c r="A218" s="106" t="s">
        <v>4643</v>
      </c>
      <c r="B218" s="107" t="s">
        <v>4644</v>
      </c>
      <c r="C218" s="107">
        <v>1</v>
      </c>
    </row>
    <row r="219" spans="1:3" ht="15.5" x14ac:dyDescent="0.35">
      <c r="A219" s="106" t="s">
        <v>4645</v>
      </c>
      <c r="B219" s="107" t="s">
        <v>4646</v>
      </c>
      <c r="C219" s="107">
        <v>1</v>
      </c>
    </row>
    <row r="220" spans="1:3" ht="31" x14ac:dyDescent="0.35">
      <c r="A220" s="106" t="s">
        <v>4647</v>
      </c>
      <c r="B220" s="107" t="s">
        <v>4648</v>
      </c>
      <c r="C220" s="107">
        <v>4</v>
      </c>
    </row>
    <row r="221" spans="1:3" ht="15.5" x14ac:dyDescent="0.35">
      <c r="A221" s="106" t="s">
        <v>4649</v>
      </c>
      <c r="B221" s="107" t="s">
        <v>4650</v>
      </c>
      <c r="C221" s="107">
        <v>4</v>
      </c>
    </row>
    <row r="222" spans="1:3" ht="15.5" x14ac:dyDescent="0.35">
      <c r="A222" s="106" t="s">
        <v>4651</v>
      </c>
      <c r="B222" s="107" t="s">
        <v>4652</v>
      </c>
      <c r="C222" s="107">
        <v>2</v>
      </c>
    </row>
    <row r="223" spans="1:3" ht="15.5" x14ac:dyDescent="0.35">
      <c r="A223" s="106" t="s">
        <v>4653</v>
      </c>
      <c r="B223" s="107" t="s">
        <v>4654</v>
      </c>
      <c r="C223" s="107">
        <v>3</v>
      </c>
    </row>
    <row r="224" spans="1:3" ht="15.5" x14ac:dyDescent="0.35">
      <c r="A224" s="106" t="s">
        <v>4655</v>
      </c>
      <c r="B224" s="107" t="s">
        <v>4656</v>
      </c>
      <c r="C224" s="107">
        <v>4</v>
      </c>
    </row>
    <row r="225" spans="1:3" ht="15.5" x14ac:dyDescent="0.35">
      <c r="A225" s="106" t="s">
        <v>4657</v>
      </c>
      <c r="B225" s="107" t="s">
        <v>4658</v>
      </c>
      <c r="C225" s="107">
        <v>2</v>
      </c>
    </row>
    <row r="226" spans="1:3" ht="15.5" x14ac:dyDescent="0.35">
      <c r="A226" s="106" t="s">
        <v>4659</v>
      </c>
      <c r="B226" s="107" t="s">
        <v>4660</v>
      </c>
      <c r="C226" s="107">
        <v>4</v>
      </c>
    </row>
    <row r="227" spans="1:3" ht="15.5" x14ac:dyDescent="0.35">
      <c r="A227" s="106" t="s">
        <v>4661</v>
      </c>
      <c r="B227" s="107" t="s">
        <v>4662</v>
      </c>
      <c r="C227" s="107">
        <v>4</v>
      </c>
    </row>
    <row r="228" spans="1:3" ht="15.5" x14ac:dyDescent="0.35">
      <c r="A228" s="106" t="s">
        <v>4663</v>
      </c>
      <c r="B228" s="107" t="s">
        <v>4664</v>
      </c>
      <c r="C228" s="107">
        <v>4</v>
      </c>
    </row>
    <row r="229" spans="1:3" ht="15.5" x14ac:dyDescent="0.35">
      <c r="A229" s="106" t="s">
        <v>4665</v>
      </c>
      <c r="B229" s="107" t="s">
        <v>4666</v>
      </c>
      <c r="C229" s="107">
        <v>4</v>
      </c>
    </row>
    <row r="230" spans="1:3" ht="15.5" x14ac:dyDescent="0.35">
      <c r="A230" s="106" t="s">
        <v>4667</v>
      </c>
      <c r="B230" s="107" t="s">
        <v>4668</v>
      </c>
      <c r="C230" s="107">
        <v>5</v>
      </c>
    </row>
    <row r="231" spans="1:3" ht="31" x14ac:dyDescent="0.35">
      <c r="A231" s="106" t="s">
        <v>4669</v>
      </c>
      <c r="B231" s="107" t="s">
        <v>4670</v>
      </c>
      <c r="C231" s="107">
        <v>2</v>
      </c>
    </row>
    <row r="232" spans="1:3" ht="15.5" x14ac:dyDescent="0.35">
      <c r="A232" s="106" t="s">
        <v>4671</v>
      </c>
      <c r="B232" s="107" t="s">
        <v>4672</v>
      </c>
      <c r="C232" s="107">
        <v>4</v>
      </c>
    </row>
    <row r="233" spans="1:3" ht="15.5" x14ac:dyDescent="0.35">
      <c r="A233" s="106" t="s">
        <v>3456</v>
      </c>
      <c r="B233" s="107" t="s">
        <v>4673</v>
      </c>
      <c r="C233" s="107">
        <v>7</v>
      </c>
    </row>
    <row r="234" spans="1:3" ht="15.5" x14ac:dyDescent="0.35">
      <c r="A234" s="106" t="s">
        <v>4674</v>
      </c>
      <c r="B234" s="107" t="s">
        <v>4675</v>
      </c>
      <c r="C234" s="107">
        <v>5</v>
      </c>
    </row>
    <row r="235" spans="1:3" ht="15.5" x14ac:dyDescent="0.35">
      <c r="A235" s="106" t="s">
        <v>4676</v>
      </c>
      <c r="B235" s="107" t="s">
        <v>4250</v>
      </c>
      <c r="C235" s="107">
        <v>2</v>
      </c>
    </row>
    <row r="236" spans="1:3" ht="15.5" x14ac:dyDescent="0.35">
      <c r="A236" s="106" t="s">
        <v>1548</v>
      </c>
      <c r="B236" s="107" t="s">
        <v>4677</v>
      </c>
      <c r="C236" s="107">
        <v>6</v>
      </c>
    </row>
    <row r="237" spans="1:3" ht="15.5" x14ac:dyDescent="0.35">
      <c r="A237" s="106" t="s">
        <v>3374</v>
      </c>
      <c r="B237" s="107" t="s">
        <v>4678</v>
      </c>
      <c r="C237" s="107">
        <v>4</v>
      </c>
    </row>
    <row r="238" spans="1:3" ht="15.5" x14ac:dyDescent="0.35">
      <c r="A238" s="106" t="s">
        <v>4679</v>
      </c>
      <c r="B238" s="107" t="s">
        <v>4680</v>
      </c>
      <c r="C238" s="107">
        <v>6</v>
      </c>
    </row>
    <row r="239" spans="1:3" ht="15.5" x14ac:dyDescent="0.35">
      <c r="A239" s="106" t="s">
        <v>4681</v>
      </c>
      <c r="B239" s="107" t="s">
        <v>4682</v>
      </c>
      <c r="C239" s="107">
        <v>4</v>
      </c>
    </row>
    <row r="240" spans="1:3" ht="15.5" x14ac:dyDescent="0.35">
      <c r="A240" s="106" t="s">
        <v>4683</v>
      </c>
      <c r="B240" s="107" t="s">
        <v>4684</v>
      </c>
      <c r="C240" s="107">
        <v>6</v>
      </c>
    </row>
    <row r="241" spans="1:3" ht="15.5" x14ac:dyDescent="0.35">
      <c r="A241" s="106" t="s">
        <v>4685</v>
      </c>
      <c r="B241" s="107" t="s">
        <v>4686</v>
      </c>
      <c r="C241" s="107">
        <v>4</v>
      </c>
    </row>
    <row r="242" spans="1:3" ht="15.5" x14ac:dyDescent="0.35">
      <c r="A242" s="106" t="s">
        <v>4687</v>
      </c>
      <c r="B242" s="107" t="s">
        <v>4688</v>
      </c>
      <c r="C242" s="107">
        <v>7</v>
      </c>
    </row>
    <row r="243" spans="1:3" ht="15.5" x14ac:dyDescent="0.35">
      <c r="A243" s="106" t="s">
        <v>4689</v>
      </c>
      <c r="B243" s="107" t="s">
        <v>4690</v>
      </c>
      <c r="C243" s="107">
        <v>8</v>
      </c>
    </row>
    <row r="244" spans="1:3" ht="15.5" x14ac:dyDescent="0.35">
      <c r="A244" s="106" t="s">
        <v>142</v>
      </c>
      <c r="B244" s="107" t="s">
        <v>4691</v>
      </c>
      <c r="C244" s="107">
        <v>6</v>
      </c>
    </row>
    <row r="245" spans="1:3" ht="15.5" x14ac:dyDescent="0.35">
      <c r="A245" s="106" t="s">
        <v>1778</v>
      </c>
      <c r="B245" s="107" t="s">
        <v>4692</v>
      </c>
      <c r="C245" s="107">
        <v>5</v>
      </c>
    </row>
    <row r="246" spans="1:3" ht="15.5" x14ac:dyDescent="0.35">
      <c r="A246" s="106" t="s">
        <v>4693</v>
      </c>
      <c r="B246" s="107" t="s">
        <v>4694</v>
      </c>
      <c r="C246" s="107">
        <v>5</v>
      </c>
    </row>
    <row r="247" spans="1:3" ht="15.5" x14ac:dyDescent="0.35">
      <c r="A247" s="106" t="s">
        <v>4695</v>
      </c>
      <c r="B247" s="107" t="s">
        <v>4696</v>
      </c>
      <c r="C247" s="107">
        <v>6</v>
      </c>
    </row>
    <row r="248" spans="1:3" ht="31" x14ac:dyDescent="0.35">
      <c r="A248" s="106" t="s">
        <v>4697</v>
      </c>
      <c r="B248" s="107" t="s">
        <v>4698</v>
      </c>
      <c r="C248" s="107">
        <v>1</v>
      </c>
    </row>
    <row r="249" spans="1:3" ht="15.5" x14ac:dyDescent="0.35">
      <c r="A249" s="106" t="s">
        <v>4699</v>
      </c>
      <c r="B249" s="107" t="s">
        <v>4700</v>
      </c>
      <c r="C249" s="107">
        <v>4</v>
      </c>
    </row>
    <row r="250" spans="1:3" ht="15.5" x14ac:dyDescent="0.35">
      <c r="A250" s="106" t="s">
        <v>1721</v>
      </c>
      <c r="B250" s="107" t="s">
        <v>4701</v>
      </c>
      <c r="C250" s="107">
        <v>6</v>
      </c>
    </row>
    <row r="251" spans="1:3" ht="15.5" x14ac:dyDescent="0.35">
      <c r="A251" s="106" t="s">
        <v>1792</v>
      </c>
      <c r="B251" s="107" t="s">
        <v>4702</v>
      </c>
      <c r="C251" s="107">
        <v>5</v>
      </c>
    </row>
    <row r="252" spans="1:3" ht="15.5" x14ac:dyDescent="0.35">
      <c r="A252" s="106" t="s">
        <v>4703</v>
      </c>
      <c r="B252" s="107" t="s">
        <v>4704</v>
      </c>
      <c r="C252" s="107">
        <v>2</v>
      </c>
    </row>
    <row r="253" spans="1:3" ht="15.5" x14ac:dyDescent="0.35">
      <c r="A253" s="106" t="s">
        <v>1750</v>
      </c>
      <c r="B253" s="107" t="s">
        <v>4705</v>
      </c>
      <c r="C253" s="107">
        <v>3</v>
      </c>
    </row>
    <row r="254" spans="1:3" ht="15.5" x14ac:dyDescent="0.35">
      <c r="A254" s="106" t="s">
        <v>1805</v>
      </c>
      <c r="B254" s="107" t="s">
        <v>4706</v>
      </c>
      <c r="C254" s="107">
        <v>1</v>
      </c>
    </row>
    <row r="255" spans="1:3" ht="15.5" x14ac:dyDescent="0.35">
      <c r="A255" s="106" t="s">
        <v>4707</v>
      </c>
      <c r="B255" s="107" t="s">
        <v>4708</v>
      </c>
      <c r="C255" s="107">
        <v>7</v>
      </c>
    </row>
    <row r="256" spans="1:3" ht="15.5" x14ac:dyDescent="0.35">
      <c r="A256" s="106" t="s">
        <v>4709</v>
      </c>
      <c r="B256" s="107" t="s">
        <v>4710</v>
      </c>
      <c r="C256" s="107">
        <v>2</v>
      </c>
    </row>
    <row r="257" spans="1:3" ht="15.5" x14ac:dyDescent="0.35">
      <c r="A257" s="106" t="s">
        <v>4711</v>
      </c>
      <c r="B257" s="107" t="s">
        <v>4712</v>
      </c>
      <c r="C257" s="107">
        <v>5</v>
      </c>
    </row>
    <row r="258" spans="1:3" ht="15.5" x14ac:dyDescent="0.35">
      <c r="A258" s="106" t="s">
        <v>4713</v>
      </c>
      <c r="B258" s="107" t="s">
        <v>4714</v>
      </c>
      <c r="C258" s="107">
        <v>7</v>
      </c>
    </row>
    <row r="259" spans="1:3" ht="15.5" x14ac:dyDescent="0.35">
      <c r="A259" s="106" t="s">
        <v>4715</v>
      </c>
      <c r="B259" s="107" t="s">
        <v>4250</v>
      </c>
      <c r="C259" s="107">
        <v>2</v>
      </c>
    </row>
    <row r="260" spans="1:3" ht="15.5" x14ac:dyDescent="0.35">
      <c r="A260" s="106" t="s">
        <v>4716</v>
      </c>
      <c r="B260" s="107" t="s">
        <v>4717</v>
      </c>
      <c r="C260" s="107">
        <v>8</v>
      </c>
    </row>
    <row r="261" spans="1:3" ht="15.5" x14ac:dyDescent="0.35">
      <c r="A261" s="106" t="s">
        <v>4718</v>
      </c>
      <c r="B261" s="107" t="s">
        <v>4719</v>
      </c>
      <c r="C261" s="107">
        <v>8</v>
      </c>
    </row>
    <row r="262" spans="1:3" ht="31" x14ac:dyDescent="0.35">
      <c r="A262" s="106" t="s">
        <v>4720</v>
      </c>
      <c r="B262" s="107" t="s">
        <v>4721</v>
      </c>
      <c r="C262" s="107">
        <v>7</v>
      </c>
    </row>
    <row r="263" spans="1:3" ht="15.5" x14ac:dyDescent="0.35">
      <c r="A263" s="106" t="s">
        <v>4722</v>
      </c>
      <c r="B263" s="107" t="s">
        <v>4723</v>
      </c>
      <c r="C263" s="107">
        <v>5</v>
      </c>
    </row>
    <row r="264" spans="1:3" ht="15.5" x14ac:dyDescent="0.35">
      <c r="A264" s="106" t="s">
        <v>4724</v>
      </c>
      <c r="B264" s="107" t="s">
        <v>4725</v>
      </c>
      <c r="C264" s="107">
        <v>7</v>
      </c>
    </row>
    <row r="265" spans="1:3" ht="31" x14ac:dyDescent="0.35">
      <c r="A265" s="106" t="s">
        <v>4726</v>
      </c>
      <c r="B265" s="107" t="s">
        <v>4727</v>
      </c>
      <c r="C265" s="107">
        <v>4</v>
      </c>
    </row>
    <row r="266" spans="1:3" ht="15.5" x14ac:dyDescent="0.35">
      <c r="A266" s="106" t="s">
        <v>4728</v>
      </c>
      <c r="B266" s="107" t="s">
        <v>4729</v>
      </c>
      <c r="C266" s="107">
        <v>4</v>
      </c>
    </row>
    <row r="267" spans="1:3" ht="15.5" x14ac:dyDescent="0.35">
      <c r="A267" s="106" t="s">
        <v>4730</v>
      </c>
      <c r="B267" s="107" t="s">
        <v>4731</v>
      </c>
      <c r="C267" s="107">
        <v>5</v>
      </c>
    </row>
    <row r="268" spans="1:3" ht="15.5" x14ac:dyDescent="0.35">
      <c r="A268" s="106" t="s">
        <v>4732</v>
      </c>
      <c r="B268" s="107" t="s">
        <v>4733</v>
      </c>
      <c r="C268" s="107">
        <v>8</v>
      </c>
    </row>
    <row r="269" spans="1:3" ht="15.5" x14ac:dyDescent="0.35">
      <c r="A269" s="106" t="s">
        <v>4734</v>
      </c>
      <c r="B269" s="107" t="s">
        <v>4735</v>
      </c>
      <c r="C269" s="107">
        <v>4</v>
      </c>
    </row>
    <row r="270" spans="1:3" ht="15.5" x14ac:dyDescent="0.35">
      <c r="A270" s="106" t="s">
        <v>4736</v>
      </c>
      <c r="B270" s="107" t="s">
        <v>4250</v>
      </c>
      <c r="C270" s="107">
        <v>3</v>
      </c>
    </row>
    <row r="271" spans="1:3" ht="15.5" x14ac:dyDescent="0.35">
      <c r="A271" s="106" t="s">
        <v>4737</v>
      </c>
      <c r="B271" s="107" t="s">
        <v>4738</v>
      </c>
      <c r="C271" s="107">
        <v>5</v>
      </c>
    </row>
    <row r="272" spans="1:3" ht="15.5" x14ac:dyDescent="0.35">
      <c r="A272" s="106" t="s">
        <v>4739</v>
      </c>
      <c r="B272" s="107" t="s">
        <v>4740</v>
      </c>
      <c r="C272" s="107">
        <v>8</v>
      </c>
    </row>
    <row r="273" spans="1:3" ht="15.5" x14ac:dyDescent="0.35">
      <c r="A273" s="106" t="s">
        <v>4741</v>
      </c>
      <c r="B273" s="107" t="s">
        <v>4742</v>
      </c>
      <c r="C273" s="107">
        <v>5</v>
      </c>
    </row>
    <row r="274" spans="1:3" ht="15.5" x14ac:dyDescent="0.35">
      <c r="A274" s="106" t="s">
        <v>4743</v>
      </c>
      <c r="B274" s="107" t="s">
        <v>4744</v>
      </c>
      <c r="C274" s="107">
        <v>4</v>
      </c>
    </row>
    <row r="275" spans="1:3" ht="15.5" x14ac:dyDescent="0.35">
      <c r="A275" s="106" t="s">
        <v>4745</v>
      </c>
      <c r="B275" s="107" t="s">
        <v>4746</v>
      </c>
      <c r="C275" s="107">
        <v>4</v>
      </c>
    </row>
    <row r="276" spans="1:3" ht="15.5" x14ac:dyDescent="0.35">
      <c r="A276" s="106" t="s">
        <v>4747</v>
      </c>
      <c r="B276" s="107" t="s">
        <v>4748</v>
      </c>
      <c r="C276" s="107">
        <v>5</v>
      </c>
    </row>
    <row r="277" spans="1:3" ht="15.5" x14ac:dyDescent="0.35">
      <c r="A277" s="106" t="s">
        <v>4749</v>
      </c>
      <c r="B277" s="107" t="s">
        <v>4750</v>
      </c>
      <c r="C277" s="107">
        <v>6</v>
      </c>
    </row>
    <row r="278" spans="1:3" ht="15.5" x14ac:dyDescent="0.35">
      <c r="A278" s="106" t="s">
        <v>4751</v>
      </c>
      <c r="B278" s="107" t="s">
        <v>4752</v>
      </c>
      <c r="C278" s="107">
        <v>5</v>
      </c>
    </row>
    <row r="279" spans="1:3" ht="15.5" x14ac:dyDescent="0.35">
      <c r="A279" s="106" t="s">
        <v>4753</v>
      </c>
      <c r="B279" s="107" t="s">
        <v>4754</v>
      </c>
      <c r="C279" s="107">
        <v>6</v>
      </c>
    </row>
    <row r="280" spans="1:3" ht="31" x14ac:dyDescent="0.35">
      <c r="A280" s="106" t="s">
        <v>4755</v>
      </c>
      <c r="B280" s="107" t="s">
        <v>4756</v>
      </c>
      <c r="C280" s="107">
        <v>8</v>
      </c>
    </row>
    <row r="281" spans="1:3" ht="31" x14ac:dyDescent="0.35">
      <c r="A281" s="106" t="s">
        <v>4757</v>
      </c>
      <c r="B281" s="107" t="s">
        <v>4758</v>
      </c>
      <c r="C281" s="107">
        <v>7</v>
      </c>
    </row>
    <row r="282" spans="1:3" ht="15.5" x14ac:dyDescent="0.35">
      <c r="A282" s="106" t="s">
        <v>4759</v>
      </c>
      <c r="B282" s="107" t="s">
        <v>4760</v>
      </c>
      <c r="C282" s="107">
        <v>6</v>
      </c>
    </row>
    <row r="283" spans="1:3" ht="15.5" x14ac:dyDescent="0.35">
      <c r="A283" s="106" t="s">
        <v>4761</v>
      </c>
      <c r="B283" s="107" t="s">
        <v>4762</v>
      </c>
      <c r="C283" s="107">
        <v>8</v>
      </c>
    </row>
    <row r="284" spans="1:3" ht="31" x14ac:dyDescent="0.35">
      <c r="A284" s="106" t="s">
        <v>1858</v>
      </c>
      <c r="B284" s="107" t="s">
        <v>4763</v>
      </c>
      <c r="C284" s="107">
        <v>4</v>
      </c>
    </row>
    <row r="285" spans="1:3" ht="15.5" x14ac:dyDescent="0.35">
      <c r="A285" s="106" t="s">
        <v>4764</v>
      </c>
      <c r="B285" s="107" t="s">
        <v>4765</v>
      </c>
      <c r="C285" s="107">
        <v>8</v>
      </c>
    </row>
    <row r="286" spans="1:3" ht="15.5" x14ac:dyDescent="0.35">
      <c r="A286" s="106" t="s">
        <v>4766</v>
      </c>
      <c r="B286" s="107" t="s">
        <v>4767</v>
      </c>
      <c r="C286" s="107">
        <v>6</v>
      </c>
    </row>
    <row r="287" spans="1:3" ht="15.5" x14ac:dyDescent="0.35">
      <c r="A287" s="106" t="s">
        <v>1500</v>
      </c>
      <c r="B287" s="107" t="s">
        <v>4768</v>
      </c>
      <c r="C287" s="107">
        <v>6</v>
      </c>
    </row>
    <row r="288" spans="1:3" ht="15.5" x14ac:dyDescent="0.35">
      <c r="A288" s="106" t="s">
        <v>4769</v>
      </c>
      <c r="B288" s="107" t="s">
        <v>4770</v>
      </c>
      <c r="C288" s="107">
        <v>6</v>
      </c>
    </row>
    <row r="289" spans="1:3" ht="15.5" x14ac:dyDescent="0.35">
      <c r="A289" s="106" t="s">
        <v>4771</v>
      </c>
      <c r="B289" s="107" t="s">
        <v>4772</v>
      </c>
      <c r="C289" s="107">
        <v>4</v>
      </c>
    </row>
    <row r="290" spans="1:3" ht="31" x14ac:dyDescent="0.35">
      <c r="A290" s="106" t="s">
        <v>4773</v>
      </c>
      <c r="B290" s="107" t="s">
        <v>4774</v>
      </c>
      <c r="C290" s="107">
        <v>8</v>
      </c>
    </row>
    <row r="291" spans="1:3" ht="15.5" x14ac:dyDescent="0.35">
      <c r="A291" s="106" t="s">
        <v>4775</v>
      </c>
      <c r="B291" s="107" t="s">
        <v>4250</v>
      </c>
      <c r="C291" s="107">
        <v>2</v>
      </c>
    </row>
    <row r="292" spans="1:3" ht="31" x14ac:dyDescent="0.35">
      <c r="A292" s="106" t="s">
        <v>4776</v>
      </c>
      <c r="B292" s="107" t="s">
        <v>4777</v>
      </c>
      <c r="C292" s="107">
        <v>7</v>
      </c>
    </row>
    <row r="293" spans="1:3" ht="15.5" x14ac:dyDescent="0.35">
      <c r="A293" s="106" t="s">
        <v>4778</v>
      </c>
      <c r="B293" s="107" t="s">
        <v>4779</v>
      </c>
      <c r="C293" s="107">
        <v>6</v>
      </c>
    </row>
    <row r="294" spans="1:3" ht="31" x14ac:dyDescent="0.35">
      <c r="A294" s="106" t="s">
        <v>4780</v>
      </c>
      <c r="B294" s="107" t="s">
        <v>4781</v>
      </c>
      <c r="C294" s="107">
        <v>4</v>
      </c>
    </row>
    <row r="295" spans="1:3" ht="15.5" x14ac:dyDescent="0.35">
      <c r="A295" s="106" t="s">
        <v>4782</v>
      </c>
      <c r="B295" s="107" t="s">
        <v>4783</v>
      </c>
      <c r="C295" s="107">
        <v>4</v>
      </c>
    </row>
    <row r="296" spans="1:3" ht="15.5" x14ac:dyDescent="0.35">
      <c r="A296" s="106" t="s">
        <v>4784</v>
      </c>
      <c r="B296" s="107" t="s">
        <v>4785</v>
      </c>
      <c r="C296" s="107">
        <v>5</v>
      </c>
    </row>
    <row r="297" spans="1:3" ht="15.5" x14ac:dyDescent="0.35">
      <c r="A297" s="106" t="s">
        <v>4786</v>
      </c>
      <c r="B297" s="107" t="s">
        <v>4787</v>
      </c>
      <c r="C297" s="107">
        <v>1</v>
      </c>
    </row>
    <row r="298" spans="1:3" ht="15.5" x14ac:dyDescent="0.35">
      <c r="A298" s="106" t="s">
        <v>4788</v>
      </c>
      <c r="B298" s="107" t="s">
        <v>4789</v>
      </c>
      <c r="C298" s="107">
        <v>4</v>
      </c>
    </row>
    <row r="299" spans="1:3" ht="15.5" x14ac:dyDescent="0.35">
      <c r="A299" s="106" t="s">
        <v>4790</v>
      </c>
      <c r="B299" s="107" t="s">
        <v>4791</v>
      </c>
      <c r="C299" s="107">
        <v>7</v>
      </c>
    </row>
    <row r="300" spans="1:3" ht="15.5" x14ac:dyDescent="0.35">
      <c r="A300" s="106" t="s">
        <v>4792</v>
      </c>
      <c r="B300" s="107" t="s">
        <v>4793</v>
      </c>
      <c r="C300" s="107">
        <v>2</v>
      </c>
    </row>
    <row r="301" spans="1:3" ht="15.5" x14ac:dyDescent="0.35">
      <c r="A301" s="106" t="s">
        <v>4794</v>
      </c>
      <c r="B301" s="107" t="s">
        <v>4795</v>
      </c>
      <c r="C301" s="107">
        <v>5</v>
      </c>
    </row>
    <row r="302" spans="1:3" ht="15.5" x14ac:dyDescent="0.35">
      <c r="A302" s="106" t="s">
        <v>4796</v>
      </c>
      <c r="B302" s="107" t="s">
        <v>4797</v>
      </c>
      <c r="C302" s="107">
        <v>5</v>
      </c>
    </row>
    <row r="303" spans="1:3" ht="15.5" x14ac:dyDescent="0.35">
      <c r="A303" s="106" t="s">
        <v>4798</v>
      </c>
      <c r="B303" s="107" t="s">
        <v>4799</v>
      </c>
      <c r="C303" s="107">
        <v>4</v>
      </c>
    </row>
    <row r="304" spans="1:3" ht="31" x14ac:dyDescent="0.35">
      <c r="A304" s="106" t="s">
        <v>4800</v>
      </c>
      <c r="B304" s="107" t="s">
        <v>4801</v>
      </c>
      <c r="C304" s="107">
        <v>4</v>
      </c>
    </row>
    <row r="305" spans="1:3" ht="15.5" x14ac:dyDescent="0.35">
      <c r="A305" s="106" t="s">
        <v>4802</v>
      </c>
      <c r="B305" s="107" t="s">
        <v>4803</v>
      </c>
      <c r="C305" s="107">
        <v>8</v>
      </c>
    </row>
    <row r="306" spans="1:3" ht="31" x14ac:dyDescent="0.35">
      <c r="A306" s="106" t="s">
        <v>4804</v>
      </c>
      <c r="B306" s="107" t="s">
        <v>4805</v>
      </c>
      <c r="C306" s="107">
        <v>7</v>
      </c>
    </row>
    <row r="307" spans="1:3" ht="31" x14ac:dyDescent="0.35">
      <c r="A307" s="106" t="s">
        <v>4806</v>
      </c>
      <c r="B307" s="107" t="s">
        <v>4807</v>
      </c>
      <c r="C307" s="107">
        <v>6</v>
      </c>
    </row>
    <row r="308" spans="1:3" ht="15.5" x14ac:dyDescent="0.35">
      <c r="A308" s="106" t="s">
        <v>4808</v>
      </c>
      <c r="B308" s="107" t="s">
        <v>4809</v>
      </c>
      <c r="C308" s="107">
        <v>6</v>
      </c>
    </row>
    <row r="309" spans="1:3" ht="15.5" x14ac:dyDescent="0.35">
      <c r="A309" s="106" t="s">
        <v>4810</v>
      </c>
      <c r="B309" s="107" t="s">
        <v>4811</v>
      </c>
      <c r="C309" s="107">
        <v>5</v>
      </c>
    </row>
    <row r="310" spans="1:3" ht="15.5" x14ac:dyDescent="0.35">
      <c r="A310" s="106" t="s">
        <v>3909</v>
      </c>
      <c r="B310" s="107" t="s">
        <v>4250</v>
      </c>
      <c r="C310" s="107">
        <v>2</v>
      </c>
    </row>
    <row r="311" spans="1:3" ht="15.5" x14ac:dyDescent="0.35">
      <c r="A311" s="106" t="s">
        <v>4812</v>
      </c>
      <c r="B311" s="107" t="s">
        <v>4813</v>
      </c>
      <c r="C311" s="107">
        <v>1</v>
      </c>
    </row>
    <row r="312" spans="1:3" ht="15.5" x14ac:dyDescent="0.35">
      <c r="A312" s="106" t="s">
        <v>4814</v>
      </c>
      <c r="B312" s="107" t="s">
        <v>4815</v>
      </c>
      <c r="C312" s="107">
        <v>4</v>
      </c>
    </row>
    <row r="313" spans="1:3" ht="15.5" x14ac:dyDescent="0.35">
      <c r="A313" s="106" t="s">
        <v>4816</v>
      </c>
      <c r="B313" s="107" t="s">
        <v>4817</v>
      </c>
      <c r="C313" s="107">
        <v>5</v>
      </c>
    </row>
    <row r="314" spans="1:3" ht="15.5" x14ac:dyDescent="0.35">
      <c r="A314" s="106" t="s">
        <v>4818</v>
      </c>
      <c r="B314" s="107" t="s">
        <v>4819</v>
      </c>
      <c r="C314" s="107">
        <v>3</v>
      </c>
    </row>
    <row r="315" spans="1:3" ht="15.5" x14ac:dyDescent="0.35">
      <c r="A315" s="106" t="s">
        <v>4820</v>
      </c>
      <c r="B315" s="107" t="s">
        <v>4821</v>
      </c>
      <c r="C315" s="107">
        <v>6</v>
      </c>
    </row>
    <row r="316" spans="1:3" ht="15.5" x14ac:dyDescent="0.35">
      <c r="A316" s="106" t="s">
        <v>1381</v>
      </c>
      <c r="B316" s="107" t="s">
        <v>4822</v>
      </c>
      <c r="C316" s="107">
        <v>4</v>
      </c>
    </row>
    <row r="317" spans="1:3" ht="15.5" x14ac:dyDescent="0.35">
      <c r="A317" s="106" t="s">
        <v>1583</v>
      </c>
      <c r="B317" s="107" t="s">
        <v>4823</v>
      </c>
      <c r="C317" s="107">
        <v>5</v>
      </c>
    </row>
    <row r="318" spans="1:3" ht="15.5" x14ac:dyDescent="0.35">
      <c r="A318" s="106" t="s">
        <v>4824</v>
      </c>
      <c r="B318" s="107" t="s">
        <v>4825</v>
      </c>
      <c r="C318" s="107">
        <v>4</v>
      </c>
    </row>
    <row r="319" spans="1:3" ht="15.5" x14ac:dyDescent="0.35">
      <c r="A319" s="106" t="s">
        <v>1024</v>
      </c>
      <c r="B319" s="107" t="s">
        <v>4826</v>
      </c>
      <c r="C319" s="107">
        <v>6</v>
      </c>
    </row>
    <row r="320" spans="1:3" ht="15.5" x14ac:dyDescent="0.35">
      <c r="A320" s="106" t="s">
        <v>4827</v>
      </c>
      <c r="B320" s="107" t="s">
        <v>4828</v>
      </c>
      <c r="C320" s="107">
        <v>5</v>
      </c>
    </row>
    <row r="321" spans="1:3" ht="15.5" x14ac:dyDescent="0.35">
      <c r="A321" s="106" t="s">
        <v>4829</v>
      </c>
      <c r="B321" s="107" t="s">
        <v>4830</v>
      </c>
      <c r="C321" s="107">
        <v>6</v>
      </c>
    </row>
    <row r="322" spans="1:3" ht="15.5" x14ac:dyDescent="0.35">
      <c r="A322" s="106" t="s">
        <v>1632</v>
      </c>
      <c r="B322" s="107" t="s">
        <v>4831</v>
      </c>
      <c r="C322" s="107">
        <v>4</v>
      </c>
    </row>
    <row r="323" spans="1:3" ht="15.5" x14ac:dyDescent="0.35">
      <c r="A323" s="106" t="s">
        <v>4832</v>
      </c>
      <c r="B323" s="107" t="s">
        <v>4833</v>
      </c>
      <c r="C323" s="107">
        <v>6</v>
      </c>
    </row>
    <row r="324" spans="1:3" ht="15.5" x14ac:dyDescent="0.35">
      <c r="A324" s="106" t="s">
        <v>4834</v>
      </c>
      <c r="B324" s="107" t="s">
        <v>4835</v>
      </c>
      <c r="C324" s="107">
        <v>3</v>
      </c>
    </row>
    <row r="325" spans="1:3" ht="15.5" x14ac:dyDescent="0.35">
      <c r="A325" s="106" t="s">
        <v>4836</v>
      </c>
      <c r="B325" s="107" t="s">
        <v>4837</v>
      </c>
      <c r="C325" s="107">
        <v>5</v>
      </c>
    </row>
    <row r="326" spans="1:3" ht="15.5" x14ac:dyDescent="0.35">
      <c r="A326" s="106" t="s">
        <v>4838</v>
      </c>
      <c r="B326" s="107" t="s">
        <v>4839</v>
      </c>
      <c r="C326" s="107">
        <v>4</v>
      </c>
    </row>
    <row r="327" spans="1:3" ht="15.5" x14ac:dyDescent="0.35">
      <c r="A327" s="106" t="s">
        <v>4840</v>
      </c>
      <c r="B327" s="107" t="s">
        <v>4841</v>
      </c>
      <c r="C327" s="107">
        <v>3</v>
      </c>
    </row>
    <row r="328" spans="1:3" ht="15.5" x14ac:dyDescent="0.35">
      <c r="A328" s="106" t="s">
        <v>4842</v>
      </c>
      <c r="B328" s="107" t="s">
        <v>4843</v>
      </c>
      <c r="C328" s="107">
        <v>4</v>
      </c>
    </row>
    <row r="329" spans="1:3" ht="15.5" x14ac:dyDescent="0.35">
      <c r="A329" s="106" t="s">
        <v>4844</v>
      </c>
      <c r="B329" s="107" t="s">
        <v>4845</v>
      </c>
      <c r="C329" s="107">
        <v>5</v>
      </c>
    </row>
    <row r="330" spans="1:3" ht="15.5" x14ac:dyDescent="0.35">
      <c r="A330" s="106" t="s">
        <v>4846</v>
      </c>
      <c r="B330" s="107" t="s">
        <v>4847</v>
      </c>
      <c r="C330" s="107">
        <v>4</v>
      </c>
    </row>
    <row r="331" spans="1:3" ht="15.5" x14ac:dyDescent="0.35">
      <c r="A331" s="106" t="s">
        <v>4848</v>
      </c>
      <c r="B331" s="107" t="s">
        <v>4849</v>
      </c>
      <c r="C331" s="107">
        <v>5</v>
      </c>
    </row>
    <row r="332" spans="1:3" ht="15.5" x14ac:dyDescent="0.35">
      <c r="A332" s="106" t="s">
        <v>4850</v>
      </c>
      <c r="B332" s="107" t="s">
        <v>4851</v>
      </c>
      <c r="C332" s="107">
        <v>5</v>
      </c>
    </row>
    <row r="333" spans="1:3" ht="15.5" x14ac:dyDescent="0.35">
      <c r="A333" s="106" t="s">
        <v>4852</v>
      </c>
      <c r="B333" s="107" t="s">
        <v>4853</v>
      </c>
      <c r="C333" s="107">
        <v>4</v>
      </c>
    </row>
    <row r="334" spans="1:3" ht="15.5" x14ac:dyDescent="0.35">
      <c r="A334" s="106" t="s">
        <v>4854</v>
      </c>
      <c r="B334" s="107" t="s">
        <v>4855</v>
      </c>
      <c r="C334" s="107">
        <v>4</v>
      </c>
    </row>
    <row r="335" spans="1:3" ht="15.5" x14ac:dyDescent="0.35">
      <c r="A335" s="106" t="s">
        <v>4856</v>
      </c>
      <c r="B335" s="107" t="s">
        <v>4857</v>
      </c>
      <c r="C335" s="107">
        <v>5</v>
      </c>
    </row>
    <row r="336" spans="1:3" ht="31" x14ac:dyDescent="0.35">
      <c r="A336" s="106" t="s">
        <v>4858</v>
      </c>
      <c r="B336" s="107" t="s">
        <v>4859</v>
      </c>
      <c r="C336" s="107">
        <v>6</v>
      </c>
    </row>
    <row r="337" spans="1:3" ht="15.5" x14ac:dyDescent="0.35">
      <c r="A337" s="106" t="s">
        <v>4860</v>
      </c>
      <c r="B337" s="107" t="s">
        <v>4861</v>
      </c>
      <c r="C337" s="107">
        <v>5</v>
      </c>
    </row>
    <row r="338" spans="1:3" ht="15.5" x14ac:dyDescent="0.35">
      <c r="A338" s="106" t="s">
        <v>1074</v>
      </c>
      <c r="B338" s="107" t="s">
        <v>4862</v>
      </c>
      <c r="C338" s="107">
        <v>5</v>
      </c>
    </row>
    <row r="339" spans="1:3" ht="15.5" x14ac:dyDescent="0.35">
      <c r="A339" s="106" t="s">
        <v>4863</v>
      </c>
      <c r="B339" s="107" t="s">
        <v>4864</v>
      </c>
      <c r="C339" s="107">
        <v>6</v>
      </c>
    </row>
    <row r="340" spans="1:3" ht="15.5" x14ac:dyDescent="0.35">
      <c r="A340" s="106" t="s">
        <v>4865</v>
      </c>
      <c r="B340" s="107" t="s">
        <v>4866</v>
      </c>
      <c r="C340" s="107">
        <v>5</v>
      </c>
    </row>
    <row r="341" spans="1:3" ht="15.5" x14ac:dyDescent="0.35">
      <c r="A341" s="106" t="s">
        <v>4867</v>
      </c>
      <c r="B341" s="107" t="s">
        <v>4868</v>
      </c>
      <c r="C341" s="107">
        <v>5</v>
      </c>
    </row>
    <row r="342" spans="1:3" ht="15.5" x14ac:dyDescent="0.35">
      <c r="A342" s="106" t="s">
        <v>4869</v>
      </c>
      <c r="B342" s="107" t="s">
        <v>4870</v>
      </c>
      <c r="C342" s="107">
        <v>3</v>
      </c>
    </row>
    <row r="343" spans="1:3" ht="15.5" x14ac:dyDescent="0.35">
      <c r="A343" s="106" t="s">
        <v>4871</v>
      </c>
      <c r="B343" s="107" t="s">
        <v>4872</v>
      </c>
      <c r="C343" s="107">
        <v>6</v>
      </c>
    </row>
    <row r="344" spans="1:3" ht="15.5" x14ac:dyDescent="0.35">
      <c r="A344" s="106" t="s">
        <v>4873</v>
      </c>
      <c r="B344" s="107" t="s">
        <v>4874</v>
      </c>
      <c r="C344" s="107">
        <v>6</v>
      </c>
    </row>
    <row r="345" spans="1:3" ht="15.5" x14ac:dyDescent="0.35">
      <c r="A345" s="106" t="s">
        <v>149</v>
      </c>
      <c r="B345" s="107" t="s">
        <v>4875</v>
      </c>
      <c r="C345" s="107">
        <v>6</v>
      </c>
    </row>
    <row r="346" spans="1:3" ht="15.5" x14ac:dyDescent="0.35">
      <c r="A346" s="106" t="s">
        <v>4876</v>
      </c>
      <c r="B346" s="107" t="s">
        <v>4877</v>
      </c>
      <c r="C346" s="107">
        <v>6</v>
      </c>
    </row>
    <row r="347" spans="1:3" ht="15.5" x14ac:dyDescent="0.35">
      <c r="A347" s="106" t="s">
        <v>4878</v>
      </c>
      <c r="B347" s="107" t="s">
        <v>4879</v>
      </c>
      <c r="C347" s="107">
        <v>6</v>
      </c>
    </row>
    <row r="348" spans="1:3" ht="15.5" x14ac:dyDescent="0.35">
      <c r="A348" s="106" t="s">
        <v>4880</v>
      </c>
      <c r="B348" s="107" t="s">
        <v>4881</v>
      </c>
      <c r="C348" s="107">
        <v>5</v>
      </c>
    </row>
    <row r="349" spans="1:3" ht="15.5" x14ac:dyDescent="0.35">
      <c r="A349" s="106" t="s">
        <v>4882</v>
      </c>
      <c r="B349" s="107" t="s">
        <v>4883</v>
      </c>
      <c r="C349" s="107">
        <v>6</v>
      </c>
    </row>
    <row r="350" spans="1:3" ht="15.5" x14ac:dyDescent="0.35">
      <c r="A350" s="106" t="s">
        <v>4884</v>
      </c>
      <c r="B350" s="107" t="s">
        <v>4885</v>
      </c>
      <c r="C350" s="107">
        <v>5</v>
      </c>
    </row>
    <row r="351" spans="1:3" ht="15.5" x14ac:dyDescent="0.35">
      <c r="A351" s="106" t="s">
        <v>4886</v>
      </c>
      <c r="B351" s="107" t="s">
        <v>4887</v>
      </c>
      <c r="C351" s="107">
        <v>5</v>
      </c>
    </row>
    <row r="352" spans="1:3" ht="15.5" x14ac:dyDescent="0.35">
      <c r="A352" s="106" t="s">
        <v>4888</v>
      </c>
      <c r="B352" s="107" t="s">
        <v>4889</v>
      </c>
      <c r="C352" s="107">
        <v>6</v>
      </c>
    </row>
    <row r="353" spans="1:3" ht="15.5" x14ac:dyDescent="0.35">
      <c r="A353" s="106" t="s">
        <v>4890</v>
      </c>
      <c r="B353" s="107" t="s">
        <v>4891</v>
      </c>
      <c r="C353" s="107">
        <v>5</v>
      </c>
    </row>
    <row r="354" spans="1:3" ht="15.5" x14ac:dyDescent="0.35">
      <c r="A354" s="106" t="s">
        <v>350</v>
      </c>
      <c r="B354" s="107" t="s">
        <v>4892</v>
      </c>
      <c r="C354" s="107">
        <v>6</v>
      </c>
    </row>
    <row r="355" spans="1:3" ht="15.5" x14ac:dyDescent="0.35">
      <c r="A355" s="106" t="s">
        <v>4893</v>
      </c>
      <c r="B355" s="107" t="s">
        <v>4894</v>
      </c>
      <c r="C355" s="107">
        <v>3</v>
      </c>
    </row>
    <row r="356" spans="1:3" ht="15.5" x14ac:dyDescent="0.35">
      <c r="A356" s="106" t="s">
        <v>4895</v>
      </c>
      <c r="B356" s="107" t="s">
        <v>4250</v>
      </c>
      <c r="C356" s="107">
        <v>2</v>
      </c>
    </row>
    <row r="357" spans="1:3" ht="15.5" x14ac:dyDescent="0.35">
      <c r="A357" s="106" t="s">
        <v>4896</v>
      </c>
      <c r="B357" s="107" t="s">
        <v>4897</v>
      </c>
      <c r="C357" s="107">
        <v>7</v>
      </c>
    </row>
    <row r="358" spans="1:3" ht="15.5" x14ac:dyDescent="0.35">
      <c r="A358" s="106" t="s">
        <v>4898</v>
      </c>
      <c r="B358" s="107" t="s">
        <v>4899</v>
      </c>
      <c r="C358" s="107">
        <v>6</v>
      </c>
    </row>
    <row r="359" spans="1:3" ht="15.5" x14ac:dyDescent="0.35">
      <c r="A359" s="106" t="s">
        <v>4900</v>
      </c>
      <c r="B359" s="107" t="s">
        <v>4901</v>
      </c>
      <c r="C359" s="107">
        <v>7</v>
      </c>
    </row>
    <row r="360" spans="1:3" ht="15.5" x14ac:dyDescent="0.35">
      <c r="A360" s="106" t="s">
        <v>4902</v>
      </c>
      <c r="B360" s="107" t="s">
        <v>4903</v>
      </c>
      <c r="C360" s="107">
        <v>5</v>
      </c>
    </row>
    <row r="361" spans="1:3" ht="15.5" x14ac:dyDescent="0.35">
      <c r="A361" s="106" t="s">
        <v>4904</v>
      </c>
      <c r="B361" s="107" t="s">
        <v>4905</v>
      </c>
      <c r="C361" s="107">
        <v>5</v>
      </c>
    </row>
    <row r="362" spans="1:3" ht="15.5" x14ac:dyDescent="0.35">
      <c r="A362" s="106" t="s">
        <v>4906</v>
      </c>
      <c r="B362" s="107" t="s">
        <v>4907</v>
      </c>
      <c r="C362" s="107">
        <v>6</v>
      </c>
    </row>
    <row r="363" spans="1:3" ht="15.5" x14ac:dyDescent="0.35">
      <c r="A363" s="106" t="s">
        <v>4908</v>
      </c>
      <c r="B363" s="107" t="s">
        <v>4909</v>
      </c>
      <c r="C363" s="107">
        <v>5</v>
      </c>
    </row>
    <row r="364" spans="1:3" ht="15.5" x14ac:dyDescent="0.35">
      <c r="A364" s="106" t="s">
        <v>4910</v>
      </c>
      <c r="B364" s="107" t="s">
        <v>4911</v>
      </c>
      <c r="C364" s="107">
        <v>4</v>
      </c>
    </row>
    <row r="365" spans="1:3" ht="15.5" x14ac:dyDescent="0.35">
      <c r="A365" s="106" t="s">
        <v>4912</v>
      </c>
      <c r="B365" s="107" t="s">
        <v>4913</v>
      </c>
      <c r="C365" s="107">
        <v>2</v>
      </c>
    </row>
    <row r="366" spans="1:3" ht="15.5" x14ac:dyDescent="0.35">
      <c r="A366" s="106" t="s">
        <v>464</v>
      </c>
      <c r="B366" s="107" t="s">
        <v>4914</v>
      </c>
      <c r="C366" s="107">
        <v>5</v>
      </c>
    </row>
    <row r="367" spans="1:3" ht="15.5" x14ac:dyDescent="0.35">
      <c r="A367" s="106" t="s">
        <v>4915</v>
      </c>
      <c r="B367" s="107" t="s">
        <v>4916</v>
      </c>
      <c r="C367" s="107">
        <v>4</v>
      </c>
    </row>
    <row r="368" spans="1:3" ht="15.5" x14ac:dyDescent="0.35">
      <c r="A368" s="106" t="s">
        <v>4917</v>
      </c>
      <c r="B368" s="107" t="s">
        <v>4918</v>
      </c>
      <c r="C368" s="107">
        <v>4</v>
      </c>
    </row>
    <row r="369" spans="1:3" ht="15.5" x14ac:dyDescent="0.35">
      <c r="A369" s="106" t="s">
        <v>4919</v>
      </c>
      <c r="B369" s="107" t="s">
        <v>4920</v>
      </c>
      <c r="C369" s="107">
        <v>5</v>
      </c>
    </row>
    <row r="370" spans="1:3" ht="15.5" x14ac:dyDescent="0.35">
      <c r="A370" s="106" t="s">
        <v>4921</v>
      </c>
      <c r="B370" s="107" t="s">
        <v>4922</v>
      </c>
      <c r="C370" s="107">
        <v>2</v>
      </c>
    </row>
    <row r="371" spans="1:3" ht="15.5" x14ac:dyDescent="0.35">
      <c r="A371" s="106" t="s">
        <v>4923</v>
      </c>
      <c r="B371" s="107" t="s">
        <v>4924</v>
      </c>
      <c r="C371" s="107">
        <v>4</v>
      </c>
    </row>
    <row r="372" spans="1:3" ht="15.5" x14ac:dyDescent="0.35">
      <c r="A372" s="106" t="s">
        <v>4925</v>
      </c>
      <c r="B372" s="107" t="s">
        <v>4926</v>
      </c>
      <c r="C372" s="107">
        <v>4</v>
      </c>
    </row>
    <row r="373" spans="1:3" ht="15.5" x14ac:dyDescent="0.35">
      <c r="A373" s="106" t="s">
        <v>4927</v>
      </c>
      <c r="B373" s="107" t="s">
        <v>4928</v>
      </c>
      <c r="C373" s="107">
        <v>5</v>
      </c>
    </row>
    <row r="374" spans="1:3" ht="15.5" x14ac:dyDescent="0.35">
      <c r="A374" s="106" t="s">
        <v>4929</v>
      </c>
      <c r="B374" s="107" t="s">
        <v>4930</v>
      </c>
      <c r="C374" s="107">
        <v>8</v>
      </c>
    </row>
    <row r="375" spans="1:3" ht="15.5" x14ac:dyDescent="0.35">
      <c r="A375" s="106" t="s">
        <v>4931</v>
      </c>
      <c r="B375" s="107" t="s">
        <v>4932</v>
      </c>
      <c r="C375" s="107">
        <v>3</v>
      </c>
    </row>
    <row r="376" spans="1:3" ht="15.5" x14ac:dyDescent="0.35">
      <c r="A376" s="106" t="s">
        <v>4933</v>
      </c>
      <c r="B376" s="107" t="s">
        <v>4934</v>
      </c>
      <c r="C376" s="107">
        <v>4</v>
      </c>
    </row>
    <row r="377" spans="1:3" ht="15.5" x14ac:dyDescent="0.35">
      <c r="A377" s="106" t="s">
        <v>4935</v>
      </c>
      <c r="B377" s="107" t="s">
        <v>4936</v>
      </c>
      <c r="C377" s="107">
        <v>6</v>
      </c>
    </row>
    <row r="378" spans="1:3" ht="15.5" x14ac:dyDescent="0.35">
      <c r="A378" s="106" t="s">
        <v>4937</v>
      </c>
      <c r="B378" s="107" t="s">
        <v>4938</v>
      </c>
      <c r="C378" s="107">
        <v>4</v>
      </c>
    </row>
    <row r="379" spans="1:3" ht="31" x14ac:dyDescent="0.35">
      <c r="A379" s="106" t="s">
        <v>4939</v>
      </c>
      <c r="B379" s="107" t="s">
        <v>4940</v>
      </c>
      <c r="C379" s="107">
        <v>4</v>
      </c>
    </row>
    <row r="380" spans="1:3" ht="15.5" x14ac:dyDescent="0.35">
      <c r="A380" s="106" t="s">
        <v>4941</v>
      </c>
      <c r="B380" s="107" t="s">
        <v>4942</v>
      </c>
      <c r="C380" s="107">
        <v>5</v>
      </c>
    </row>
    <row r="381" spans="1:3" ht="15.5" x14ac:dyDescent="0.35">
      <c r="A381" s="106" t="s">
        <v>562</v>
      </c>
      <c r="B381" s="107" t="s">
        <v>4943</v>
      </c>
      <c r="C381" s="107">
        <v>5</v>
      </c>
    </row>
    <row r="382" spans="1:3" ht="15.5" x14ac:dyDescent="0.35">
      <c r="A382" s="106" t="s">
        <v>488</v>
      </c>
      <c r="B382" s="107" t="s">
        <v>4944</v>
      </c>
      <c r="C382" s="107">
        <v>5</v>
      </c>
    </row>
    <row r="383" spans="1:3" ht="15.5" x14ac:dyDescent="0.35">
      <c r="A383" s="106" t="s">
        <v>4945</v>
      </c>
      <c r="B383" s="107" t="s">
        <v>4946</v>
      </c>
      <c r="C383" s="107">
        <v>4</v>
      </c>
    </row>
    <row r="384" spans="1:3" ht="15.5" x14ac:dyDescent="0.35">
      <c r="A384" s="106" t="s">
        <v>4947</v>
      </c>
      <c r="B384" s="107" t="s">
        <v>4948</v>
      </c>
      <c r="C384" s="107">
        <v>6</v>
      </c>
    </row>
    <row r="385" spans="1:3" ht="15.5" x14ac:dyDescent="0.35">
      <c r="A385" s="106" t="s">
        <v>4949</v>
      </c>
      <c r="B385" s="107" t="s">
        <v>4950</v>
      </c>
      <c r="C385" s="107">
        <v>5</v>
      </c>
    </row>
    <row r="386" spans="1:3" ht="15.5" x14ac:dyDescent="0.35">
      <c r="A386" s="106" t="s">
        <v>4951</v>
      </c>
      <c r="B386" s="107" t="s">
        <v>4952</v>
      </c>
      <c r="C386" s="107">
        <v>6</v>
      </c>
    </row>
    <row r="387" spans="1:3" ht="15.5" x14ac:dyDescent="0.35">
      <c r="A387" s="106" t="s">
        <v>451</v>
      </c>
      <c r="B387" s="107" t="s">
        <v>4953</v>
      </c>
      <c r="C387" s="107">
        <v>4</v>
      </c>
    </row>
    <row r="388" spans="1:3" ht="15.5" x14ac:dyDescent="0.35">
      <c r="A388" s="106" t="s">
        <v>4954</v>
      </c>
      <c r="B388" s="107" t="s">
        <v>4955</v>
      </c>
      <c r="C388" s="107">
        <v>5</v>
      </c>
    </row>
    <row r="389" spans="1:3" ht="15.5" x14ac:dyDescent="0.35">
      <c r="A389" s="106" t="s">
        <v>4956</v>
      </c>
      <c r="B389" s="107" t="s">
        <v>4957</v>
      </c>
      <c r="C389" s="107">
        <v>4</v>
      </c>
    </row>
    <row r="390" spans="1:3" ht="15.5" x14ac:dyDescent="0.35">
      <c r="A390" s="106" t="s">
        <v>4958</v>
      </c>
      <c r="B390" s="107" t="s">
        <v>4959</v>
      </c>
      <c r="C390" s="107">
        <v>3</v>
      </c>
    </row>
    <row r="391" spans="1:3" ht="15.5" x14ac:dyDescent="0.35">
      <c r="A391" s="106" t="s">
        <v>4960</v>
      </c>
      <c r="B391" s="107" t="s">
        <v>4961</v>
      </c>
      <c r="C391" s="107">
        <v>2</v>
      </c>
    </row>
    <row r="392" spans="1:3" ht="15.5" x14ac:dyDescent="0.35">
      <c r="A392" s="106" t="s">
        <v>4962</v>
      </c>
      <c r="B392" s="107" t="s">
        <v>4963</v>
      </c>
      <c r="C392" s="107">
        <v>2</v>
      </c>
    </row>
    <row r="393" spans="1:3" ht="15.5" x14ac:dyDescent="0.35">
      <c r="A393" s="106" t="s">
        <v>4964</v>
      </c>
      <c r="B393" s="107" t="s">
        <v>4250</v>
      </c>
      <c r="C393" s="107">
        <v>2</v>
      </c>
    </row>
    <row r="394" spans="1:3" ht="31" x14ac:dyDescent="0.35">
      <c r="A394" s="106" t="s">
        <v>4965</v>
      </c>
      <c r="B394" s="107" t="s">
        <v>4966</v>
      </c>
      <c r="C394" s="107">
        <v>3</v>
      </c>
    </row>
    <row r="395" spans="1:3" ht="15.5" x14ac:dyDescent="0.35">
      <c r="A395" s="106" t="s">
        <v>4967</v>
      </c>
      <c r="B395" s="107" t="s">
        <v>4968</v>
      </c>
      <c r="C395" s="107">
        <v>4</v>
      </c>
    </row>
    <row r="396" spans="1:3" ht="15.5" x14ac:dyDescent="0.35">
      <c r="A396" s="106" t="s">
        <v>4969</v>
      </c>
      <c r="B396" s="107" t="s">
        <v>4970</v>
      </c>
      <c r="C396" s="107">
        <v>1</v>
      </c>
    </row>
    <row r="397" spans="1:3" ht="15.5" x14ac:dyDescent="0.35">
      <c r="A397" s="106" t="s">
        <v>4971</v>
      </c>
      <c r="B397" s="107" t="s">
        <v>4972</v>
      </c>
      <c r="C397" s="107">
        <v>1</v>
      </c>
    </row>
    <row r="398" spans="1:3" ht="15.5" x14ac:dyDescent="0.35">
      <c r="A398" s="106" t="s">
        <v>4973</v>
      </c>
      <c r="B398" s="107" t="s">
        <v>4250</v>
      </c>
      <c r="C398" s="107">
        <v>2</v>
      </c>
    </row>
    <row r="399" spans="1:3" ht="15.5" x14ac:dyDescent="0.35">
      <c r="A399" s="106" t="s">
        <v>4974</v>
      </c>
      <c r="B399" s="107" t="s">
        <v>4975</v>
      </c>
      <c r="C399" s="107">
        <v>1</v>
      </c>
    </row>
    <row r="400" spans="1:3" ht="15.5" x14ac:dyDescent="0.35">
      <c r="A400" s="106" t="s">
        <v>4976</v>
      </c>
      <c r="B400" s="107" t="s">
        <v>4977</v>
      </c>
      <c r="C400" s="107">
        <v>1</v>
      </c>
    </row>
    <row r="401" spans="1:3" ht="15.5" x14ac:dyDescent="0.35">
      <c r="A401" s="106" t="s">
        <v>4978</v>
      </c>
      <c r="B401" s="107" t="s">
        <v>4979</v>
      </c>
      <c r="C401" s="107">
        <v>1</v>
      </c>
    </row>
    <row r="402" spans="1:3" ht="15.5" x14ac:dyDescent="0.35">
      <c r="A402" s="106" t="s">
        <v>4980</v>
      </c>
      <c r="B402" s="107" t="s">
        <v>4981</v>
      </c>
      <c r="C402" s="107">
        <v>1</v>
      </c>
    </row>
    <row r="403" spans="1:3" ht="15.5" x14ac:dyDescent="0.35">
      <c r="A403" s="106" t="s">
        <v>4982</v>
      </c>
      <c r="B403" s="107" t="s">
        <v>4983</v>
      </c>
      <c r="C403" s="107">
        <v>1</v>
      </c>
    </row>
    <row r="404" spans="1:3" ht="15.5" x14ac:dyDescent="0.35">
      <c r="A404" s="106" t="s">
        <v>4984</v>
      </c>
      <c r="B404" s="107" t="s">
        <v>4985</v>
      </c>
      <c r="C404" s="107">
        <v>1</v>
      </c>
    </row>
    <row r="405" spans="1:3" ht="15.5" x14ac:dyDescent="0.35">
      <c r="A405" s="106" t="s">
        <v>4986</v>
      </c>
      <c r="B405" s="107" t="s">
        <v>4987</v>
      </c>
      <c r="C405" s="107">
        <v>1</v>
      </c>
    </row>
    <row r="406" spans="1:3" ht="15.5" x14ac:dyDescent="0.35">
      <c r="A406" s="106" t="s">
        <v>4988</v>
      </c>
      <c r="B406" s="107" t="s">
        <v>4989</v>
      </c>
      <c r="C406" s="107">
        <v>1</v>
      </c>
    </row>
    <row r="407" spans="1:3" ht="15.5" x14ac:dyDescent="0.35">
      <c r="A407" s="106" t="s">
        <v>4990</v>
      </c>
      <c r="B407" s="107" t="s">
        <v>4991</v>
      </c>
      <c r="C407" s="107">
        <v>1</v>
      </c>
    </row>
    <row r="408" spans="1:3" ht="15.5" x14ac:dyDescent="0.35">
      <c r="A408" s="106" t="s">
        <v>4992</v>
      </c>
      <c r="B408" s="107" t="s">
        <v>4993</v>
      </c>
      <c r="C408" s="107">
        <v>1</v>
      </c>
    </row>
    <row r="409" spans="1:3" ht="15.5" x14ac:dyDescent="0.35">
      <c r="A409" s="106" t="s">
        <v>4994</v>
      </c>
      <c r="B409" s="107" t="s">
        <v>4995</v>
      </c>
      <c r="C409" s="107">
        <v>1</v>
      </c>
    </row>
    <row r="410" spans="1:3" ht="15.5" x14ac:dyDescent="0.35">
      <c r="A410" s="106" t="s">
        <v>4996</v>
      </c>
      <c r="B410" s="107" t="s">
        <v>4997</v>
      </c>
      <c r="C410" s="107">
        <v>1</v>
      </c>
    </row>
    <row r="411" spans="1:3" ht="15.5" x14ac:dyDescent="0.35">
      <c r="A411" s="106" t="s">
        <v>4998</v>
      </c>
      <c r="B411" s="107" t="s">
        <v>4999</v>
      </c>
      <c r="C411" s="107">
        <v>1</v>
      </c>
    </row>
    <row r="412" spans="1:3" ht="15.5" x14ac:dyDescent="0.35">
      <c r="A412" s="106" t="s">
        <v>5000</v>
      </c>
      <c r="B412" s="107" t="s">
        <v>5001</v>
      </c>
      <c r="C412" s="107">
        <v>1</v>
      </c>
    </row>
    <row r="413" spans="1:3" ht="15.5" x14ac:dyDescent="0.35">
      <c r="A413" s="106" t="s">
        <v>5002</v>
      </c>
      <c r="B413" s="107" t="s">
        <v>5003</v>
      </c>
      <c r="C413" s="107">
        <v>1</v>
      </c>
    </row>
    <row r="414" spans="1:3" ht="15.5" x14ac:dyDescent="0.35">
      <c r="A414" s="106" t="s">
        <v>5004</v>
      </c>
      <c r="B414" s="107" t="s">
        <v>5005</v>
      </c>
      <c r="C414" s="107">
        <v>1</v>
      </c>
    </row>
    <row r="415" spans="1:3" ht="15.5" x14ac:dyDescent="0.35">
      <c r="A415" s="106" t="s">
        <v>5006</v>
      </c>
      <c r="B415" s="107" t="s">
        <v>5007</v>
      </c>
      <c r="C415" s="107">
        <v>1</v>
      </c>
    </row>
    <row r="416" spans="1:3" ht="15.5" x14ac:dyDescent="0.35">
      <c r="A416" s="106" t="s">
        <v>5008</v>
      </c>
      <c r="B416" s="107" t="s">
        <v>5009</v>
      </c>
      <c r="C416" s="107">
        <v>1</v>
      </c>
    </row>
    <row r="417" spans="1:3" ht="15.5" x14ac:dyDescent="0.35">
      <c r="A417" s="106" t="s">
        <v>5010</v>
      </c>
      <c r="B417" s="107" t="s">
        <v>5011</v>
      </c>
      <c r="C417" s="107">
        <v>1</v>
      </c>
    </row>
    <row r="418" spans="1:3" ht="15.5" x14ac:dyDescent="0.35">
      <c r="A418" s="106" t="s">
        <v>5012</v>
      </c>
      <c r="B418" s="107" t="s">
        <v>5013</v>
      </c>
      <c r="C418" s="107">
        <v>1</v>
      </c>
    </row>
    <row r="419" spans="1:3" ht="15.5" x14ac:dyDescent="0.35">
      <c r="A419" s="106" t="s">
        <v>5014</v>
      </c>
      <c r="B419" s="107" t="s">
        <v>5015</v>
      </c>
      <c r="C419" s="107">
        <v>1</v>
      </c>
    </row>
    <row r="420" spans="1:3" ht="15.5" x14ac:dyDescent="0.35">
      <c r="A420" s="106" t="s">
        <v>5016</v>
      </c>
      <c r="B420" s="107" t="s">
        <v>5017</v>
      </c>
      <c r="C420" s="107">
        <v>1</v>
      </c>
    </row>
    <row r="421" spans="1:3" ht="15.5" x14ac:dyDescent="0.35">
      <c r="A421" s="106" t="s">
        <v>5018</v>
      </c>
      <c r="B421" s="107" t="s">
        <v>5019</v>
      </c>
      <c r="C421" s="107">
        <v>1</v>
      </c>
    </row>
    <row r="422" spans="1:3" ht="15.5" x14ac:dyDescent="0.35">
      <c r="A422" s="106" t="s">
        <v>5020</v>
      </c>
      <c r="B422" s="107" t="s">
        <v>5021</v>
      </c>
      <c r="C422" s="107">
        <v>1</v>
      </c>
    </row>
    <row r="423" spans="1:3" ht="15.5" x14ac:dyDescent="0.35">
      <c r="A423" s="106" t="s">
        <v>5022</v>
      </c>
      <c r="B423" s="107" t="s">
        <v>5023</v>
      </c>
      <c r="C423" s="107">
        <v>1</v>
      </c>
    </row>
    <row r="424" spans="1:3" ht="15.5" x14ac:dyDescent="0.35">
      <c r="A424" s="106" t="s">
        <v>5024</v>
      </c>
      <c r="B424" s="107" t="s">
        <v>5025</v>
      </c>
      <c r="C424" s="107">
        <v>1</v>
      </c>
    </row>
    <row r="425" spans="1:3" ht="15.5" x14ac:dyDescent="0.35">
      <c r="A425" s="106" t="s">
        <v>5026</v>
      </c>
      <c r="B425" s="107" t="s">
        <v>5027</v>
      </c>
      <c r="C425" s="107">
        <v>1</v>
      </c>
    </row>
    <row r="426" spans="1:3" ht="15.5" x14ac:dyDescent="0.35">
      <c r="A426" s="106" t="s">
        <v>5028</v>
      </c>
      <c r="B426" s="107" t="s">
        <v>5029</v>
      </c>
      <c r="C426" s="107">
        <v>1</v>
      </c>
    </row>
    <row r="427" spans="1:3" ht="15.5" x14ac:dyDescent="0.35">
      <c r="A427" s="106" t="s">
        <v>5030</v>
      </c>
      <c r="B427" s="107" t="s">
        <v>5031</v>
      </c>
      <c r="C427" s="107">
        <v>1</v>
      </c>
    </row>
    <row r="428" spans="1:3" ht="15.5" x14ac:dyDescent="0.35">
      <c r="A428" s="106" t="s">
        <v>5032</v>
      </c>
      <c r="B428" s="107" t="s">
        <v>5033</v>
      </c>
      <c r="C428" s="107">
        <v>1</v>
      </c>
    </row>
    <row r="429" spans="1:3" ht="15.5" x14ac:dyDescent="0.35">
      <c r="A429" s="106" t="s">
        <v>5034</v>
      </c>
      <c r="B429" s="107" t="s">
        <v>5035</v>
      </c>
      <c r="C429" s="107">
        <v>1</v>
      </c>
    </row>
    <row r="430" spans="1:3" ht="15.5" x14ac:dyDescent="0.35">
      <c r="A430" s="106" t="s">
        <v>5036</v>
      </c>
      <c r="B430" s="107" t="s">
        <v>5037</v>
      </c>
      <c r="C430" s="107">
        <v>1</v>
      </c>
    </row>
    <row r="431" spans="1:3" ht="15.5" x14ac:dyDescent="0.35">
      <c r="A431" s="106" t="s">
        <v>5038</v>
      </c>
      <c r="B431" s="107" t="s">
        <v>5039</v>
      </c>
      <c r="C431" s="107">
        <v>1</v>
      </c>
    </row>
    <row r="432" spans="1:3" ht="15.5" x14ac:dyDescent="0.35">
      <c r="A432" s="106" t="s">
        <v>5040</v>
      </c>
      <c r="B432" s="107" t="s">
        <v>5041</v>
      </c>
      <c r="C432" s="107">
        <v>1</v>
      </c>
    </row>
    <row r="433" spans="1:3" ht="15.5" x14ac:dyDescent="0.35">
      <c r="A433" s="106" t="s">
        <v>5042</v>
      </c>
      <c r="B433" s="107" t="s">
        <v>5043</v>
      </c>
      <c r="C433" s="107">
        <v>1</v>
      </c>
    </row>
    <row r="434" spans="1:3" ht="15.5" x14ac:dyDescent="0.35">
      <c r="A434" s="106" t="s">
        <v>5044</v>
      </c>
      <c r="B434" s="107" t="s">
        <v>5045</v>
      </c>
      <c r="C434" s="107">
        <v>1</v>
      </c>
    </row>
    <row r="435" spans="1:3" ht="15.5" x14ac:dyDescent="0.35">
      <c r="A435" s="106" t="s">
        <v>5046</v>
      </c>
      <c r="B435" s="107" t="s">
        <v>5033</v>
      </c>
      <c r="C435" s="107">
        <v>1</v>
      </c>
    </row>
    <row r="436" spans="1:3" ht="15.5" x14ac:dyDescent="0.35">
      <c r="A436" s="106" t="s">
        <v>5047</v>
      </c>
      <c r="B436" s="107" t="s">
        <v>5048</v>
      </c>
      <c r="C436" s="107">
        <v>1</v>
      </c>
    </row>
    <row r="437" spans="1:3" ht="15.5" x14ac:dyDescent="0.35">
      <c r="A437" s="106" t="s">
        <v>5049</v>
      </c>
      <c r="B437" s="107" t="s">
        <v>5050</v>
      </c>
      <c r="C437" s="107">
        <v>1</v>
      </c>
    </row>
    <row r="438" spans="1:3" ht="15.5" x14ac:dyDescent="0.35">
      <c r="A438" s="106" t="s">
        <v>5051</v>
      </c>
      <c r="B438" s="107" t="s">
        <v>5052</v>
      </c>
      <c r="C438" s="107">
        <v>1</v>
      </c>
    </row>
    <row r="439" spans="1:3" ht="15.5" x14ac:dyDescent="0.35">
      <c r="A439" s="106" t="s">
        <v>5053</v>
      </c>
      <c r="B439" s="107" t="s">
        <v>5054</v>
      </c>
      <c r="C439" s="107">
        <v>1</v>
      </c>
    </row>
    <row r="440" spans="1:3" ht="15.5" x14ac:dyDescent="0.35">
      <c r="A440" s="106" t="s">
        <v>5055</v>
      </c>
      <c r="B440" s="107" t="s">
        <v>5056</v>
      </c>
      <c r="C440" s="107">
        <v>1</v>
      </c>
    </row>
    <row r="441" spans="1:3" ht="15.5" x14ac:dyDescent="0.35">
      <c r="A441" s="106" t="s">
        <v>5057</v>
      </c>
      <c r="B441" s="107" t="s">
        <v>5058</v>
      </c>
      <c r="C441" s="107">
        <v>1</v>
      </c>
    </row>
    <row r="442" spans="1:3" ht="15.5" x14ac:dyDescent="0.35">
      <c r="A442" s="106" t="s">
        <v>5059</v>
      </c>
      <c r="B442" s="107" t="s">
        <v>5060</v>
      </c>
      <c r="C442" s="107">
        <v>1</v>
      </c>
    </row>
    <row r="443" spans="1:3" ht="15.5" x14ac:dyDescent="0.35">
      <c r="A443" s="106" t="s">
        <v>5061</v>
      </c>
      <c r="B443" s="107" t="s">
        <v>5062</v>
      </c>
      <c r="C443" s="107">
        <v>1</v>
      </c>
    </row>
    <row r="444" spans="1:3" ht="15.5" x14ac:dyDescent="0.35">
      <c r="A444" s="106" t="s">
        <v>5063</v>
      </c>
      <c r="B444" s="107" t="s">
        <v>5064</v>
      </c>
      <c r="C444" s="107">
        <v>1</v>
      </c>
    </row>
    <row r="445" spans="1:3" ht="15.5" x14ac:dyDescent="0.35">
      <c r="A445" s="106" t="s">
        <v>5065</v>
      </c>
      <c r="B445" s="107" t="s">
        <v>5066</v>
      </c>
      <c r="C445" s="107">
        <v>1</v>
      </c>
    </row>
    <row r="446" spans="1:3" ht="15.5" x14ac:dyDescent="0.35">
      <c r="A446" s="106" t="s">
        <v>5067</v>
      </c>
      <c r="B446" s="107" t="s">
        <v>5068</v>
      </c>
      <c r="C446" s="107">
        <v>1</v>
      </c>
    </row>
    <row r="447" spans="1:3" ht="15.5" x14ac:dyDescent="0.35">
      <c r="A447" s="106" t="s">
        <v>5069</v>
      </c>
      <c r="B447" s="107" t="s">
        <v>5070</v>
      </c>
      <c r="C447" s="107">
        <v>1</v>
      </c>
    </row>
    <row r="448" spans="1:3" ht="31" x14ac:dyDescent="0.35">
      <c r="A448" s="106" t="s">
        <v>5071</v>
      </c>
      <c r="B448" s="107" t="s">
        <v>5072</v>
      </c>
      <c r="C448" s="107">
        <v>1</v>
      </c>
    </row>
    <row r="449" spans="1:3" ht="31" x14ac:dyDescent="0.35">
      <c r="A449" s="106" t="s">
        <v>5073</v>
      </c>
      <c r="B449" s="107" t="s">
        <v>5074</v>
      </c>
      <c r="C449" s="107">
        <v>1</v>
      </c>
    </row>
    <row r="450" spans="1:3" ht="15.5" x14ac:dyDescent="0.35">
      <c r="A450" s="106" t="s">
        <v>5075</v>
      </c>
      <c r="B450" s="107" t="s">
        <v>5076</v>
      </c>
      <c r="C450" s="107">
        <v>1</v>
      </c>
    </row>
    <row r="451" spans="1:3" ht="15.5" x14ac:dyDescent="0.35">
      <c r="A451" s="106" t="s">
        <v>5077</v>
      </c>
      <c r="B451" s="107" t="s">
        <v>5078</v>
      </c>
      <c r="C451" s="107">
        <v>1</v>
      </c>
    </row>
    <row r="452" spans="1:3" ht="15.5" x14ac:dyDescent="0.35">
      <c r="A452" s="106" t="s">
        <v>5079</v>
      </c>
      <c r="B452" s="107" t="s">
        <v>5080</v>
      </c>
      <c r="C452" s="107">
        <v>1</v>
      </c>
    </row>
    <row r="453" spans="1:3" ht="15.5" x14ac:dyDescent="0.35">
      <c r="A453" s="106" t="s">
        <v>5081</v>
      </c>
      <c r="B453" s="107" t="s">
        <v>5082</v>
      </c>
      <c r="C453" s="107">
        <v>1</v>
      </c>
    </row>
    <row r="454" spans="1:3" ht="15.5" x14ac:dyDescent="0.35">
      <c r="A454" s="106" t="s">
        <v>5083</v>
      </c>
      <c r="B454" s="107" t="s">
        <v>5084</v>
      </c>
      <c r="C454" s="107">
        <v>1</v>
      </c>
    </row>
    <row r="455" spans="1:3" ht="15.5" x14ac:dyDescent="0.35">
      <c r="A455" s="106" t="s">
        <v>5085</v>
      </c>
      <c r="B455" s="107" t="s">
        <v>5086</v>
      </c>
      <c r="C455" s="107">
        <v>1</v>
      </c>
    </row>
    <row r="456" spans="1:3" ht="15.5" x14ac:dyDescent="0.35">
      <c r="A456" s="106" t="s">
        <v>5087</v>
      </c>
      <c r="B456" s="107" t="s">
        <v>5088</v>
      </c>
      <c r="C456" s="107">
        <v>1</v>
      </c>
    </row>
    <row r="457" spans="1:3" ht="15.5" x14ac:dyDescent="0.35">
      <c r="A457" s="106" t="s">
        <v>5089</v>
      </c>
      <c r="B457" s="107" t="s">
        <v>5090</v>
      </c>
      <c r="C457" s="107">
        <v>1</v>
      </c>
    </row>
    <row r="458" spans="1:3" ht="15.5" x14ac:dyDescent="0.35">
      <c r="A458" s="106" t="s">
        <v>5091</v>
      </c>
      <c r="B458" s="107" t="s">
        <v>5092</v>
      </c>
      <c r="C458" s="107">
        <v>1</v>
      </c>
    </row>
    <row r="459" spans="1:3" ht="15.5" x14ac:dyDescent="0.35">
      <c r="A459" s="106" t="s">
        <v>5093</v>
      </c>
      <c r="B459" s="107" t="s">
        <v>5094</v>
      </c>
      <c r="C459" s="107">
        <v>1</v>
      </c>
    </row>
    <row r="460" spans="1:3" ht="15.5" x14ac:dyDescent="0.35">
      <c r="A460" s="106" t="s">
        <v>5095</v>
      </c>
      <c r="B460" s="107" t="s">
        <v>5096</v>
      </c>
      <c r="C460" s="107">
        <v>1</v>
      </c>
    </row>
    <row r="461" spans="1:3" ht="15.5" x14ac:dyDescent="0.35">
      <c r="A461" s="106" t="s">
        <v>5097</v>
      </c>
      <c r="B461" s="107" t="s">
        <v>5098</v>
      </c>
      <c r="C461" s="107">
        <v>1</v>
      </c>
    </row>
    <row r="462" spans="1:3" ht="15.5" x14ac:dyDescent="0.35">
      <c r="A462" s="106" t="s">
        <v>5099</v>
      </c>
      <c r="B462" s="107" t="s">
        <v>5100</v>
      </c>
      <c r="C462" s="107">
        <v>1</v>
      </c>
    </row>
    <row r="463" spans="1:3" ht="15.5" x14ac:dyDescent="0.35">
      <c r="A463" s="106" t="s">
        <v>5101</v>
      </c>
      <c r="B463" s="107" t="s">
        <v>5102</v>
      </c>
      <c r="C463" s="107">
        <v>1</v>
      </c>
    </row>
    <row r="464" spans="1:3" ht="15.5" x14ac:dyDescent="0.35">
      <c r="A464" s="106" t="s">
        <v>5103</v>
      </c>
      <c r="B464" s="107" t="s">
        <v>5104</v>
      </c>
      <c r="C464" s="107">
        <v>1</v>
      </c>
    </row>
    <row r="465" spans="1:3" ht="15.5" x14ac:dyDescent="0.35">
      <c r="A465" s="106" t="s">
        <v>5105</v>
      </c>
      <c r="B465" s="107" t="s">
        <v>5106</v>
      </c>
      <c r="C465" s="107">
        <v>1</v>
      </c>
    </row>
    <row r="466" spans="1:3" ht="15.5" x14ac:dyDescent="0.35">
      <c r="A466" s="106" t="s">
        <v>5107</v>
      </c>
      <c r="B466" s="107" t="s">
        <v>5108</v>
      </c>
      <c r="C466" s="107">
        <v>1</v>
      </c>
    </row>
    <row r="467" spans="1:3" ht="15.5" x14ac:dyDescent="0.35">
      <c r="A467" s="106" t="s">
        <v>5109</v>
      </c>
      <c r="B467" s="107" t="s">
        <v>5110</v>
      </c>
      <c r="C467" s="107">
        <v>1</v>
      </c>
    </row>
    <row r="468" spans="1:3" ht="15.5" x14ac:dyDescent="0.35">
      <c r="A468" s="106" t="s">
        <v>5111</v>
      </c>
      <c r="B468" s="107" t="s">
        <v>5112</v>
      </c>
      <c r="C468" s="107">
        <v>1</v>
      </c>
    </row>
    <row r="469" spans="1:3" ht="15.5" x14ac:dyDescent="0.35">
      <c r="A469" s="106" t="s">
        <v>5113</v>
      </c>
      <c r="B469" s="107" t="s">
        <v>5114</v>
      </c>
      <c r="C469" s="107">
        <v>1</v>
      </c>
    </row>
    <row r="470" spans="1:3" ht="15.5" x14ac:dyDescent="0.35">
      <c r="A470" s="106" t="s">
        <v>5115</v>
      </c>
      <c r="B470" s="107" t="s">
        <v>5116</v>
      </c>
      <c r="C470" s="107">
        <v>1</v>
      </c>
    </row>
    <row r="471" spans="1:3" ht="15.5" x14ac:dyDescent="0.35">
      <c r="A471" s="106" t="s">
        <v>5117</v>
      </c>
      <c r="B471" s="107" t="s">
        <v>5118</v>
      </c>
      <c r="C471" s="107">
        <v>1</v>
      </c>
    </row>
    <row r="472" spans="1:3" ht="15.5" x14ac:dyDescent="0.35">
      <c r="A472" s="106" t="s">
        <v>5119</v>
      </c>
      <c r="B472" s="107" t="s">
        <v>5120</v>
      </c>
      <c r="C472" s="107">
        <v>1</v>
      </c>
    </row>
    <row r="473" spans="1:3" ht="15.5" x14ac:dyDescent="0.35">
      <c r="A473" s="106" t="s">
        <v>5121</v>
      </c>
      <c r="B473" s="107" t="s">
        <v>5122</v>
      </c>
      <c r="C473" s="107">
        <v>1</v>
      </c>
    </row>
    <row r="474" spans="1:3" ht="15.5" x14ac:dyDescent="0.35">
      <c r="A474" s="106" t="s">
        <v>5123</v>
      </c>
      <c r="B474" s="107" t="s">
        <v>5124</v>
      </c>
      <c r="C474" s="107">
        <v>1</v>
      </c>
    </row>
    <row r="475" spans="1:3" ht="15.5" x14ac:dyDescent="0.35">
      <c r="A475" s="106" t="s">
        <v>5125</v>
      </c>
      <c r="B475" s="107" t="s">
        <v>5126</v>
      </c>
      <c r="C475" s="107">
        <v>1</v>
      </c>
    </row>
    <row r="476" spans="1:3" ht="15.5" x14ac:dyDescent="0.35">
      <c r="A476" s="106" t="s">
        <v>5127</v>
      </c>
      <c r="B476" s="107" t="s">
        <v>5128</v>
      </c>
      <c r="C476" s="107">
        <v>1</v>
      </c>
    </row>
    <row r="477" spans="1:3" ht="15.5" x14ac:dyDescent="0.35">
      <c r="A477" s="106" t="s">
        <v>5129</v>
      </c>
      <c r="B477" s="107" t="s">
        <v>5130</v>
      </c>
      <c r="C477" s="107">
        <v>1</v>
      </c>
    </row>
    <row r="478" spans="1:3" ht="15.5" x14ac:dyDescent="0.35">
      <c r="A478" s="106" t="s">
        <v>5131</v>
      </c>
      <c r="B478" s="107" t="s">
        <v>5132</v>
      </c>
      <c r="C478" s="107">
        <v>1</v>
      </c>
    </row>
    <row r="479" spans="1:3" ht="15.5" x14ac:dyDescent="0.35">
      <c r="A479" s="106" t="s">
        <v>5133</v>
      </c>
      <c r="B479" s="107" t="s">
        <v>5134</v>
      </c>
      <c r="C479" s="107">
        <v>1</v>
      </c>
    </row>
    <row r="480" spans="1:3" ht="15.5" x14ac:dyDescent="0.35">
      <c r="A480" s="106" t="s">
        <v>5135</v>
      </c>
      <c r="B480" s="107" t="s">
        <v>5136</v>
      </c>
      <c r="C480" s="107">
        <v>1</v>
      </c>
    </row>
    <row r="481" spans="1:3" ht="15.5" x14ac:dyDescent="0.35">
      <c r="A481" s="106" t="s">
        <v>5137</v>
      </c>
      <c r="B481" s="107" t="s">
        <v>5138</v>
      </c>
      <c r="C481" s="107">
        <v>1</v>
      </c>
    </row>
    <row r="482" spans="1:3" ht="15.5" x14ac:dyDescent="0.35">
      <c r="A482" s="106" t="s">
        <v>5139</v>
      </c>
      <c r="B482" s="107" t="s">
        <v>5140</v>
      </c>
      <c r="C482" s="107">
        <v>1</v>
      </c>
    </row>
    <row r="483" spans="1:3" ht="15.5" x14ac:dyDescent="0.35">
      <c r="A483" s="106" t="s">
        <v>5141</v>
      </c>
      <c r="B483" s="107" t="s">
        <v>5142</v>
      </c>
      <c r="C483" s="107">
        <v>1</v>
      </c>
    </row>
    <row r="484" spans="1:3" ht="15.5" x14ac:dyDescent="0.35">
      <c r="A484" s="106" t="s">
        <v>5143</v>
      </c>
      <c r="B484" s="107" t="s">
        <v>5144</v>
      </c>
      <c r="C484" s="107">
        <v>1</v>
      </c>
    </row>
    <row r="485" spans="1:3" ht="15.5" x14ac:dyDescent="0.35">
      <c r="A485" s="106" t="s">
        <v>5145</v>
      </c>
      <c r="B485" s="107" t="s">
        <v>5146</v>
      </c>
      <c r="C485" s="107">
        <v>1</v>
      </c>
    </row>
    <row r="486" spans="1:3" ht="15.5" x14ac:dyDescent="0.35">
      <c r="A486" s="106" t="s">
        <v>5147</v>
      </c>
      <c r="B486" s="107" t="s">
        <v>5148</v>
      </c>
      <c r="C486" s="107">
        <v>1</v>
      </c>
    </row>
    <row r="487" spans="1:3" ht="15.5" x14ac:dyDescent="0.35">
      <c r="A487" s="106" t="s">
        <v>5149</v>
      </c>
      <c r="B487" s="107" t="s">
        <v>5150</v>
      </c>
      <c r="C487" s="107">
        <v>1</v>
      </c>
    </row>
    <row r="488" spans="1:3" ht="15.5" x14ac:dyDescent="0.35">
      <c r="A488" s="106" t="s">
        <v>5151</v>
      </c>
      <c r="B488" s="107" t="s">
        <v>5152</v>
      </c>
      <c r="C488" s="107">
        <v>1</v>
      </c>
    </row>
    <row r="489" spans="1:3" ht="15.5" x14ac:dyDescent="0.35">
      <c r="A489" s="106" t="s">
        <v>5153</v>
      </c>
      <c r="B489" s="107" t="s">
        <v>5154</v>
      </c>
      <c r="C489" s="107">
        <v>1</v>
      </c>
    </row>
    <row r="490" spans="1:3" ht="15.5" x14ac:dyDescent="0.35">
      <c r="A490" s="106" t="s">
        <v>5155</v>
      </c>
      <c r="B490" s="107" t="s">
        <v>5156</v>
      </c>
      <c r="C490" s="107">
        <v>1</v>
      </c>
    </row>
    <row r="491" spans="1:3" ht="15.5" x14ac:dyDescent="0.35">
      <c r="A491" s="106" t="s">
        <v>5157</v>
      </c>
      <c r="B491" s="107" t="s">
        <v>5158</v>
      </c>
      <c r="C491" s="107">
        <v>1</v>
      </c>
    </row>
    <row r="492" spans="1:3" ht="15.5" x14ac:dyDescent="0.35">
      <c r="A492" s="106" t="s">
        <v>5159</v>
      </c>
      <c r="B492" s="107" t="s">
        <v>5160</v>
      </c>
      <c r="C492" s="107">
        <v>1</v>
      </c>
    </row>
    <row r="493" spans="1:3" ht="15.5" x14ac:dyDescent="0.35">
      <c r="A493" s="106" t="s">
        <v>5161</v>
      </c>
      <c r="B493" s="107" t="s">
        <v>5162</v>
      </c>
      <c r="C493" s="107">
        <v>1</v>
      </c>
    </row>
    <row r="494" spans="1:3" ht="15.5" x14ac:dyDescent="0.35">
      <c r="A494" s="106" t="s">
        <v>5163</v>
      </c>
      <c r="B494" s="107" t="s">
        <v>5164</v>
      </c>
      <c r="C494" s="107">
        <v>1</v>
      </c>
    </row>
    <row r="495" spans="1:3" ht="15.5" x14ac:dyDescent="0.35">
      <c r="A495" s="106" t="s">
        <v>5165</v>
      </c>
      <c r="B495" s="107" t="s">
        <v>5166</v>
      </c>
      <c r="C495" s="107">
        <v>1</v>
      </c>
    </row>
    <row r="496" spans="1:3" ht="15.5" x14ac:dyDescent="0.35">
      <c r="A496" s="106" t="s">
        <v>5167</v>
      </c>
      <c r="B496" s="107" t="s">
        <v>5168</v>
      </c>
      <c r="C496" s="107">
        <v>1</v>
      </c>
    </row>
    <row r="497" spans="1:3" ht="15.5" x14ac:dyDescent="0.35">
      <c r="A497" s="106" t="s">
        <v>5169</v>
      </c>
      <c r="B497" s="107" t="s">
        <v>5170</v>
      </c>
      <c r="C497" s="107">
        <v>1</v>
      </c>
    </row>
    <row r="498" spans="1:3" ht="15.5" x14ac:dyDescent="0.35">
      <c r="A498" s="106" t="s">
        <v>5171</v>
      </c>
      <c r="B498" s="107" t="s">
        <v>5172</v>
      </c>
      <c r="C498" s="107">
        <v>1</v>
      </c>
    </row>
    <row r="499" spans="1:3" ht="15.5" x14ac:dyDescent="0.35">
      <c r="A499" s="106" t="s">
        <v>5173</v>
      </c>
      <c r="B499" s="107" t="s">
        <v>5174</v>
      </c>
      <c r="C499" s="107">
        <v>1</v>
      </c>
    </row>
    <row r="500" spans="1:3" ht="15.5" x14ac:dyDescent="0.35">
      <c r="A500" s="106" t="s">
        <v>5175</v>
      </c>
      <c r="B500" s="107" t="s">
        <v>5176</v>
      </c>
      <c r="C500" s="107">
        <v>1</v>
      </c>
    </row>
    <row r="501" spans="1:3" ht="15.5" x14ac:dyDescent="0.35">
      <c r="A501" s="106" t="s">
        <v>5177</v>
      </c>
      <c r="B501" s="107" t="s">
        <v>5178</v>
      </c>
      <c r="C501" s="107">
        <v>1</v>
      </c>
    </row>
    <row r="502" spans="1:3" ht="15.5" x14ac:dyDescent="0.35">
      <c r="A502" s="106" t="s">
        <v>5179</v>
      </c>
      <c r="B502" s="107" t="s">
        <v>5180</v>
      </c>
      <c r="C502" s="107">
        <v>1</v>
      </c>
    </row>
    <row r="503" spans="1:3" ht="15.5" x14ac:dyDescent="0.35">
      <c r="A503" s="106" t="s">
        <v>5181</v>
      </c>
      <c r="B503" s="107" t="s">
        <v>5182</v>
      </c>
      <c r="C503" s="107">
        <v>1</v>
      </c>
    </row>
    <row r="504" spans="1:3" ht="15.5" x14ac:dyDescent="0.35">
      <c r="A504" s="106" t="s">
        <v>5183</v>
      </c>
      <c r="B504" s="107" t="s">
        <v>5184</v>
      </c>
      <c r="C504" s="107">
        <v>1</v>
      </c>
    </row>
    <row r="505" spans="1:3" ht="15.5" x14ac:dyDescent="0.35">
      <c r="A505" s="106" t="s">
        <v>5185</v>
      </c>
      <c r="B505" s="107" t="s">
        <v>5186</v>
      </c>
      <c r="C505" s="107">
        <v>1</v>
      </c>
    </row>
    <row r="506" spans="1:3" ht="15.5" x14ac:dyDescent="0.35">
      <c r="A506" s="106" t="s">
        <v>5187</v>
      </c>
      <c r="B506" s="107" t="s">
        <v>5188</v>
      </c>
      <c r="C506" s="107">
        <v>1</v>
      </c>
    </row>
    <row r="507" spans="1:3" ht="15.5" x14ac:dyDescent="0.35">
      <c r="A507" s="106" t="s">
        <v>5189</v>
      </c>
      <c r="B507" s="107" t="s">
        <v>5190</v>
      </c>
      <c r="C507" s="107">
        <v>1</v>
      </c>
    </row>
    <row r="508" spans="1:3" ht="15.5" x14ac:dyDescent="0.35">
      <c r="A508" s="106" t="s">
        <v>5191</v>
      </c>
      <c r="B508" s="107" t="s">
        <v>5192</v>
      </c>
      <c r="C508" s="107">
        <v>5</v>
      </c>
    </row>
    <row r="509" spans="1:3" ht="15.5" x14ac:dyDescent="0.35">
      <c r="A509" s="106" t="s">
        <v>5193</v>
      </c>
      <c r="B509" s="107" t="s">
        <v>5194</v>
      </c>
      <c r="C509" s="107">
        <v>4</v>
      </c>
    </row>
    <row r="510" spans="1:3" ht="15.5" x14ac:dyDescent="0.35">
      <c r="A510" s="106" t="s">
        <v>5195</v>
      </c>
      <c r="B510" s="107" t="s">
        <v>5196</v>
      </c>
      <c r="C510" s="107">
        <v>1</v>
      </c>
    </row>
    <row r="511" spans="1:3" ht="15.5" x14ac:dyDescent="0.35">
      <c r="A511" s="106" t="s">
        <v>5197</v>
      </c>
      <c r="B511" s="107" t="s">
        <v>5198</v>
      </c>
      <c r="C511" s="107">
        <v>1</v>
      </c>
    </row>
    <row r="512" spans="1:3" ht="15.5" x14ac:dyDescent="0.35">
      <c r="A512" s="106" t="s">
        <v>5199</v>
      </c>
      <c r="B512" s="107" t="s">
        <v>5200</v>
      </c>
      <c r="C512" s="107">
        <v>1</v>
      </c>
    </row>
    <row r="513" spans="1:3" ht="15.5" x14ac:dyDescent="0.35">
      <c r="A513" s="106" t="s">
        <v>5201</v>
      </c>
      <c r="B513" s="107" t="s">
        <v>5202</v>
      </c>
      <c r="C513" s="107">
        <v>1</v>
      </c>
    </row>
    <row r="514" spans="1:3" ht="15.5" x14ac:dyDescent="0.35">
      <c r="A514" s="106" t="s">
        <v>5203</v>
      </c>
      <c r="B514" s="107" t="s">
        <v>5204</v>
      </c>
      <c r="C514" s="107">
        <v>1</v>
      </c>
    </row>
    <row r="515" spans="1:3" ht="15.5" x14ac:dyDescent="0.35">
      <c r="A515" s="106" t="s">
        <v>5205</v>
      </c>
      <c r="B515" s="107" t="s">
        <v>5206</v>
      </c>
      <c r="C515" s="107">
        <v>1</v>
      </c>
    </row>
    <row r="516" spans="1:3" ht="15.5" x14ac:dyDescent="0.35">
      <c r="A516" s="106" t="s">
        <v>5207</v>
      </c>
      <c r="B516" s="107" t="s">
        <v>5208</v>
      </c>
      <c r="C516" s="107">
        <v>1</v>
      </c>
    </row>
    <row r="517" spans="1:3" ht="15.5" x14ac:dyDescent="0.35">
      <c r="A517" s="106" t="s">
        <v>5209</v>
      </c>
      <c r="B517" s="107" t="s">
        <v>5210</v>
      </c>
      <c r="C517" s="107">
        <v>1</v>
      </c>
    </row>
    <row r="518" spans="1:3" ht="15.5" x14ac:dyDescent="0.35">
      <c r="A518" s="106" t="s">
        <v>5211</v>
      </c>
      <c r="B518" s="107" t="s">
        <v>5212</v>
      </c>
      <c r="C518" s="107">
        <v>1</v>
      </c>
    </row>
    <row r="519" spans="1:3" ht="15.5" x14ac:dyDescent="0.35">
      <c r="A519" s="106" t="s">
        <v>5213</v>
      </c>
      <c r="B519" s="107" t="s">
        <v>5214</v>
      </c>
      <c r="C519" s="107">
        <v>1</v>
      </c>
    </row>
    <row r="520" spans="1:3" ht="15.5" x14ac:dyDescent="0.35">
      <c r="A520" s="106" t="s">
        <v>5215</v>
      </c>
      <c r="B520" s="107" t="s">
        <v>5216</v>
      </c>
      <c r="C520" s="107">
        <v>1</v>
      </c>
    </row>
    <row r="521" spans="1:3" ht="15.5" x14ac:dyDescent="0.35">
      <c r="A521" s="106" t="s">
        <v>5217</v>
      </c>
      <c r="B521" s="107" t="s">
        <v>5218</v>
      </c>
      <c r="C521" s="107">
        <v>1</v>
      </c>
    </row>
    <row r="522" spans="1:3" ht="15.5" x14ac:dyDescent="0.35">
      <c r="A522" s="106" t="s">
        <v>5219</v>
      </c>
      <c r="B522" s="107" t="s">
        <v>5220</v>
      </c>
      <c r="C522" s="107">
        <v>1</v>
      </c>
    </row>
    <row r="523" spans="1:3" ht="15.5" x14ac:dyDescent="0.35">
      <c r="A523" s="106" t="s">
        <v>5221</v>
      </c>
      <c r="B523" s="107" t="s">
        <v>5222</v>
      </c>
      <c r="C523" s="107">
        <v>1</v>
      </c>
    </row>
    <row r="524" spans="1:3" ht="15.5" x14ac:dyDescent="0.35">
      <c r="A524" s="106" t="s">
        <v>5223</v>
      </c>
      <c r="B524" s="107" t="s">
        <v>5224</v>
      </c>
      <c r="C524" s="107">
        <v>8</v>
      </c>
    </row>
    <row r="525" spans="1:3" ht="15.5" x14ac:dyDescent="0.35">
      <c r="A525" s="106" t="s">
        <v>5225</v>
      </c>
      <c r="B525" s="107" t="s">
        <v>5226</v>
      </c>
      <c r="C525" s="107">
        <v>1</v>
      </c>
    </row>
    <row r="526" spans="1:3" ht="15.5" x14ac:dyDescent="0.35">
      <c r="A526" s="106" t="s">
        <v>5227</v>
      </c>
      <c r="B526" s="107" t="s">
        <v>5228</v>
      </c>
      <c r="C526" s="107">
        <v>1</v>
      </c>
    </row>
    <row r="527" spans="1:3" ht="15.5" x14ac:dyDescent="0.35">
      <c r="A527" s="106" t="s">
        <v>5229</v>
      </c>
      <c r="B527" s="107" t="s">
        <v>5230</v>
      </c>
      <c r="C527" s="107">
        <v>1</v>
      </c>
    </row>
    <row r="528" spans="1:3" ht="15.5" x14ac:dyDescent="0.35">
      <c r="A528" s="106" t="s">
        <v>5231</v>
      </c>
      <c r="B528" s="107" t="s">
        <v>5232</v>
      </c>
      <c r="C528" s="107">
        <v>1</v>
      </c>
    </row>
    <row r="529" spans="1:3" ht="15.5" x14ac:dyDescent="0.35">
      <c r="A529" s="106" t="s">
        <v>5233</v>
      </c>
      <c r="B529" s="107" t="s">
        <v>5234</v>
      </c>
      <c r="C529" s="107">
        <v>1</v>
      </c>
    </row>
    <row r="530" spans="1:3" ht="15.5" x14ac:dyDescent="0.35">
      <c r="A530" s="106" t="s">
        <v>5235</v>
      </c>
      <c r="B530" s="107" t="s">
        <v>5236</v>
      </c>
      <c r="C530" s="107">
        <v>1</v>
      </c>
    </row>
    <row r="531" spans="1:3" ht="15.5" x14ac:dyDescent="0.35">
      <c r="A531" s="106" t="s">
        <v>5237</v>
      </c>
      <c r="B531" s="107" t="s">
        <v>5238</v>
      </c>
      <c r="C531" s="107">
        <v>1</v>
      </c>
    </row>
    <row r="532" spans="1:3" ht="15.5" x14ac:dyDescent="0.35">
      <c r="A532" s="106" t="s">
        <v>5239</v>
      </c>
      <c r="B532" s="107" t="s">
        <v>5240</v>
      </c>
      <c r="C532" s="107">
        <v>1</v>
      </c>
    </row>
    <row r="533" spans="1:3" ht="15.5" x14ac:dyDescent="0.35">
      <c r="A533" s="106" t="s">
        <v>5241</v>
      </c>
      <c r="B533" s="107" t="s">
        <v>5242</v>
      </c>
      <c r="C533" s="107">
        <v>1</v>
      </c>
    </row>
    <row r="534" spans="1:3" ht="15.5" x14ac:dyDescent="0.35">
      <c r="A534" s="106" t="s">
        <v>5243</v>
      </c>
      <c r="B534" s="107" t="s">
        <v>5244</v>
      </c>
      <c r="C534" s="107">
        <v>1</v>
      </c>
    </row>
    <row r="535" spans="1:3" ht="15.5" x14ac:dyDescent="0.35">
      <c r="A535" s="106" t="s">
        <v>5245</v>
      </c>
      <c r="B535" s="107" t="s">
        <v>5246</v>
      </c>
      <c r="C535" s="107">
        <v>1</v>
      </c>
    </row>
    <row r="536" spans="1:3" ht="15.5" x14ac:dyDescent="0.35">
      <c r="A536" s="106" t="s">
        <v>5247</v>
      </c>
      <c r="B536" s="107" t="s">
        <v>5248</v>
      </c>
      <c r="C536" s="107">
        <v>1</v>
      </c>
    </row>
    <row r="537" spans="1:3" ht="15.5" x14ac:dyDescent="0.35">
      <c r="A537" s="106" t="s">
        <v>5249</v>
      </c>
      <c r="B537" s="107" t="s">
        <v>5250</v>
      </c>
      <c r="C537" s="107">
        <v>1</v>
      </c>
    </row>
    <row r="538" spans="1:3" ht="15.5" x14ac:dyDescent="0.35">
      <c r="A538" s="106" t="s">
        <v>5251</v>
      </c>
      <c r="B538" s="107" t="s">
        <v>5252</v>
      </c>
      <c r="C538" s="107">
        <v>1</v>
      </c>
    </row>
    <row r="539" spans="1:3" ht="15.5" x14ac:dyDescent="0.35">
      <c r="A539" s="106" t="s">
        <v>5253</v>
      </c>
      <c r="B539" s="107" t="s">
        <v>5254</v>
      </c>
      <c r="C539" s="107">
        <v>1</v>
      </c>
    </row>
    <row r="540" spans="1:3" ht="15.5" x14ac:dyDescent="0.35">
      <c r="A540" s="106" t="s">
        <v>5255</v>
      </c>
      <c r="B540" s="107" t="s">
        <v>5256</v>
      </c>
      <c r="C540" s="107">
        <v>1</v>
      </c>
    </row>
    <row r="541" spans="1:3" ht="15.5" x14ac:dyDescent="0.35">
      <c r="A541" s="106" t="s">
        <v>5257</v>
      </c>
      <c r="B541" s="107" t="s">
        <v>5258</v>
      </c>
      <c r="C541" s="107">
        <v>1</v>
      </c>
    </row>
    <row r="542" spans="1:3" ht="15.5" x14ac:dyDescent="0.35">
      <c r="A542" s="106" t="s">
        <v>5259</v>
      </c>
      <c r="B542" s="107" t="s">
        <v>5260</v>
      </c>
      <c r="C542" s="107">
        <v>1</v>
      </c>
    </row>
    <row r="543" spans="1:3" ht="15.5" x14ac:dyDescent="0.35">
      <c r="A543" s="106" t="s">
        <v>5261</v>
      </c>
      <c r="B543" s="107" t="s">
        <v>5262</v>
      </c>
      <c r="C543" s="107">
        <v>1</v>
      </c>
    </row>
    <row r="544" spans="1:3" ht="15.5" x14ac:dyDescent="0.35">
      <c r="A544" s="106" t="s">
        <v>5263</v>
      </c>
      <c r="B544" s="107" t="s">
        <v>5264</v>
      </c>
      <c r="C544" s="107">
        <v>1</v>
      </c>
    </row>
    <row r="545" spans="1:3" ht="15.5" x14ac:dyDescent="0.35">
      <c r="A545" s="106" t="s">
        <v>5265</v>
      </c>
      <c r="B545" s="107" t="s">
        <v>5266</v>
      </c>
      <c r="C545" s="107">
        <v>1</v>
      </c>
    </row>
    <row r="546" spans="1:3" ht="15.5" x14ac:dyDescent="0.35">
      <c r="A546" s="106" t="s">
        <v>5267</v>
      </c>
      <c r="B546" s="107" t="s">
        <v>5268</v>
      </c>
      <c r="C546" s="107">
        <v>1</v>
      </c>
    </row>
    <row r="547" spans="1:3" ht="15.5" x14ac:dyDescent="0.35">
      <c r="A547" s="106" t="s">
        <v>5269</v>
      </c>
      <c r="B547" s="106" t="s">
        <v>5270</v>
      </c>
      <c r="C547" s="106">
        <v>1</v>
      </c>
    </row>
    <row r="548" spans="1:3" ht="15.5" x14ac:dyDescent="0.35">
      <c r="A548" s="106" t="s">
        <v>5271</v>
      </c>
      <c r="B548" s="106" t="s">
        <v>5272</v>
      </c>
      <c r="C548" s="106">
        <v>1</v>
      </c>
    </row>
    <row r="549" spans="1:3" ht="15.5" x14ac:dyDescent="0.35">
      <c r="A549" s="106" t="s">
        <v>5273</v>
      </c>
      <c r="B549" s="106" t="s">
        <v>5274</v>
      </c>
      <c r="C549" s="106">
        <v>1</v>
      </c>
    </row>
    <row r="550" spans="1:3" ht="15.5" x14ac:dyDescent="0.35">
      <c r="A550" s="106" t="s">
        <v>5275</v>
      </c>
      <c r="B550" s="106" t="s">
        <v>5276</v>
      </c>
      <c r="C550" s="106">
        <v>1</v>
      </c>
    </row>
    <row r="551" spans="1:3" ht="15.5" x14ac:dyDescent="0.35">
      <c r="A551" s="106" t="s">
        <v>5277</v>
      </c>
      <c r="B551" s="106" t="s">
        <v>5278</v>
      </c>
      <c r="C551" s="106">
        <v>1</v>
      </c>
    </row>
    <row r="552" spans="1:3" ht="15.5" x14ac:dyDescent="0.35">
      <c r="A552" s="106" t="s">
        <v>5279</v>
      </c>
      <c r="B552" s="106" t="s">
        <v>5280</v>
      </c>
      <c r="C552" s="106">
        <v>1</v>
      </c>
    </row>
    <row r="553" spans="1:3" ht="15.5" x14ac:dyDescent="0.35">
      <c r="A553" s="106" t="s">
        <v>5281</v>
      </c>
      <c r="B553" s="106" t="s">
        <v>5282</v>
      </c>
      <c r="C553" s="106">
        <v>1</v>
      </c>
    </row>
    <row r="554" spans="1:3" ht="15.5" x14ac:dyDescent="0.35">
      <c r="A554" s="106" t="s">
        <v>5283</v>
      </c>
      <c r="B554" s="106" t="s">
        <v>5284</v>
      </c>
      <c r="C554" s="106">
        <v>1</v>
      </c>
    </row>
    <row r="555" spans="1:3" ht="15.5" x14ac:dyDescent="0.35">
      <c r="A555" s="106" t="s">
        <v>5285</v>
      </c>
      <c r="B555" s="106" t="s">
        <v>5286</v>
      </c>
      <c r="C555" s="106">
        <v>1</v>
      </c>
    </row>
    <row r="556" spans="1:3" ht="15.5" x14ac:dyDescent="0.35">
      <c r="A556" s="106" t="s">
        <v>5287</v>
      </c>
      <c r="B556" s="106" t="s">
        <v>5288</v>
      </c>
      <c r="C556" s="106">
        <v>1</v>
      </c>
    </row>
    <row r="557" spans="1:3" ht="15.5" x14ac:dyDescent="0.35">
      <c r="A557" s="106" t="s">
        <v>5289</v>
      </c>
      <c r="B557" s="106" t="s">
        <v>5290</v>
      </c>
      <c r="C557" s="106">
        <v>1</v>
      </c>
    </row>
    <row r="558" spans="1:3" ht="15.5" x14ac:dyDescent="0.35">
      <c r="A558" s="106" t="s">
        <v>5291</v>
      </c>
      <c r="B558" s="106" t="s">
        <v>5292</v>
      </c>
      <c r="C558" s="106">
        <v>1</v>
      </c>
    </row>
    <row r="559" spans="1:3" ht="15.5" x14ac:dyDescent="0.35">
      <c r="A559" s="106" t="s">
        <v>5293</v>
      </c>
      <c r="B559" s="106" t="s">
        <v>5294</v>
      </c>
      <c r="C559" s="106">
        <v>1</v>
      </c>
    </row>
    <row r="560" spans="1:3" ht="15.5" x14ac:dyDescent="0.35">
      <c r="A560" s="106" t="s">
        <v>5295</v>
      </c>
      <c r="B560" s="106" t="s">
        <v>5296</v>
      </c>
      <c r="C560" s="106">
        <v>1</v>
      </c>
    </row>
    <row r="561" spans="1:3" ht="15.5" x14ac:dyDescent="0.35">
      <c r="A561" s="106" t="s">
        <v>5297</v>
      </c>
      <c r="B561" s="106" t="s">
        <v>5298</v>
      </c>
      <c r="C561" s="106">
        <v>4</v>
      </c>
    </row>
    <row r="562" spans="1:3" ht="15.5" x14ac:dyDescent="0.35">
      <c r="A562" s="106" t="s">
        <v>5299</v>
      </c>
      <c r="B562" s="106" t="s">
        <v>4250</v>
      </c>
      <c r="C562" s="106">
        <v>2</v>
      </c>
    </row>
    <row r="563" spans="1:3" ht="15.5" x14ac:dyDescent="0.35">
      <c r="A563" s="106" t="s">
        <v>5300</v>
      </c>
      <c r="B563" s="106" t="s">
        <v>5301</v>
      </c>
      <c r="C563" s="106">
        <v>4</v>
      </c>
    </row>
    <row r="564" spans="1:3" ht="15.5" x14ac:dyDescent="0.35">
      <c r="A564" s="106" t="s">
        <v>5302</v>
      </c>
      <c r="B564" s="106" t="s">
        <v>5303</v>
      </c>
      <c r="C564" s="106">
        <v>1</v>
      </c>
    </row>
    <row r="565" spans="1:3" ht="15.5" x14ac:dyDescent="0.35">
      <c r="A565" s="106" t="s">
        <v>5304</v>
      </c>
      <c r="B565" s="106" t="s">
        <v>5305</v>
      </c>
      <c r="C565" s="106">
        <v>4</v>
      </c>
    </row>
    <row r="566" spans="1:3" ht="15.5" x14ac:dyDescent="0.35">
      <c r="A566" s="106" t="s">
        <v>5306</v>
      </c>
      <c r="B566" s="106" t="s">
        <v>5307</v>
      </c>
      <c r="C566" s="106">
        <v>3</v>
      </c>
    </row>
    <row r="567" spans="1:3" ht="15.5" x14ac:dyDescent="0.35">
      <c r="A567" s="106" t="s">
        <v>5308</v>
      </c>
      <c r="B567" s="106" t="s">
        <v>5309</v>
      </c>
      <c r="C567" s="106">
        <v>5</v>
      </c>
    </row>
  </sheetData>
  <autoFilter ref="A1:D567" xr:uid="{00000000-0001-0000-08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43"/>
  <sheetViews>
    <sheetView zoomScaleNormal="100" workbookViewId="0">
      <selection activeCell="F29" sqref="F29"/>
    </sheetView>
  </sheetViews>
  <sheetFormatPr defaultColWidth="9.26953125" defaultRowHeight="12.75" customHeight="1" x14ac:dyDescent="0.35"/>
  <cols>
    <col min="1" max="1" width="21" style="20" customWidth="1"/>
    <col min="2" max="2" width="11.26953125" style="20" customWidth="1"/>
    <col min="3" max="3" width="11.7265625" style="20" customWidth="1"/>
    <col min="4" max="4" width="12.7265625" style="20" customWidth="1"/>
    <col min="5" max="5" width="11.453125" style="20" customWidth="1"/>
    <col min="6" max="6" width="13.26953125" style="20" customWidth="1"/>
    <col min="7" max="7" width="11.26953125" style="20" customWidth="1"/>
    <col min="8" max="9" width="9.26953125" style="20" hidden="1" customWidth="1"/>
    <col min="10" max="12" width="9.26953125" style="20"/>
    <col min="13" max="13" width="9.26953125" style="20" customWidth="1"/>
    <col min="14" max="14" width="9.26953125" style="20"/>
    <col min="15" max="15" width="9.26953125" style="20" customWidth="1"/>
    <col min="16" max="16" width="10.7265625" style="20" customWidth="1"/>
    <col min="17" max="16384" width="9.26953125" style="20"/>
  </cols>
  <sheetData>
    <row r="1" spans="1:16" ht="14.5" x14ac:dyDescent="0.35">
      <c r="A1" s="83" t="s">
        <v>29</v>
      </c>
      <c r="B1" s="133"/>
      <c r="C1" s="133"/>
      <c r="D1" s="133"/>
      <c r="E1" s="133"/>
      <c r="F1" s="133"/>
      <c r="G1" s="133"/>
      <c r="H1" s="133"/>
      <c r="I1" s="133"/>
      <c r="J1" s="133"/>
      <c r="K1" s="133"/>
      <c r="L1" s="133"/>
      <c r="M1" s="133"/>
      <c r="N1" s="133"/>
      <c r="O1" s="133"/>
      <c r="P1" s="251"/>
    </row>
    <row r="2" spans="1:16" ht="18" customHeight="1" x14ac:dyDescent="0.35">
      <c r="A2" s="252" t="s">
        <v>30</v>
      </c>
      <c r="B2" s="253"/>
      <c r="C2" s="253"/>
      <c r="D2" s="253"/>
      <c r="E2" s="253"/>
      <c r="F2" s="253"/>
      <c r="G2" s="253"/>
      <c r="H2" s="253"/>
      <c r="I2" s="253"/>
      <c r="J2" s="253"/>
      <c r="K2" s="253"/>
      <c r="L2" s="253"/>
      <c r="M2" s="253"/>
      <c r="N2" s="253"/>
      <c r="O2" s="253"/>
      <c r="P2" s="254"/>
    </row>
    <row r="3" spans="1:16" ht="12.75" customHeight="1" x14ac:dyDescent="0.35">
      <c r="A3" s="62" t="s">
        <v>31</v>
      </c>
      <c r="B3" s="35"/>
      <c r="C3" s="35"/>
      <c r="D3" s="35"/>
      <c r="E3" s="35"/>
      <c r="F3" s="35"/>
      <c r="G3" s="35"/>
      <c r="H3" s="35"/>
      <c r="I3" s="35"/>
      <c r="J3" s="35"/>
      <c r="K3" s="35"/>
      <c r="L3" s="35"/>
      <c r="M3" s="35"/>
      <c r="N3" s="35"/>
      <c r="O3" s="35"/>
      <c r="P3" s="63"/>
    </row>
    <row r="4" spans="1:16" ht="14.5" x14ac:dyDescent="0.35">
      <c r="A4" s="62"/>
      <c r="B4" s="35"/>
      <c r="C4" s="35"/>
      <c r="D4" s="35"/>
      <c r="E4" s="35"/>
      <c r="F4" s="35"/>
      <c r="G4" s="35"/>
      <c r="H4" s="35"/>
      <c r="I4" s="35"/>
      <c r="J4" s="35"/>
      <c r="K4" s="35"/>
      <c r="L4" s="35"/>
      <c r="M4" s="35"/>
      <c r="N4" s="35"/>
      <c r="O4" s="35"/>
      <c r="P4" s="63"/>
    </row>
    <row r="5" spans="1:16" ht="14.5" x14ac:dyDescent="0.35">
      <c r="A5" s="62" t="s">
        <v>32</v>
      </c>
      <c r="B5" s="35"/>
      <c r="C5" s="35"/>
      <c r="D5" s="35"/>
      <c r="E5" s="35"/>
      <c r="F5" s="35"/>
      <c r="G5" s="35"/>
      <c r="H5" s="35"/>
      <c r="I5" s="35"/>
      <c r="J5" s="35"/>
      <c r="K5" s="35"/>
      <c r="L5" s="35"/>
      <c r="M5" s="35"/>
      <c r="N5" s="35"/>
      <c r="O5" s="35"/>
      <c r="P5" s="63"/>
    </row>
    <row r="6" spans="1:16" ht="14.5" x14ac:dyDescent="0.35">
      <c r="A6" s="62" t="s">
        <v>33</v>
      </c>
      <c r="B6" s="35"/>
      <c r="C6" s="35"/>
      <c r="D6" s="35"/>
      <c r="E6" s="35"/>
      <c r="F6" s="35"/>
      <c r="G6" s="35"/>
      <c r="H6" s="35"/>
      <c r="I6" s="35"/>
      <c r="J6" s="35"/>
      <c r="K6" s="35"/>
      <c r="L6" s="35"/>
      <c r="M6" s="35"/>
      <c r="N6" s="35"/>
      <c r="O6" s="35"/>
      <c r="P6" s="63"/>
    </row>
    <row r="7" spans="1:16" ht="14.5" x14ac:dyDescent="0.35">
      <c r="A7" s="64"/>
      <c r="B7" s="65"/>
      <c r="C7" s="65"/>
      <c r="D7" s="65"/>
      <c r="E7" s="65"/>
      <c r="F7" s="65"/>
      <c r="G7" s="65"/>
      <c r="H7" s="65"/>
      <c r="I7" s="65"/>
      <c r="J7" s="65"/>
      <c r="K7" s="65"/>
      <c r="L7" s="65"/>
      <c r="M7" s="65"/>
      <c r="N7" s="65"/>
      <c r="O7" s="65"/>
      <c r="P7" s="66"/>
    </row>
    <row r="8" spans="1:16" ht="12.75" customHeight="1" x14ac:dyDescent="0.35">
      <c r="A8" s="255"/>
      <c r="B8" s="256"/>
      <c r="C8" s="256"/>
      <c r="D8" s="256"/>
      <c r="E8" s="256"/>
      <c r="F8" s="256"/>
      <c r="G8" s="256"/>
      <c r="H8" s="256"/>
      <c r="I8" s="256"/>
      <c r="J8" s="256"/>
      <c r="K8" s="256"/>
      <c r="L8" s="256"/>
      <c r="M8" s="256"/>
      <c r="N8" s="256"/>
      <c r="O8" s="256"/>
      <c r="P8" s="254"/>
    </row>
    <row r="9" spans="1:16" ht="12.75" customHeight="1" x14ac:dyDescent="0.35">
      <c r="A9" s="19"/>
      <c r="B9" s="84" t="s">
        <v>34</v>
      </c>
      <c r="C9" s="134"/>
      <c r="D9" s="134"/>
      <c r="E9" s="134"/>
      <c r="F9" s="134"/>
      <c r="G9" s="257"/>
      <c r="P9" s="63"/>
    </row>
    <row r="10" spans="1:16" ht="22.4" customHeight="1" x14ac:dyDescent="0.35">
      <c r="A10" s="333" t="s">
        <v>35</v>
      </c>
      <c r="B10" s="22" t="s">
        <v>36</v>
      </c>
      <c r="C10" s="23"/>
      <c r="D10" s="24"/>
      <c r="E10" s="24"/>
      <c r="F10" s="24"/>
      <c r="G10" s="25"/>
      <c r="K10" s="135" t="s">
        <v>37</v>
      </c>
      <c r="L10" s="136"/>
      <c r="M10" s="136"/>
      <c r="N10" s="136"/>
      <c r="O10" s="137"/>
      <c r="P10" s="63"/>
    </row>
    <row r="11" spans="1:16" ht="22.4" customHeight="1" x14ac:dyDescent="0.35">
      <c r="A11" s="333"/>
      <c r="B11" s="85" t="s">
        <v>38</v>
      </c>
      <c r="C11" s="86" t="s">
        <v>39</v>
      </c>
      <c r="D11" s="86" t="s">
        <v>40</v>
      </c>
      <c r="E11" s="86" t="s">
        <v>41</v>
      </c>
      <c r="F11" s="86" t="s">
        <v>42</v>
      </c>
      <c r="G11" s="87" t="s">
        <v>43</v>
      </c>
      <c r="K11" s="145" t="s">
        <v>44</v>
      </c>
      <c r="L11" s="146"/>
      <c r="M11" s="147" t="s">
        <v>45</v>
      </c>
      <c r="N11" s="147" t="s">
        <v>46</v>
      </c>
      <c r="O11" s="148" t="s">
        <v>47</v>
      </c>
      <c r="P11" s="63"/>
    </row>
    <row r="12" spans="1:16" ht="12.75" customHeight="1" x14ac:dyDescent="0.35">
      <c r="A12" s="333"/>
      <c r="B12" s="88">
        <f>COUNTIF('Gen Test Cases'!I3:I13,"Pass")+COUNTIF('SUSE12 Test Cases'!J3:J181,"Pass")</f>
        <v>0</v>
      </c>
      <c r="C12" s="89">
        <f>COUNTIF('Gen Test Cases'!I3:I13,"Fail")+COUNTIF('SUSE12 Test Cases'!J3:J181,"Fail")</f>
        <v>0</v>
      </c>
      <c r="D12" s="88">
        <f>COUNTIF('Gen Test Cases'!I3:I13,"Info")+COUNTIF('SUSE12 Test Cases'!J3:J181,"Info")</f>
        <v>0</v>
      </c>
      <c r="E12" s="89">
        <f>COUNTIF('Gen Test Cases'!I3:I13,"N/A")+COUNTIF('SUSE12 Test Cases'!J3:J181,"N/A")</f>
        <v>0</v>
      </c>
      <c r="F12" s="88">
        <f>B12+C12</f>
        <v>0</v>
      </c>
      <c r="G12" s="90">
        <f>D24/100</f>
        <v>0</v>
      </c>
      <c r="K12" s="149" t="s">
        <v>48</v>
      </c>
      <c r="L12" s="150"/>
      <c r="M12" s="151">
        <f>COUNTA('Gen Test Cases'!I3:I13)+COUNTA('SUSE12 Test Cases'!J3:J181)</f>
        <v>0</v>
      </c>
      <c r="N12" s="151">
        <f>O12-M12</f>
        <v>190</v>
      </c>
      <c r="O12" s="152">
        <f>COUNTA('Gen Test Cases'!A3:A13)+COUNTA('SUSE12 Test Cases'!A3:A181)</f>
        <v>190</v>
      </c>
      <c r="P12" s="63"/>
    </row>
    <row r="13" spans="1:16" ht="12.75" customHeight="1" x14ac:dyDescent="0.35">
      <c r="A13" s="21"/>
      <c r="B13" s="26"/>
      <c r="K13" s="27"/>
      <c r="L13" s="27"/>
      <c r="M13" s="27"/>
      <c r="N13" s="27"/>
      <c r="O13" s="27"/>
      <c r="P13" s="63"/>
    </row>
    <row r="14" spans="1:16" ht="12.75" customHeight="1" x14ac:dyDescent="0.35">
      <c r="A14" s="21"/>
      <c r="B14" s="91" t="s">
        <v>49</v>
      </c>
      <c r="C14" s="138"/>
      <c r="D14" s="138"/>
      <c r="E14" s="138"/>
      <c r="F14" s="138"/>
      <c r="G14" s="258"/>
      <c r="K14" s="27"/>
      <c r="L14" s="27"/>
      <c r="M14" s="27"/>
      <c r="N14" s="27"/>
      <c r="O14" s="27"/>
      <c r="P14" s="63"/>
    </row>
    <row r="15" spans="1:16" ht="12.75" customHeight="1" x14ac:dyDescent="0.35">
      <c r="A15" s="28"/>
      <c r="B15" s="29" t="s">
        <v>50</v>
      </c>
      <c r="C15" s="29" t="s">
        <v>51</v>
      </c>
      <c r="D15" s="29" t="s">
        <v>52</v>
      </c>
      <c r="E15" s="29" t="s">
        <v>53</v>
      </c>
      <c r="F15" s="29" t="s">
        <v>41</v>
      </c>
      <c r="G15" s="29" t="s">
        <v>54</v>
      </c>
      <c r="H15" s="30" t="s">
        <v>55</v>
      </c>
      <c r="I15" s="30" t="s">
        <v>56</v>
      </c>
      <c r="K15" s="31"/>
      <c r="L15" s="31"/>
      <c r="M15" s="31"/>
      <c r="N15" s="31"/>
      <c r="O15" s="31"/>
      <c r="P15" s="63"/>
    </row>
    <row r="16" spans="1:16" ht="12.75" customHeight="1" x14ac:dyDescent="0.35">
      <c r="A16" s="28"/>
      <c r="B16" s="92">
        <v>8</v>
      </c>
      <c r="C16" s="93">
        <f>COUNTIF('Gen Test Cases'!AA:AA,B16)+COUNTIF('SUSE12 Test Cases'!AB:AB,B16)</f>
        <v>0</v>
      </c>
      <c r="D16" s="94">
        <f>COUNTIFS('Gen Test Cases'!AA:AA,B16,'Gen Test Cases'!I:I,$D$15)+COUNTIFS('SUSE12 Test Cases'!AB:AB,B16,'SUSE12 Test Cases'!J:J,$D$15)</f>
        <v>0</v>
      </c>
      <c r="E16" s="94">
        <f>COUNTIFS('Gen Test Cases'!AA:AA,B16,'Gen Test Cases'!I:I,$E$15)+COUNTIFS('SUSE12 Test Cases'!AB:AB,B16,'SUSE12 Test Cases'!J:J,$E$15)</f>
        <v>0</v>
      </c>
      <c r="F16" s="94">
        <f>COUNTIFS('Gen Test Cases'!AA:AA,B16,'Gen Test Cases'!I:I,$F$15)+COUNTIFS('SUSE12 Test Cases'!AB:AB,B16,'SUSE12 Test Cases'!J:J,$F$15)</f>
        <v>0</v>
      </c>
      <c r="G16" s="95">
        <v>1500</v>
      </c>
      <c r="H16" s="20">
        <f>(C16-F16)*(G16)</f>
        <v>0</v>
      </c>
      <c r="I16" s="20">
        <f>D16*G16</f>
        <v>0</v>
      </c>
      <c r="J16" s="54">
        <f>D12+N12</f>
        <v>190</v>
      </c>
      <c r="K16" s="55" t="str">
        <f>"WARNING: THERE IS AT LEAST ONE TEST CASE WITH"</f>
        <v>WARNING: THERE IS AT LEAST ONE TEST CASE WITH</v>
      </c>
      <c r="P16" s="63"/>
    </row>
    <row r="17" spans="1:16" ht="12.75" customHeight="1" x14ac:dyDescent="0.35">
      <c r="A17" s="28"/>
      <c r="B17" s="92">
        <v>7</v>
      </c>
      <c r="C17" s="93">
        <f>COUNTIF('Gen Test Cases'!AA:AA,B17)+COUNTIF('SUSE12 Test Cases'!AB:AB,B17)</f>
        <v>7</v>
      </c>
      <c r="D17" s="94">
        <f>COUNTIFS('Gen Test Cases'!AA:AA,B17,'Gen Test Cases'!I:I,$D$15)+COUNTIFS('SUSE12 Test Cases'!AB:AB,B17,'SUSE12 Test Cases'!J:J,$D$15)</f>
        <v>0</v>
      </c>
      <c r="E17" s="94">
        <f>COUNTIFS('Gen Test Cases'!AA:AA,B17,'Gen Test Cases'!I:I,$E$15)+COUNTIFS('SUSE12 Test Cases'!AB:AB,B17,'SUSE12 Test Cases'!J:J,$E$15)</f>
        <v>0</v>
      </c>
      <c r="F17" s="94">
        <f>COUNTIFS('Gen Test Cases'!AA:AA,B17,'Gen Test Cases'!I:I,$F$15)+COUNTIFS('SUSE12 Test Cases'!AB:AB,B17,'SUSE12 Test Cases'!J:J,$F$15)</f>
        <v>0</v>
      </c>
      <c r="G17" s="95">
        <v>750</v>
      </c>
      <c r="H17" s="20">
        <f t="shared" ref="H17:H23" si="0">(C17-F17)*(G17)</f>
        <v>5250</v>
      </c>
      <c r="I17" s="20">
        <f t="shared" ref="I17:I23" si="1">D17*G17</f>
        <v>0</v>
      </c>
      <c r="K17" s="55" t="str">
        <f>"AN 'INFO' OR BLANK STATUS (SEE ABOVE)"</f>
        <v>AN 'INFO' OR BLANK STATUS (SEE ABOVE)</v>
      </c>
      <c r="P17" s="63"/>
    </row>
    <row r="18" spans="1:16" ht="12.75" customHeight="1" x14ac:dyDescent="0.35">
      <c r="A18" s="28"/>
      <c r="B18" s="92">
        <v>6</v>
      </c>
      <c r="C18" s="93">
        <f>COUNTIF('Gen Test Cases'!AA:AA,B18)+COUNTIF('SUSE12 Test Cases'!AB:AB,B18)</f>
        <v>21</v>
      </c>
      <c r="D18" s="94">
        <f>COUNTIFS('Gen Test Cases'!AA:AA,B18,'Gen Test Cases'!I:I,$D$15)+COUNTIFS('SUSE12 Test Cases'!AB:AB,B18,'SUSE12 Test Cases'!J:J,$D$15)</f>
        <v>0</v>
      </c>
      <c r="E18" s="94">
        <f>COUNTIFS('Gen Test Cases'!AA:AA,B18,'Gen Test Cases'!I:I,$E$15)+COUNTIFS('SUSE12 Test Cases'!AB:AB,B18,'SUSE12 Test Cases'!J:J,$E$15)</f>
        <v>0</v>
      </c>
      <c r="F18" s="94">
        <f>COUNTIFS('Gen Test Cases'!AA:AA,B18,'Gen Test Cases'!I:I,$F$15)+COUNTIFS('SUSE12 Test Cases'!AB:AB,B18,'SUSE12 Test Cases'!J:J,$F$15)</f>
        <v>0</v>
      </c>
      <c r="G18" s="95">
        <v>100</v>
      </c>
      <c r="H18" s="20">
        <f t="shared" si="0"/>
        <v>2100</v>
      </c>
      <c r="I18" s="20">
        <f t="shared" si="1"/>
        <v>0</v>
      </c>
      <c r="P18" s="63"/>
    </row>
    <row r="19" spans="1:16" ht="12.75" customHeight="1" x14ac:dyDescent="0.35">
      <c r="A19" s="28"/>
      <c r="B19" s="92">
        <v>5</v>
      </c>
      <c r="C19" s="93">
        <f>COUNTIF('Gen Test Cases'!AA:AA,B19)+COUNTIF('SUSE12 Test Cases'!AB:AB,B19)</f>
        <v>112</v>
      </c>
      <c r="D19" s="94">
        <f>COUNTIFS('Gen Test Cases'!AA:AA,B19,'Gen Test Cases'!I:I,$D$15)+COUNTIFS('SUSE12 Test Cases'!AB:AB,B19,'SUSE12 Test Cases'!J:J,$D$15)</f>
        <v>0</v>
      </c>
      <c r="E19" s="94">
        <f>COUNTIFS('Gen Test Cases'!AA:AA,B19,'Gen Test Cases'!I:I,$E$15)+COUNTIFS('SUSE12 Test Cases'!AB:AB,B19,'SUSE12 Test Cases'!J:J,$E$15)</f>
        <v>0</v>
      </c>
      <c r="F19" s="94">
        <f>COUNTIFS('Gen Test Cases'!AA:AA,B19,'Gen Test Cases'!I:I,$F$15)+COUNTIFS('SUSE12 Test Cases'!AB:AB,B19,'SUSE12 Test Cases'!J:J,$F$15)</f>
        <v>0</v>
      </c>
      <c r="G19" s="95">
        <v>50</v>
      </c>
      <c r="H19" s="20">
        <f t="shared" si="0"/>
        <v>5600</v>
      </c>
      <c r="I19" s="20">
        <f t="shared" si="1"/>
        <v>0</v>
      </c>
      <c r="P19" s="63"/>
    </row>
    <row r="20" spans="1:16" ht="12.75" customHeight="1" x14ac:dyDescent="0.35">
      <c r="A20" s="28"/>
      <c r="B20" s="92">
        <v>4</v>
      </c>
      <c r="C20" s="93">
        <f>COUNTIF('Gen Test Cases'!AA:AA,B20)+COUNTIF('SUSE12 Test Cases'!AB:AB,B20)</f>
        <v>31</v>
      </c>
      <c r="D20" s="94">
        <f>COUNTIFS('Gen Test Cases'!AA:AA,B20,'Gen Test Cases'!I:I,$D$15)+COUNTIFS('SUSE12 Test Cases'!AB:AB,B20,'SUSE12 Test Cases'!J:J,$D$15)</f>
        <v>0</v>
      </c>
      <c r="E20" s="94">
        <f>COUNTIFS('Gen Test Cases'!AA:AA,B20,'Gen Test Cases'!I:I,$E$15)+COUNTIFS('SUSE12 Test Cases'!AB:AB,B20,'SUSE12 Test Cases'!J:J,$E$15)</f>
        <v>0</v>
      </c>
      <c r="F20" s="94">
        <f>COUNTIFS('Gen Test Cases'!AA:AA,B20,'Gen Test Cases'!I:I,$F$15)+COUNTIFS('SUSE12 Test Cases'!AB:AB,B20,'SUSE12 Test Cases'!J:J,$F$15)</f>
        <v>0</v>
      </c>
      <c r="G20" s="95">
        <v>10</v>
      </c>
      <c r="H20" s="20">
        <f t="shared" si="0"/>
        <v>310</v>
      </c>
      <c r="I20" s="20">
        <f t="shared" si="1"/>
        <v>0</v>
      </c>
      <c r="J20" s="54">
        <f>SUMPRODUCT(--ISERROR('Gen Test Cases'!AA29:AA47))+SUMPRODUCT(--ISERROR(#REF!))</f>
        <v>1</v>
      </c>
      <c r="K20" s="55" t="str">
        <f>"WARNING: THERE IS AT LEAST ONE TEST CASE WITH"</f>
        <v>WARNING: THERE IS AT LEAST ONE TEST CASE WITH</v>
      </c>
      <c r="P20" s="63"/>
    </row>
    <row r="21" spans="1:16" ht="12.75" customHeight="1" x14ac:dyDescent="0.35">
      <c r="A21" s="28"/>
      <c r="B21" s="92">
        <v>3</v>
      </c>
      <c r="C21" s="93">
        <f>COUNTIF('Gen Test Cases'!AA:AA,B21)+COUNTIF('SUSE12 Test Cases'!AB:AB,B21)</f>
        <v>5</v>
      </c>
      <c r="D21" s="94">
        <f>COUNTIFS('Gen Test Cases'!AA:AA,B21,'Gen Test Cases'!I:I,$D$15)+COUNTIFS('SUSE12 Test Cases'!AB:AB,B21,'SUSE12 Test Cases'!J:J,$D$15)</f>
        <v>0</v>
      </c>
      <c r="E21" s="94">
        <f>COUNTIFS('Gen Test Cases'!AA:AA,B21,'Gen Test Cases'!I:I,$E$15)+COUNTIFS('SUSE12 Test Cases'!AB:AB,B21,'SUSE12 Test Cases'!J:J,$E$15)</f>
        <v>0</v>
      </c>
      <c r="F21" s="94">
        <f>COUNTIFS('Gen Test Cases'!AA:AA,B21,'Gen Test Cases'!I:I,$F$15)+COUNTIFS('SUSE12 Test Cases'!AB:AB,B21,'SUSE12 Test Cases'!J:J,$F$15)</f>
        <v>0</v>
      </c>
      <c r="G21" s="95">
        <v>5</v>
      </c>
      <c r="H21" s="20">
        <f t="shared" si="0"/>
        <v>25</v>
      </c>
      <c r="I21" s="20">
        <f t="shared" si="1"/>
        <v>0</v>
      </c>
      <c r="K21" s="55" t="str">
        <f>"MULTIPLE OR INVALID ISSUE CODES (SEE TEST CASES TABS)"</f>
        <v>MULTIPLE OR INVALID ISSUE CODES (SEE TEST CASES TABS)</v>
      </c>
      <c r="P21" s="63"/>
    </row>
    <row r="22" spans="1:16" ht="12.75" customHeight="1" x14ac:dyDescent="0.35">
      <c r="A22" s="28"/>
      <c r="B22" s="92">
        <v>2</v>
      </c>
      <c r="C22" s="93">
        <f>COUNTIF('Gen Test Cases'!AA:AA,B22)+COUNTIF('SUSE12 Test Cases'!AB:AB,B22)</f>
        <v>3</v>
      </c>
      <c r="D22" s="94">
        <f>COUNTIFS('Gen Test Cases'!AA:AA,B22,'Gen Test Cases'!I:I,$D$15)+COUNTIFS('SUSE12 Test Cases'!AB:AB,B22,'SUSE12 Test Cases'!J:J,$D$15)</f>
        <v>0</v>
      </c>
      <c r="E22" s="94">
        <f>COUNTIFS('Gen Test Cases'!AA:AA,B22,'Gen Test Cases'!I:I,$E$15)+COUNTIFS('SUSE12 Test Cases'!AB:AB,B22,'SUSE12 Test Cases'!J:J,$E$15)</f>
        <v>0</v>
      </c>
      <c r="F22" s="94">
        <f>COUNTIFS('Gen Test Cases'!AA:AA,B22,'Gen Test Cases'!I:I,$F$15)+COUNTIFS('SUSE12 Test Cases'!AB:AB,B22,'SUSE12 Test Cases'!J:J,$F$15)</f>
        <v>0</v>
      </c>
      <c r="G22" s="95">
        <v>2</v>
      </c>
      <c r="H22" s="20">
        <f t="shared" si="0"/>
        <v>6</v>
      </c>
      <c r="I22" s="20">
        <f t="shared" si="1"/>
        <v>0</v>
      </c>
      <c r="P22" s="63"/>
    </row>
    <row r="23" spans="1:16" ht="12.75" customHeight="1" x14ac:dyDescent="0.35">
      <c r="A23" s="28"/>
      <c r="B23" s="92">
        <v>1</v>
      </c>
      <c r="C23" s="93">
        <f>COUNTIF('Gen Test Cases'!AA:AA,B23)+COUNTIF('SUSE12 Test Cases'!AB:AB,B23)</f>
        <v>5</v>
      </c>
      <c r="D23" s="94">
        <f>COUNTIFS('Gen Test Cases'!AA:AA,B23,'Gen Test Cases'!I:I,$D$15)+COUNTIFS('SUSE12 Test Cases'!AB:AB,B23,'SUSE12 Test Cases'!J:J,$D$15)</f>
        <v>0</v>
      </c>
      <c r="E23" s="94">
        <f>COUNTIFS('Gen Test Cases'!AA:AA,B23,'Gen Test Cases'!I:I,$E$15)+COUNTIFS('SUSE12 Test Cases'!AB:AB,B23,'SUSE12 Test Cases'!J:J,$E$15)</f>
        <v>0</v>
      </c>
      <c r="F23" s="94">
        <f>COUNTIFS('Gen Test Cases'!AA:AA,B23,'Gen Test Cases'!I:I,$F$15)+COUNTIFS('SUSE12 Test Cases'!AB:AB,B23,'SUSE12 Test Cases'!J:J,$F$15)</f>
        <v>0</v>
      </c>
      <c r="G23" s="95">
        <v>1</v>
      </c>
      <c r="H23" s="20">
        <f t="shared" si="0"/>
        <v>5</v>
      </c>
      <c r="I23" s="20">
        <f t="shared" si="1"/>
        <v>0</v>
      </c>
      <c r="P23" s="63"/>
    </row>
    <row r="24" spans="1:16" ht="12.75" hidden="1" customHeight="1" x14ac:dyDescent="0.35">
      <c r="A24" s="28"/>
      <c r="B24" s="96" t="s">
        <v>57</v>
      </c>
      <c r="C24" s="93"/>
      <c r="D24" s="259">
        <f>SUM(I16:I23)/SUM(H16:H23)*100</f>
        <v>0</v>
      </c>
      <c r="E24"/>
      <c r="P24" s="63"/>
    </row>
    <row r="25" spans="1:16" ht="12.75" customHeight="1" x14ac:dyDescent="0.35">
      <c r="A25" s="32"/>
      <c r="B25" s="33"/>
      <c r="C25" s="33"/>
      <c r="D25" s="33"/>
      <c r="E25" s="33"/>
      <c r="F25" s="33"/>
      <c r="G25" s="33"/>
      <c r="H25" s="33"/>
      <c r="I25" s="33"/>
      <c r="J25" s="33"/>
      <c r="K25" s="34"/>
      <c r="L25" s="34"/>
      <c r="M25" s="34"/>
      <c r="N25" s="34"/>
      <c r="O25" s="34"/>
      <c r="P25" s="66"/>
    </row>
    <row r="26" spans="1:16" ht="12.75" customHeight="1" x14ac:dyDescent="0.35">
      <c r="A26" s="255"/>
      <c r="B26" s="256"/>
      <c r="C26" s="256"/>
      <c r="D26" s="256"/>
      <c r="E26" s="256"/>
      <c r="F26" s="256"/>
      <c r="G26" s="256"/>
      <c r="H26" s="256"/>
      <c r="I26" s="256"/>
      <c r="J26" s="256"/>
      <c r="K26" s="256"/>
      <c r="L26" s="256"/>
      <c r="M26" s="256"/>
      <c r="N26" s="256"/>
      <c r="O26" s="256"/>
      <c r="P26" s="254"/>
    </row>
    <row r="27" spans="1:16" ht="12.75" customHeight="1" x14ac:dyDescent="0.35">
      <c r="A27" s="19"/>
      <c r="B27" s="84" t="s">
        <v>58</v>
      </c>
      <c r="C27" s="134"/>
      <c r="D27" s="134"/>
      <c r="E27" s="134"/>
      <c r="F27" s="134"/>
      <c r="G27" s="257"/>
      <c r="P27" s="63"/>
    </row>
    <row r="28" spans="1:16" ht="22.4" customHeight="1" x14ac:dyDescent="0.35">
      <c r="A28" s="333" t="s">
        <v>59</v>
      </c>
      <c r="B28" s="22" t="s">
        <v>36</v>
      </c>
      <c r="C28" s="23"/>
      <c r="D28" s="24"/>
      <c r="E28" s="24"/>
      <c r="F28" s="24"/>
      <c r="G28" s="25"/>
      <c r="K28" s="135" t="s">
        <v>37</v>
      </c>
      <c r="L28" s="136"/>
      <c r="M28" s="136"/>
      <c r="N28" s="136"/>
      <c r="O28" s="137"/>
      <c r="P28" s="63"/>
    </row>
    <row r="29" spans="1:16" ht="22.4" customHeight="1" x14ac:dyDescent="0.35">
      <c r="A29" s="333"/>
      <c r="B29" s="85" t="s">
        <v>38</v>
      </c>
      <c r="C29" s="86" t="s">
        <v>39</v>
      </c>
      <c r="D29" s="86" t="s">
        <v>40</v>
      </c>
      <c r="E29" s="86" t="s">
        <v>41</v>
      </c>
      <c r="F29" s="86" t="s">
        <v>42</v>
      </c>
      <c r="G29" s="87" t="s">
        <v>43</v>
      </c>
      <c r="K29" s="145" t="s">
        <v>44</v>
      </c>
      <c r="L29" s="146"/>
      <c r="M29" s="147" t="s">
        <v>45</v>
      </c>
      <c r="N29" s="147" t="s">
        <v>46</v>
      </c>
      <c r="O29" s="148" t="s">
        <v>47</v>
      </c>
      <c r="P29" s="63"/>
    </row>
    <row r="30" spans="1:16" ht="12.75" customHeight="1" x14ac:dyDescent="0.35">
      <c r="A30" s="333"/>
      <c r="B30" s="88">
        <f>COUNTIF('Gen Test Cases'!I3:I13,"Pass")+COUNTIF('SUSE15 Test Cases'!J3:J219,"Pass")</f>
        <v>0</v>
      </c>
      <c r="C30" s="89">
        <f>COUNTIF('Gen Test Cases'!I3:I13,"Fail")+COUNTIF('SUSE15 Test Cases'!J3:J219,"Fail")</f>
        <v>0</v>
      </c>
      <c r="D30" s="88">
        <f>COUNTIF('Gen Test Cases'!I3:I13,"Info")+COUNTIF('SUSE15 Test Cases'!J3:J219,"Info")</f>
        <v>0</v>
      </c>
      <c r="E30" s="89">
        <f>COUNTIF('Gen Test Cases'!I3:I13,"N/A")+COUNTIF('SUSE15 Test Cases'!J3:J219,"N/A")</f>
        <v>0</v>
      </c>
      <c r="F30" s="88">
        <f>B30+C30</f>
        <v>0</v>
      </c>
      <c r="G30" s="90">
        <f>D42/100</f>
        <v>0</v>
      </c>
      <c r="K30" s="149" t="s">
        <v>48</v>
      </c>
      <c r="L30" s="150"/>
      <c r="M30" s="151">
        <f>COUNTA('Gen Test Cases'!I3:I13)+COUNTA('SUSE15 Test Cases'!J3:J219)</f>
        <v>0</v>
      </c>
      <c r="N30" s="151">
        <f>O30-M30</f>
        <v>235</v>
      </c>
      <c r="O30" s="152">
        <f>COUNTA('Gen Test Cases'!A3:A13)+COUNTA('SUSE15 Test Cases'!A3:A226)</f>
        <v>235</v>
      </c>
      <c r="P30" s="63"/>
    </row>
    <row r="31" spans="1:16" ht="12.75" customHeight="1" x14ac:dyDescent="0.35">
      <c r="A31" s="21"/>
      <c r="B31" s="26"/>
      <c r="K31" s="27"/>
      <c r="L31" s="27"/>
      <c r="M31" s="27"/>
      <c r="N31" s="27"/>
      <c r="O31" s="27"/>
      <c r="P31" s="63"/>
    </row>
    <row r="32" spans="1:16" ht="12.75" customHeight="1" x14ac:dyDescent="0.35">
      <c r="A32" s="21"/>
      <c r="B32" s="91" t="s">
        <v>49</v>
      </c>
      <c r="C32" s="138"/>
      <c r="D32" s="138"/>
      <c r="E32" s="138"/>
      <c r="F32" s="138"/>
      <c r="G32" s="258"/>
      <c r="K32" s="27"/>
      <c r="L32" s="27"/>
      <c r="M32" s="27"/>
      <c r="N32" s="27"/>
      <c r="O32" s="27"/>
      <c r="P32" s="63"/>
    </row>
    <row r="33" spans="1:16" ht="12.75" customHeight="1" x14ac:dyDescent="0.35">
      <c r="A33" s="28"/>
      <c r="B33" s="29" t="s">
        <v>50</v>
      </c>
      <c r="C33" s="29" t="s">
        <v>51</v>
      </c>
      <c r="D33" s="29" t="s">
        <v>52</v>
      </c>
      <c r="E33" s="29" t="s">
        <v>53</v>
      </c>
      <c r="F33" s="29" t="s">
        <v>41</v>
      </c>
      <c r="G33" s="29" t="s">
        <v>54</v>
      </c>
      <c r="H33" s="30" t="s">
        <v>55</v>
      </c>
      <c r="I33" s="30" t="s">
        <v>56</v>
      </c>
      <c r="K33" s="31"/>
      <c r="L33" s="31"/>
      <c r="M33" s="31"/>
      <c r="N33" s="31"/>
      <c r="O33" s="31"/>
      <c r="P33" s="63"/>
    </row>
    <row r="34" spans="1:16" ht="12.75" customHeight="1" x14ac:dyDescent="0.35">
      <c r="A34" s="28"/>
      <c r="B34" s="92">
        <v>8</v>
      </c>
      <c r="C34" s="93">
        <f>COUNTIF('Gen Test Cases'!AA:AA,B34)+COUNTIF('SUSE15 Test Cases'!AB:AB,B34)</f>
        <v>0</v>
      </c>
      <c r="D34" s="94">
        <f>COUNTIFS('Gen Test Cases'!AA:AA,B34,'Gen Test Cases'!I:I,$D$33)+COUNTIFS('SUSE15 Test Cases'!AB:AB,B34,'SUSE15 Test Cases'!J:J,$D$33)</f>
        <v>0</v>
      </c>
      <c r="E34" s="94">
        <f>COUNTIFS('Gen Test Cases'!AA:AA,B34,'Gen Test Cases'!I:I,$E$33)+COUNTIFS('SUSE15 Test Cases'!AB:AB,B34,'SUSE15 Test Cases'!J:J,$E$33)</f>
        <v>0</v>
      </c>
      <c r="F34" s="94">
        <f>COUNTIFS('Gen Test Cases'!AA:AA,B34,'Gen Test Cases'!I:I,$F$33)+COUNTIFS('SUSE15 Test Cases'!AB:AB,B34,'SUSE15 Test Cases'!J:J,$F$33)</f>
        <v>0</v>
      </c>
      <c r="G34" s="95">
        <v>1500</v>
      </c>
      <c r="H34" s="20">
        <f>(C34-F34)*(G34)</f>
        <v>0</v>
      </c>
      <c r="I34" s="20">
        <f>D34*G34</f>
        <v>0</v>
      </c>
      <c r="J34" s="54">
        <f>D30+N30</f>
        <v>235</v>
      </c>
      <c r="K34" s="55" t="str">
        <f>"WARNING: THERE IS AT LEAST ONE TEST CASE WITH"</f>
        <v>WARNING: THERE IS AT LEAST ONE TEST CASE WITH</v>
      </c>
      <c r="P34" s="63"/>
    </row>
    <row r="35" spans="1:16" ht="12.75" customHeight="1" x14ac:dyDescent="0.35">
      <c r="A35" s="28"/>
      <c r="B35" s="92">
        <v>7</v>
      </c>
      <c r="C35" s="93">
        <f>COUNTIF('Gen Test Cases'!AA:AA,B35)+COUNTIF('SUSE15 Test Cases'!AB:AB,B35)</f>
        <v>6</v>
      </c>
      <c r="D35" s="94">
        <f>COUNTIFS('Gen Test Cases'!AA:AA,B35,'Gen Test Cases'!I:I,$D$33)+COUNTIFS('SUSE15 Test Cases'!AB:AB,B35,'SUSE15 Test Cases'!J:J,$D$33)</f>
        <v>0</v>
      </c>
      <c r="E35" s="94">
        <f>COUNTIFS('Gen Test Cases'!AA:AA,B35,'Gen Test Cases'!I:I,$E$33)+COUNTIFS('SUSE15 Test Cases'!AB:AB,B35,'SUSE15 Test Cases'!J:J,$E$33)</f>
        <v>0</v>
      </c>
      <c r="F35" s="94">
        <f>COUNTIFS('Gen Test Cases'!AA:AA,B35,'Gen Test Cases'!I:I,$F$33)+COUNTIFS('SUSE15 Test Cases'!AB:AB,B35,'SUSE15 Test Cases'!J:J,$F$33)</f>
        <v>0</v>
      </c>
      <c r="G35" s="95">
        <v>750</v>
      </c>
      <c r="H35" s="20">
        <f t="shared" ref="H35:H41" si="2">(C35-F35)*(G35)</f>
        <v>4500</v>
      </c>
      <c r="I35" s="20">
        <f t="shared" ref="I35:I41" si="3">D35*G35</f>
        <v>0</v>
      </c>
      <c r="K35" s="55" t="str">
        <f>"AN 'INFO' OR BLANK STATUS (SEE ABOVE)"</f>
        <v>AN 'INFO' OR BLANK STATUS (SEE ABOVE)</v>
      </c>
      <c r="P35" s="63"/>
    </row>
    <row r="36" spans="1:16" ht="12.75" customHeight="1" x14ac:dyDescent="0.35">
      <c r="A36" s="28"/>
      <c r="B36" s="92">
        <v>6</v>
      </c>
      <c r="C36" s="93">
        <f>COUNTIF('Gen Test Cases'!AA:AA,B36)+COUNTIF('SUSE15 Test Cases'!AB:AB,B36)</f>
        <v>35</v>
      </c>
      <c r="D36" s="94">
        <f>COUNTIFS('Gen Test Cases'!AA:AA,B36,'Gen Test Cases'!I:I,$D$33)+COUNTIFS('SUSE15 Test Cases'!AB:AB,B36,'SUSE15 Test Cases'!J:J,$D$33)</f>
        <v>0</v>
      </c>
      <c r="E36" s="94">
        <f>COUNTIFS('Gen Test Cases'!AA:AA,B36,'Gen Test Cases'!I:I,$E$33)+COUNTIFS('SUSE15 Test Cases'!AB:AB,B36,'SUSE15 Test Cases'!J:J,$E$33)</f>
        <v>0</v>
      </c>
      <c r="F36" s="94">
        <f>COUNTIFS('Gen Test Cases'!AA:AA,B36,'Gen Test Cases'!I:I,$F$33)+COUNTIFS('SUSE15 Test Cases'!AB:AB,B36,'SUSE15 Test Cases'!J:J,$F$33)</f>
        <v>0</v>
      </c>
      <c r="G36" s="95">
        <v>100</v>
      </c>
      <c r="H36" s="20">
        <f t="shared" si="2"/>
        <v>3500</v>
      </c>
      <c r="I36" s="20">
        <f t="shared" si="3"/>
        <v>0</v>
      </c>
      <c r="P36" s="63"/>
    </row>
    <row r="37" spans="1:16" ht="12.75" customHeight="1" x14ac:dyDescent="0.35">
      <c r="A37" s="28"/>
      <c r="B37" s="92">
        <v>5</v>
      </c>
      <c r="C37" s="93">
        <f>COUNTIF('Gen Test Cases'!AA:AA,B37)+COUNTIF('SUSE15 Test Cases'!AB:AB,B37)</f>
        <v>121</v>
      </c>
      <c r="D37" s="94">
        <f>COUNTIFS('Gen Test Cases'!AA:AA,B37,'Gen Test Cases'!I:I,$D$33)+COUNTIFS('SUSE15 Test Cases'!AB:AB,B37,'SUSE15 Test Cases'!J:J,$D$33)</f>
        <v>0</v>
      </c>
      <c r="E37" s="94">
        <f>COUNTIFS('Gen Test Cases'!AA:AA,B37,'Gen Test Cases'!I:I,$E$33)+COUNTIFS('SUSE15 Test Cases'!AB:AB,B37,'SUSE15 Test Cases'!J:J,$E$33)</f>
        <v>0</v>
      </c>
      <c r="F37" s="94">
        <f>COUNTIFS('Gen Test Cases'!AA:AA,B37,'Gen Test Cases'!I:I,$F$33)+COUNTIFS('SUSE15 Test Cases'!AB:AB,B37,'SUSE15 Test Cases'!J:J,$F$33)</f>
        <v>0</v>
      </c>
      <c r="G37" s="95">
        <v>50</v>
      </c>
      <c r="H37" s="20">
        <f t="shared" si="2"/>
        <v>6050</v>
      </c>
      <c r="I37" s="20">
        <f t="shared" si="3"/>
        <v>0</v>
      </c>
      <c r="P37" s="63"/>
    </row>
    <row r="38" spans="1:16" ht="12.75" customHeight="1" x14ac:dyDescent="0.35">
      <c r="A38" s="28"/>
      <c r="B38" s="92">
        <v>4</v>
      </c>
      <c r="C38" s="93">
        <f>COUNTIF('Gen Test Cases'!AA:AA,B38)+COUNTIF('SUSE15 Test Cases'!AB:AB,B38)</f>
        <v>50</v>
      </c>
      <c r="D38" s="94">
        <f>COUNTIFS('Gen Test Cases'!AA:AA,B38,'Gen Test Cases'!I:I,$D$33)+COUNTIFS('SUSE15 Test Cases'!AB:AB,B38,'SUSE15 Test Cases'!J:J,$D$33)</f>
        <v>0</v>
      </c>
      <c r="E38" s="94">
        <f>COUNTIFS('Gen Test Cases'!AA:AA,B38,'Gen Test Cases'!I:I,$E$33)+COUNTIFS('SUSE15 Test Cases'!AB:AB,B38,'SUSE15 Test Cases'!J:J,$E$33)</f>
        <v>0</v>
      </c>
      <c r="F38" s="94">
        <f>COUNTIFS('Gen Test Cases'!AA:AA,B38,'Gen Test Cases'!I:I,$F$33)+COUNTIFS('SUSE15 Test Cases'!AB:AB,B38,'SUSE15 Test Cases'!J:J,$F$33)</f>
        <v>0</v>
      </c>
      <c r="G38" s="95">
        <v>10</v>
      </c>
      <c r="H38" s="20">
        <f t="shared" si="2"/>
        <v>500</v>
      </c>
      <c r="I38" s="20">
        <f t="shared" si="3"/>
        <v>0</v>
      </c>
      <c r="J38" s="54">
        <f>SUMPRODUCT(--ISERROR('Gen Test Cases'!AA47:AA65))+SUMPRODUCT(--ISERROR(#REF!))</f>
        <v>1</v>
      </c>
      <c r="K38" s="55" t="str">
        <f>"WARNING: THERE IS AT LEAST ONE TEST CASE WITH"</f>
        <v>WARNING: THERE IS AT LEAST ONE TEST CASE WITH</v>
      </c>
      <c r="P38" s="63"/>
    </row>
    <row r="39" spans="1:16" ht="12.75" customHeight="1" x14ac:dyDescent="0.35">
      <c r="A39" s="28"/>
      <c r="B39" s="92">
        <v>3</v>
      </c>
      <c r="C39" s="93">
        <f>COUNTIF('Gen Test Cases'!AA:AA,B39)+COUNTIF('SUSE15 Test Cases'!AB:AB,B39)</f>
        <v>9</v>
      </c>
      <c r="D39" s="94">
        <f>COUNTIFS('Gen Test Cases'!AA:AA,B39,'Gen Test Cases'!I:I,$D$33)+COUNTIFS('SUSE15 Test Cases'!AB:AB,B39,'SUSE15 Test Cases'!J:J,$D$33)</f>
        <v>0</v>
      </c>
      <c r="E39" s="94">
        <f>COUNTIFS('Gen Test Cases'!AA:AA,B39,'Gen Test Cases'!I:I,$E$33)+COUNTIFS('SUSE15 Test Cases'!AB:AB,B39,'SUSE15 Test Cases'!J:J,$E$33)</f>
        <v>0</v>
      </c>
      <c r="F39" s="94">
        <f>COUNTIFS('Gen Test Cases'!AA:AA,B39,'Gen Test Cases'!I:I,$F$33)+COUNTIFS('SUSE15 Test Cases'!AB:AB,B39,'SUSE15 Test Cases'!J:J,$F$33)</f>
        <v>0</v>
      </c>
      <c r="G39" s="95">
        <v>5</v>
      </c>
      <c r="H39" s="20">
        <f t="shared" si="2"/>
        <v>45</v>
      </c>
      <c r="I39" s="20">
        <f t="shared" si="3"/>
        <v>0</v>
      </c>
      <c r="K39" s="55" t="str">
        <f>"MULTIPLE OR INVALID ISSUE CODES (SEE TEST CASES TABS)"</f>
        <v>MULTIPLE OR INVALID ISSUE CODES (SEE TEST CASES TABS)</v>
      </c>
      <c r="P39" s="63"/>
    </row>
    <row r="40" spans="1:16" ht="12.75" customHeight="1" x14ac:dyDescent="0.35">
      <c r="A40" s="28"/>
      <c r="B40" s="92">
        <v>2</v>
      </c>
      <c r="C40" s="93">
        <f>COUNTIF('Gen Test Cases'!AA:AA,B40)+COUNTIF('SUSE15 Test Cases'!AB:AB,B40)</f>
        <v>5</v>
      </c>
      <c r="D40" s="94">
        <f>COUNTIFS('Gen Test Cases'!AA:AA,B40,'Gen Test Cases'!I:I,$D$33)+COUNTIFS('SUSE15 Test Cases'!AB:AB,B40,'SUSE15 Test Cases'!J:J,$D$33)</f>
        <v>0</v>
      </c>
      <c r="E40" s="94">
        <f>COUNTIFS('Gen Test Cases'!AA:AA,B40,'Gen Test Cases'!I:I,$E$33)+COUNTIFS('SUSE15 Test Cases'!AB:AB,B40,'SUSE15 Test Cases'!J:J,$E$33)</f>
        <v>0</v>
      </c>
      <c r="F40" s="94">
        <f>COUNTIFS('Gen Test Cases'!AA:AA,B40,'Gen Test Cases'!I:I,$F$33)+COUNTIFS('SUSE15 Test Cases'!AB:AB,B40,'SUSE15 Test Cases'!J:J,$F$33)</f>
        <v>0</v>
      </c>
      <c r="G40" s="95">
        <v>2</v>
      </c>
      <c r="H40" s="20">
        <f t="shared" si="2"/>
        <v>10</v>
      </c>
      <c r="I40" s="20">
        <f t="shared" si="3"/>
        <v>0</v>
      </c>
      <c r="P40" s="63"/>
    </row>
    <row r="41" spans="1:16" ht="12.75" customHeight="1" x14ac:dyDescent="0.35">
      <c r="A41" s="28"/>
      <c r="B41" s="92">
        <v>1</v>
      </c>
      <c r="C41" s="93">
        <f>COUNTIF('Gen Test Cases'!AA:AA,B41)+COUNTIF('SUSE15 Test Cases'!AB:AB,B41)</f>
        <v>3</v>
      </c>
      <c r="D41" s="94">
        <f>COUNTIFS('Gen Test Cases'!AA:AA,B41,'Gen Test Cases'!I:I,$D$33)+COUNTIFS('SUSE15 Test Cases'!AB:AB,B41,'SUSE15 Test Cases'!J:J,$D$33)</f>
        <v>0</v>
      </c>
      <c r="E41" s="94">
        <f>COUNTIFS('Gen Test Cases'!AA:AA,B41,'Gen Test Cases'!I:I,$E$33)+COUNTIFS('SUSE15 Test Cases'!AB:AB,B41,'SUSE15 Test Cases'!J:J,$E$33)</f>
        <v>0</v>
      </c>
      <c r="F41" s="94">
        <f>COUNTIFS('Gen Test Cases'!AA:AA,B41,'Gen Test Cases'!I:I,$F$33)+COUNTIFS('SUSE15 Test Cases'!AB:AB,B41,'SUSE15 Test Cases'!J:J,$F$33)</f>
        <v>0</v>
      </c>
      <c r="G41" s="95">
        <v>1</v>
      </c>
      <c r="H41" s="20">
        <f t="shared" si="2"/>
        <v>3</v>
      </c>
      <c r="I41" s="20">
        <f t="shared" si="3"/>
        <v>0</v>
      </c>
      <c r="P41" s="63"/>
    </row>
    <row r="42" spans="1:16" ht="12.75" hidden="1" customHeight="1" x14ac:dyDescent="0.35">
      <c r="A42" s="28"/>
      <c r="B42" s="96" t="s">
        <v>57</v>
      </c>
      <c r="C42" s="93"/>
      <c r="D42" s="259">
        <f>SUM(I34:I41)/SUM(H34:H41)*100</f>
        <v>0</v>
      </c>
      <c r="E42"/>
      <c r="P42" s="63"/>
    </row>
    <row r="43" spans="1:16" ht="12.75" customHeight="1" x14ac:dyDescent="0.35">
      <c r="A43" s="32"/>
      <c r="B43" s="33"/>
      <c r="C43" s="33"/>
      <c r="D43" s="33"/>
      <c r="E43" s="33"/>
      <c r="F43" s="33"/>
      <c r="G43" s="33"/>
      <c r="H43" s="33"/>
      <c r="I43" s="33"/>
      <c r="J43" s="33"/>
      <c r="K43" s="34"/>
      <c r="L43" s="34"/>
      <c r="M43" s="34"/>
      <c r="N43" s="34"/>
      <c r="O43" s="34"/>
      <c r="P43" s="66"/>
    </row>
  </sheetData>
  <mergeCells count="2">
    <mergeCell ref="A10:A12"/>
    <mergeCell ref="A28:A30"/>
  </mergeCells>
  <conditionalFormatting sqref="D12">
    <cfRule type="cellIs" dxfId="84" priority="8" stopIfTrue="1" operator="greaterThan">
      <formula>0</formula>
    </cfRule>
  </conditionalFormatting>
  <conditionalFormatting sqref="D30">
    <cfRule type="cellIs" dxfId="83" priority="3" stopIfTrue="1" operator="greaterThan">
      <formula>0</formula>
    </cfRule>
  </conditionalFormatting>
  <conditionalFormatting sqref="K16:K17">
    <cfRule type="expression" dxfId="82" priority="7" stopIfTrue="1">
      <formula>$J$16=0</formula>
    </cfRule>
  </conditionalFormatting>
  <conditionalFormatting sqref="K20:K21">
    <cfRule type="expression" dxfId="81" priority="6" stopIfTrue="1">
      <formula>$J$20=0</formula>
    </cfRule>
  </conditionalFormatting>
  <conditionalFormatting sqref="K34:K35">
    <cfRule type="expression" dxfId="80" priority="2" stopIfTrue="1">
      <formula>$J$16=0</formula>
    </cfRule>
  </conditionalFormatting>
  <conditionalFormatting sqref="K38:K39">
    <cfRule type="expression" dxfId="79" priority="1" stopIfTrue="1">
      <formula>$J$20=0</formula>
    </cfRule>
  </conditionalFormatting>
  <conditionalFormatting sqref="N12">
    <cfRule type="cellIs" dxfId="78" priority="9" stopIfTrue="1" operator="greaterThan">
      <formula>0</formula>
    </cfRule>
    <cfRule type="cellIs" dxfId="77" priority="10" stopIfTrue="1" operator="lessThan">
      <formula>0</formula>
    </cfRule>
  </conditionalFormatting>
  <conditionalFormatting sqref="N30">
    <cfRule type="cellIs" dxfId="76" priority="4" stopIfTrue="1" operator="greaterThan">
      <formula>0</formula>
    </cfRule>
    <cfRule type="cellIs" dxfId="75" priority="5"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7"/>
  <sheetViews>
    <sheetView topLeftCell="A15" zoomScale="80" zoomScaleNormal="80" workbookViewId="0">
      <selection activeCell="L50" sqref="L50"/>
    </sheetView>
  </sheetViews>
  <sheetFormatPr defaultColWidth="11.453125" defaultRowHeight="12.75" customHeight="1" x14ac:dyDescent="0.35"/>
  <cols>
    <col min="1" max="13" width="11.453125" style="16" customWidth="1"/>
    <col min="14" max="14" width="9.26953125" style="16" customWidth="1"/>
    <col min="15" max="16384" width="11.453125" style="16"/>
  </cols>
  <sheetData>
    <row r="1" spans="1:14" ht="14.5" x14ac:dyDescent="0.35">
      <c r="A1" s="153" t="s">
        <v>60</v>
      </c>
      <c r="B1" s="154"/>
      <c r="C1" s="154"/>
      <c r="D1" s="154"/>
      <c r="E1" s="154"/>
      <c r="F1" s="154"/>
      <c r="G1" s="154"/>
      <c r="H1" s="154"/>
      <c r="I1" s="154"/>
      <c r="J1" s="154"/>
      <c r="K1" s="154"/>
      <c r="L1" s="154"/>
      <c r="M1" s="154"/>
      <c r="N1" s="155"/>
    </row>
    <row r="2" spans="1:14" ht="12.75" customHeight="1" x14ac:dyDescent="0.35">
      <c r="A2" s="156" t="s">
        <v>61</v>
      </c>
      <c r="B2" s="260"/>
      <c r="C2" s="260"/>
      <c r="D2" s="260"/>
      <c r="E2" s="260"/>
      <c r="F2" s="260"/>
      <c r="G2" s="260"/>
      <c r="H2" s="260"/>
      <c r="I2" s="260"/>
      <c r="J2" s="260"/>
      <c r="K2" s="260"/>
      <c r="L2" s="260"/>
      <c r="M2" s="260"/>
      <c r="N2" s="261"/>
    </row>
    <row r="3" spans="1:14" s="67" customFormat="1" ht="12.75" customHeight="1" x14ac:dyDescent="0.25">
      <c r="A3" s="340" t="s">
        <v>5447</v>
      </c>
      <c r="B3" s="341"/>
      <c r="C3" s="341"/>
      <c r="D3" s="341"/>
      <c r="E3" s="341"/>
      <c r="F3" s="341"/>
      <c r="G3" s="341"/>
      <c r="H3" s="341"/>
      <c r="I3" s="341"/>
      <c r="J3" s="341"/>
      <c r="K3" s="341"/>
      <c r="L3" s="341"/>
      <c r="M3" s="341"/>
      <c r="N3" s="342"/>
    </row>
    <row r="4" spans="1:14" s="67" customFormat="1" ht="12.5" x14ac:dyDescent="0.25">
      <c r="A4" s="343"/>
      <c r="B4" s="344"/>
      <c r="C4" s="344"/>
      <c r="D4" s="344"/>
      <c r="E4" s="344"/>
      <c r="F4" s="344"/>
      <c r="G4" s="344"/>
      <c r="H4" s="344"/>
      <c r="I4" s="344"/>
      <c r="J4" s="344"/>
      <c r="K4" s="344"/>
      <c r="L4" s="344"/>
      <c r="M4" s="344"/>
      <c r="N4" s="345"/>
    </row>
    <row r="5" spans="1:14" s="67" customFormat="1" ht="12.5" x14ac:dyDescent="0.25">
      <c r="A5" s="343"/>
      <c r="B5" s="344"/>
      <c r="C5" s="344"/>
      <c r="D5" s="344"/>
      <c r="E5" s="344"/>
      <c r="F5" s="344"/>
      <c r="G5" s="344"/>
      <c r="H5" s="344"/>
      <c r="I5" s="344"/>
      <c r="J5" s="344"/>
      <c r="K5" s="344"/>
      <c r="L5" s="344"/>
      <c r="M5" s="344"/>
      <c r="N5" s="345"/>
    </row>
    <row r="6" spans="1:14" s="67" customFormat="1" ht="12.5" x14ac:dyDescent="0.25">
      <c r="A6" s="343"/>
      <c r="B6" s="344"/>
      <c r="C6" s="344"/>
      <c r="D6" s="344"/>
      <c r="E6" s="344"/>
      <c r="F6" s="344"/>
      <c r="G6" s="344"/>
      <c r="H6" s="344"/>
      <c r="I6" s="344"/>
      <c r="J6" s="344"/>
      <c r="K6" s="344"/>
      <c r="L6" s="344"/>
      <c r="M6" s="344"/>
      <c r="N6" s="345"/>
    </row>
    <row r="7" spans="1:14" s="67" customFormat="1" ht="12.5" x14ac:dyDescent="0.25">
      <c r="A7" s="343"/>
      <c r="B7" s="344"/>
      <c r="C7" s="344"/>
      <c r="D7" s="344"/>
      <c r="E7" s="344"/>
      <c r="F7" s="344"/>
      <c r="G7" s="344"/>
      <c r="H7" s="344"/>
      <c r="I7" s="344"/>
      <c r="J7" s="344"/>
      <c r="K7" s="344"/>
      <c r="L7" s="344"/>
      <c r="M7" s="344"/>
      <c r="N7" s="345"/>
    </row>
    <row r="8" spans="1:14" s="67" customFormat="1" ht="12.5" x14ac:dyDescent="0.25">
      <c r="A8" s="343"/>
      <c r="B8" s="344"/>
      <c r="C8" s="344"/>
      <c r="D8" s="344"/>
      <c r="E8" s="344"/>
      <c r="F8" s="344"/>
      <c r="G8" s="344"/>
      <c r="H8" s="344"/>
      <c r="I8" s="344"/>
      <c r="J8" s="344"/>
      <c r="K8" s="344"/>
      <c r="L8" s="344"/>
      <c r="M8" s="344"/>
      <c r="N8" s="345"/>
    </row>
    <row r="9" spans="1:14" s="67" customFormat="1" ht="12.5" x14ac:dyDescent="0.25">
      <c r="A9" s="343"/>
      <c r="B9" s="344"/>
      <c r="C9" s="344"/>
      <c r="D9" s="344"/>
      <c r="E9" s="344"/>
      <c r="F9" s="344"/>
      <c r="G9" s="344"/>
      <c r="H9" s="344"/>
      <c r="I9" s="344"/>
      <c r="J9" s="344"/>
      <c r="K9" s="344"/>
      <c r="L9" s="344"/>
      <c r="M9" s="344"/>
      <c r="N9" s="345"/>
    </row>
    <row r="10" spans="1:14" s="67" customFormat="1" ht="12.5" x14ac:dyDescent="0.25">
      <c r="A10" s="343"/>
      <c r="B10" s="344"/>
      <c r="C10" s="344"/>
      <c r="D10" s="344"/>
      <c r="E10" s="344"/>
      <c r="F10" s="344"/>
      <c r="G10" s="344"/>
      <c r="H10" s="344"/>
      <c r="I10" s="344"/>
      <c r="J10" s="344"/>
      <c r="K10" s="344"/>
      <c r="L10" s="344"/>
      <c r="M10" s="344"/>
      <c r="N10" s="345"/>
    </row>
    <row r="11" spans="1:14" s="67" customFormat="1" ht="12.5" x14ac:dyDescent="0.25">
      <c r="A11" s="343"/>
      <c r="B11" s="344"/>
      <c r="C11" s="344"/>
      <c r="D11" s="344"/>
      <c r="E11" s="344"/>
      <c r="F11" s="344"/>
      <c r="G11" s="344"/>
      <c r="H11" s="344"/>
      <c r="I11" s="344"/>
      <c r="J11" s="344"/>
      <c r="K11" s="344"/>
      <c r="L11" s="344"/>
      <c r="M11" s="344"/>
      <c r="N11" s="345"/>
    </row>
    <row r="12" spans="1:14" s="67" customFormat="1" ht="12.5" x14ac:dyDescent="0.25">
      <c r="A12" s="343"/>
      <c r="B12" s="344"/>
      <c r="C12" s="344"/>
      <c r="D12" s="344"/>
      <c r="E12" s="344"/>
      <c r="F12" s="344"/>
      <c r="G12" s="344"/>
      <c r="H12" s="344"/>
      <c r="I12" s="344"/>
      <c r="J12" s="344"/>
      <c r="K12" s="344"/>
      <c r="L12" s="344"/>
      <c r="M12" s="344"/>
      <c r="N12" s="345"/>
    </row>
    <row r="13" spans="1:14" s="67" customFormat="1" ht="12.5" x14ac:dyDescent="0.25">
      <c r="A13" s="343"/>
      <c r="B13" s="344"/>
      <c r="C13" s="344"/>
      <c r="D13" s="344"/>
      <c r="E13" s="344"/>
      <c r="F13" s="344"/>
      <c r="G13" s="344"/>
      <c r="H13" s="344"/>
      <c r="I13" s="344"/>
      <c r="J13" s="344"/>
      <c r="K13" s="344"/>
      <c r="L13" s="344"/>
      <c r="M13" s="344"/>
      <c r="N13" s="345"/>
    </row>
    <row r="14" spans="1:14" s="67" customFormat="1" ht="12.5" x14ac:dyDescent="0.25">
      <c r="A14" s="343"/>
      <c r="B14" s="344"/>
      <c r="C14" s="344"/>
      <c r="D14" s="344"/>
      <c r="E14" s="344"/>
      <c r="F14" s="344"/>
      <c r="G14" s="344"/>
      <c r="H14" s="344"/>
      <c r="I14" s="344"/>
      <c r="J14" s="344"/>
      <c r="K14" s="344"/>
      <c r="L14" s="344"/>
      <c r="M14" s="344"/>
      <c r="N14" s="345"/>
    </row>
    <row r="15" spans="1:14" s="67" customFormat="1" ht="69" customHeight="1" x14ac:dyDescent="0.25">
      <c r="A15" s="346"/>
      <c r="B15" s="347"/>
      <c r="C15" s="347"/>
      <c r="D15" s="347"/>
      <c r="E15" s="347"/>
      <c r="F15" s="347"/>
      <c r="G15" s="347"/>
      <c r="H15" s="347"/>
      <c r="I15" s="347"/>
      <c r="J15" s="347"/>
      <c r="K15" s="347"/>
      <c r="L15" s="347"/>
      <c r="M15" s="347"/>
      <c r="N15" s="348"/>
    </row>
    <row r="16" spans="1:14" s="67" customFormat="1" ht="12.5" x14ac:dyDescent="0.25">
      <c r="A16" s="38"/>
      <c r="B16" s="38"/>
      <c r="C16" s="38"/>
      <c r="D16" s="38"/>
      <c r="E16" s="38"/>
      <c r="F16" s="38"/>
      <c r="G16" s="38"/>
      <c r="H16" s="38"/>
      <c r="I16" s="38"/>
      <c r="J16" s="38"/>
      <c r="K16" s="38"/>
      <c r="L16" s="38"/>
      <c r="M16" s="38"/>
      <c r="N16" s="38"/>
    </row>
    <row r="17" spans="1:14" s="67" customFormat="1" ht="12.75" customHeight="1" x14ac:dyDescent="0.25">
      <c r="A17" s="157" t="s">
        <v>62</v>
      </c>
      <c r="B17" s="158"/>
      <c r="C17" s="158"/>
      <c r="D17" s="158"/>
      <c r="E17" s="158"/>
      <c r="F17" s="158"/>
      <c r="G17" s="158"/>
      <c r="H17" s="158"/>
      <c r="I17" s="158"/>
      <c r="J17" s="158"/>
      <c r="K17" s="158"/>
      <c r="L17" s="158"/>
      <c r="M17" s="158"/>
      <c r="N17" s="159"/>
    </row>
    <row r="18" spans="1:14" s="67" customFormat="1" ht="12.75" customHeight="1" x14ac:dyDescent="0.25">
      <c r="A18" s="160" t="s">
        <v>63</v>
      </c>
      <c r="B18" s="262"/>
      <c r="C18" s="263"/>
      <c r="D18" s="361" t="s">
        <v>5448</v>
      </c>
      <c r="E18" s="362"/>
      <c r="F18" s="362"/>
      <c r="G18" s="362"/>
      <c r="H18" s="362"/>
      <c r="I18" s="362"/>
      <c r="J18" s="362"/>
      <c r="K18" s="362"/>
      <c r="L18" s="362"/>
      <c r="M18" s="362"/>
      <c r="N18" s="363"/>
    </row>
    <row r="19" spans="1:14" s="67" customFormat="1" ht="13" x14ac:dyDescent="0.25">
      <c r="A19" s="42"/>
      <c r="B19" s="43"/>
      <c r="C19" s="44"/>
      <c r="D19" s="364"/>
      <c r="E19" s="365"/>
      <c r="F19" s="365"/>
      <c r="G19" s="365"/>
      <c r="H19" s="365"/>
      <c r="I19" s="365"/>
      <c r="J19" s="365"/>
      <c r="K19" s="365"/>
      <c r="L19" s="365"/>
      <c r="M19" s="365"/>
      <c r="N19" s="366"/>
    </row>
    <row r="20" spans="1:14" s="67" customFormat="1" ht="12.75" customHeight="1" x14ac:dyDescent="0.25">
      <c r="A20" s="161" t="s">
        <v>64</v>
      </c>
      <c r="B20" s="162"/>
      <c r="C20" s="163"/>
      <c r="D20" s="367" t="s">
        <v>65</v>
      </c>
      <c r="E20" s="335"/>
      <c r="F20" s="335"/>
      <c r="G20" s="335"/>
      <c r="H20" s="335"/>
      <c r="I20" s="335"/>
      <c r="J20" s="335"/>
      <c r="K20" s="335"/>
      <c r="L20" s="335"/>
      <c r="M20" s="335"/>
      <c r="N20" s="336"/>
    </row>
    <row r="21" spans="1:14" ht="12.75" customHeight="1" x14ac:dyDescent="0.35">
      <c r="A21" s="160" t="s">
        <v>66</v>
      </c>
      <c r="B21" s="262"/>
      <c r="C21" s="263"/>
      <c r="D21" s="367" t="s">
        <v>67</v>
      </c>
      <c r="E21" s="335"/>
      <c r="F21" s="335"/>
      <c r="G21" s="335"/>
      <c r="H21" s="335"/>
      <c r="I21" s="335"/>
      <c r="J21" s="335"/>
      <c r="K21" s="335"/>
      <c r="L21" s="335"/>
      <c r="M21" s="335"/>
      <c r="N21" s="336"/>
    </row>
    <row r="22" spans="1:14" s="67" customFormat="1" ht="12.75" customHeight="1" x14ac:dyDescent="0.25">
      <c r="A22" s="160" t="s">
        <v>68</v>
      </c>
      <c r="B22" s="262"/>
      <c r="C22" s="263"/>
      <c r="D22" s="349" t="s">
        <v>69</v>
      </c>
      <c r="E22" s="350"/>
      <c r="F22" s="350"/>
      <c r="G22" s="350"/>
      <c r="H22" s="350"/>
      <c r="I22" s="350"/>
      <c r="J22" s="350"/>
      <c r="K22" s="350"/>
      <c r="L22" s="350"/>
      <c r="M22" s="350"/>
      <c r="N22" s="351"/>
    </row>
    <row r="23" spans="1:14" s="67" customFormat="1" ht="13" x14ac:dyDescent="0.25">
      <c r="A23" s="45"/>
      <c r="B23" s="46"/>
      <c r="C23" s="47"/>
      <c r="D23" s="352"/>
      <c r="E23" s="353"/>
      <c r="F23" s="353"/>
      <c r="G23" s="353"/>
      <c r="H23" s="353"/>
      <c r="I23" s="353"/>
      <c r="J23" s="353"/>
      <c r="K23" s="353"/>
      <c r="L23" s="353"/>
      <c r="M23" s="353"/>
      <c r="N23" s="354"/>
    </row>
    <row r="24" spans="1:14" s="67" customFormat="1" ht="12.75" customHeight="1" x14ac:dyDescent="0.25">
      <c r="A24" s="97" t="s">
        <v>70</v>
      </c>
      <c r="B24" s="139"/>
      <c r="C24" s="140"/>
      <c r="D24" s="98" t="s">
        <v>71</v>
      </c>
      <c r="E24" s="141"/>
      <c r="F24" s="141"/>
      <c r="G24" s="141"/>
      <c r="H24" s="141"/>
      <c r="I24" s="141"/>
      <c r="J24" s="141"/>
      <c r="K24" s="141"/>
      <c r="L24" s="141"/>
      <c r="M24" s="141"/>
      <c r="N24" s="264"/>
    </row>
    <row r="25" spans="1:14" ht="12.75" customHeight="1" x14ac:dyDescent="0.35">
      <c r="A25" s="45" t="s">
        <v>72</v>
      </c>
      <c r="B25" s="46"/>
      <c r="C25" s="47"/>
      <c r="D25" s="39" t="s">
        <v>5449</v>
      </c>
      <c r="E25" s="40"/>
      <c r="F25" s="40"/>
      <c r="G25" s="40"/>
      <c r="H25" s="40"/>
      <c r="I25" s="40"/>
      <c r="J25" s="40"/>
      <c r="K25" s="40"/>
      <c r="L25" s="40"/>
      <c r="M25" s="40"/>
      <c r="N25" s="41"/>
    </row>
    <row r="26" spans="1:14" ht="12.75" customHeight="1" x14ac:dyDescent="0.35">
      <c r="A26" s="160" t="s">
        <v>73</v>
      </c>
      <c r="B26" s="262"/>
      <c r="C26" s="263"/>
      <c r="D26" s="361" t="s">
        <v>5450</v>
      </c>
      <c r="E26" s="362"/>
      <c r="F26" s="362"/>
      <c r="G26" s="362"/>
      <c r="H26" s="362"/>
      <c r="I26" s="362"/>
      <c r="J26" s="362"/>
      <c r="K26" s="362"/>
      <c r="L26" s="362"/>
      <c r="M26" s="362"/>
      <c r="N26" s="363"/>
    </row>
    <row r="27" spans="1:14" ht="14.5" x14ac:dyDescent="0.35">
      <c r="A27" s="42"/>
      <c r="B27" s="43"/>
      <c r="C27" s="44"/>
      <c r="D27" s="364"/>
      <c r="E27" s="365"/>
      <c r="F27" s="365"/>
      <c r="G27" s="365"/>
      <c r="H27" s="365"/>
      <c r="I27" s="365"/>
      <c r="J27" s="365"/>
      <c r="K27" s="365"/>
      <c r="L27" s="365"/>
      <c r="M27" s="365"/>
      <c r="N27" s="366"/>
    </row>
    <row r="28" spans="1:14" ht="12.75" customHeight="1" x14ac:dyDescent="0.35">
      <c r="A28" s="161" t="s">
        <v>74</v>
      </c>
      <c r="B28" s="162"/>
      <c r="C28" s="163"/>
      <c r="D28" s="367" t="s">
        <v>75</v>
      </c>
      <c r="E28" s="335"/>
      <c r="F28" s="335"/>
      <c r="G28" s="335"/>
      <c r="H28" s="335"/>
      <c r="I28" s="335"/>
      <c r="J28" s="335"/>
      <c r="K28" s="335"/>
      <c r="L28" s="335"/>
      <c r="M28" s="335"/>
      <c r="N28" s="336"/>
    </row>
    <row r="29" spans="1:14" ht="12.75" customHeight="1" x14ac:dyDescent="0.35">
      <c r="A29" s="160" t="s">
        <v>76</v>
      </c>
      <c r="B29" s="262"/>
      <c r="C29" s="263"/>
      <c r="D29" s="361" t="s">
        <v>5451</v>
      </c>
      <c r="E29" s="362"/>
      <c r="F29" s="362"/>
      <c r="G29" s="362"/>
      <c r="H29" s="362"/>
      <c r="I29" s="362"/>
      <c r="J29" s="362"/>
      <c r="K29" s="362"/>
      <c r="L29" s="362"/>
      <c r="M29" s="362"/>
      <c r="N29" s="363"/>
    </row>
    <row r="30" spans="1:14" ht="14.5" x14ac:dyDescent="0.35">
      <c r="A30" s="42"/>
      <c r="B30" s="43"/>
      <c r="C30" s="44"/>
      <c r="D30" s="364"/>
      <c r="E30" s="365"/>
      <c r="F30" s="365"/>
      <c r="G30" s="365"/>
      <c r="H30" s="365"/>
      <c r="I30" s="365"/>
      <c r="J30" s="365"/>
      <c r="K30" s="365"/>
      <c r="L30" s="365"/>
      <c r="M30" s="365"/>
      <c r="N30" s="366"/>
    </row>
    <row r="31" spans="1:14" ht="12.75" customHeight="1" x14ac:dyDescent="0.35">
      <c r="A31" s="160" t="s">
        <v>77</v>
      </c>
      <c r="B31" s="262"/>
      <c r="C31" s="263"/>
      <c r="D31" s="361" t="s">
        <v>5452</v>
      </c>
      <c r="E31" s="362"/>
      <c r="F31" s="362"/>
      <c r="G31" s="362"/>
      <c r="H31" s="362"/>
      <c r="I31" s="362"/>
      <c r="J31" s="362"/>
      <c r="K31" s="362"/>
      <c r="L31" s="362"/>
      <c r="M31" s="362"/>
      <c r="N31" s="363"/>
    </row>
    <row r="32" spans="1:14" ht="14.5" x14ac:dyDescent="0.35">
      <c r="A32" s="45"/>
      <c r="B32" s="46"/>
      <c r="C32" s="47"/>
      <c r="D32" s="368"/>
      <c r="E32" s="369"/>
      <c r="F32" s="369"/>
      <c r="G32" s="369"/>
      <c r="H32" s="369"/>
      <c r="I32" s="369"/>
      <c r="J32" s="369"/>
      <c r="K32" s="369"/>
      <c r="L32" s="369"/>
      <c r="M32" s="369"/>
      <c r="N32" s="370"/>
    </row>
    <row r="33" spans="1:14" ht="14.5" x14ac:dyDescent="0.35">
      <c r="A33" s="45"/>
      <c r="B33" s="46"/>
      <c r="C33" s="47"/>
      <c r="D33" s="368"/>
      <c r="E33" s="369"/>
      <c r="F33" s="369"/>
      <c r="G33" s="369"/>
      <c r="H33" s="369"/>
      <c r="I33" s="369"/>
      <c r="J33" s="369"/>
      <c r="K33" s="369"/>
      <c r="L33" s="369"/>
      <c r="M33" s="369"/>
      <c r="N33" s="370"/>
    </row>
    <row r="34" spans="1:14" ht="14.5" x14ac:dyDescent="0.35">
      <c r="A34" s="45"/>
      <c r="B34" s="46"/>
      <c r="C34" s="47"/>
      <c r="D34" s="368"/>
      <c r="E34" s="369"/>
      <c r="F34" s="369"/>
      <c r="G34" s="369"/>
      <c r="H34" s="369"/>
      <c r="I34" s="369"/>
      <c r="J34" s="369"/>
      <c r="K34" s="369"/>
      <c r="L34" s="369"/>
      <c r="M34" s="369"/>
      <c r="N34" s="370"/>
    </row>
    <row r="35" spans="1:14" ht="14.5" x14ac:dyDescent="0.35">
      <c r="A35" s="42"/>
      <c r="B35" s="43"/>
      <c r="C35" s="44"/>
      <c r="D35" s="364"/>
      <c r="E35" s="365"/>
      <c r="F35" s="365"/>
      <c r="G35" s="365"/>
      <c r="H35" s="365"/>
      <c r="I35" s="365"/>
      <c r="J35" s="365"/>
      <c r="K35" s="365"/>
      <c r="L35" s="365"/>
      <c r="M35" s="365"/>
      <c r="N35" s="366"/>
    </row>
    <row r="36" spans="1:14" ht="12.75" customHeight="1" x14ac:dyDescent="0.35">
      <c r="A36" s="160" t="s">
        <v>78</v>
      </c>
      <c r="B36" s="262"/>
      <c r="C36" s="263"/>
      <c r="D36" s="361" t="s">
        <v>5453</v>
      </c>
      <c r="E36" s="362"/>
      <c r="F36" s="362"/>
      <c r="G36" s="362"/>
      <c r="H36" s="362"/>
      <c r="I36" s="362"/>
      <c r="J36" s="362"/>
      <c r="K36" s="362"/>
      <c r="L36" s="362"/>
      <c r="M36" s="362"/>
      <c r="N36" s="363"/>
    </row>
    <row r="37" spans="1:14" ht="14.5" x14ac:dyDescent="0.35">
      <c r="A37" s="42"/>
      <c r="B37" s="43"/>
      <c r="C37" s="44"/>
      <c r="D37" s="371"/>
      <c r="E37" s="372"/>
      <c r="F37" s="372"/>
      <c r="G37" s="372"/>
      <c r="H37" s="372"/>
      <c r="I37" s="372"/>
      <c r="J37" s="372"/>
      <c r="K37" s="372"/>
      <c r="L37" s="372"/>
      <c r="M37" s="372"/>
      <c r="N37" s="373"/>
    </row>
    <row r="38" spans="1:14" ht="14.5" x14ac:dyDescent="0.35">
      <c r="A38" s="265" t="s">
        <v>79</v>
      </c>
      <c r="B38" s="164"/>
      <c r="C38" s="165"/>
      <c r="D38" s="355" t="s">
        <v>5454</v>
      </c>
      <c r="E38" s="356"/>
      <c r="F38" s="356"/>
      <c r="G38" s="356"/>
      <c r="H38" s="356"/>
      <c r="I38" s="356"/>
      <c r="J38" s="356"/>
      <c r="K38" s="356"/>
      <c r="L38" s="356"/>
      <c r="M38" s="356"/>
      <c r="N38" s="357"/>
    </row>
    <row r="39" spans="1:14" ht="27.75" customHeight="1" x14ac:dyDescent="0.35">
      <c r="A39" s="48"/>
      <c r="B39" s="46"/>
      <c r="C39" s="49"/>
      <c r="D39" s="358"/>
      <c r="E39" s="359"/>
      <c r="F39" s="359"/>
      <c r="G39" s="359"/>
      <c r="H39" s="359"/>
      <c r="I39" s="359"/>
      <c r="J39" s="359"/>
      <c r="K39" s="359"/>
      <c r="L39" s="359"/>
      <c r="M39" s="359"/>
      <c r="N39" s="360"/>
    </row>
    <row r="40" spans="1:14" ht="12.75" customHeight="1" x14ac:dyDescent="0.35">
      <c r="A40" s="99" t="s">
        <v>80</v>
      </c>
      <c r="B40" s="139"/>
      <c r="C40" s="266"/>
      <c r="D40" s="334" t="s">
        <v>81</v>
      </c>
      <c r="E40" s="335"/>
      <c r="F40" s="335"/>
      <c r="G40" s="335"/>
      <c r="H40" s="335"/>
      <c r="I40" s="335"/>
      <c r="J40" s="335"/>
      <c r="K40" s="335"/>
      <c r="L40" s="335"/>
      <c r="M40" s="335"/>
      <c r="N40" s="336"/>
    </row>
    <row r="41" spans="1:14" ht="12.75" customHeight="1" x14ac:dyDescent="0.35">
      <c r="A41" s="97" t="s">
        <v>82</v>
      </c>
      <c r="B41" s="139"/>
      <c r="C41" s="266"/>
      <c r="D41" s="337" t="s">
        <v>83</v>
      </c>
      <c r="E41" s="338"/>
      <c r="F41" s="338"/>
      <c r="G41" s="338"/>
      <c r="H41" s="338"/>
      <c r="I41" s="338"/>
      <c r="J41" s="338"/>
      <c r="K41" s="338"/>
      <c r="L41" s="338"/>
      <c r="M41" s="338"/>
      <c r="N41" s="339"/>
    </row>
    <row r="42" spans="1:14" ht="12.75" customHeight="1" x14ac:dyDescent="0.35">
      <c r="A42" s="374" t="s">
        <v>84</v>
      </c>
      <c r="B42" s="375"/>
      <c r="C42" s="376"/>
      <c r="D42" s="355" t="s">
        <v>85</v>
      </c>
      <c r="E42" s="356"/>
      <c r="F42" s="356"/>
      <c r="G42" s="356"/>
      <c r="H42" s="356"/>
      <c r="I42" s="356"/>
      <c r="J42" s="356"/>
      <c r="K42" s="356"/>
      <c r="L42" s="356"/>
      <c r="M42" s="356"/>
      <c r="N42" s="357"/>
    </row>
    <row r="43" spans="1:14" ht="12.75" customHeight="1" x14ac:dyDescent="0.35">
      <c r="A43" s="377"/>
      <c r="B43" s="378"/>
      <c r="C43" s="379"/>
      <c r="D43" s="380"/>
      <c r="E43" s="372"/>
      <c r="F43" s="372"/>
      <c r="G43" s="372"/>
      <c r="H43" s="372"/>
      <c r="I43" s="372"/>
      <c r="J43" s="372"/>
      <c r="K43" s="372"/>
      <c r="L43" s="372"/>
      <c r="M43" s="372"/>
      <c r="N43" s="381"/>
    </row>
    <row r="44" spans="1:14" ht="12.75" customHeight="1" x14ac:dyDescent="0.35">
      <c r="A44" s="374" t="s">
        <v>86</v>
      </c>
      <c r="B44" s="375"/>
      <c r="C44" s="376"/>
      <c r="D44" s="355" t="s">
        <v>5455</v>
      </c>
      <c r="E44" s="356"/>
      <c r="F44" s="356"/>
      <c r="G44" s="356"/>
      <c r="H44" s="356"/>
      <c r="I44" s="356"/>
      <c r="J44" s="356"/>
      <c r="K44" s="356"/>
      <c r="L44" s="356"/>
      <c r="M44" s="356"/>
      <c r="N44" s="357"/>
    </row>
    <row r="45" spans="1:14" ht="12.75" customHeight="1" x14ac:dyDescent="0.35">
      <c r="A45" s="377"/>
      <c r="B45" s="378"/>
      <c r="C45" s="379"/>
      <c r="D45" s="380"/>
      <c r="E45" s="372"/>
      <c r="F45" s="372"/>
      <c r="G45" s="372"/>
      <c r="H45" s="372"/>
      <c r="I45" s="372"/>
      <c r="J45" s="372"/>
      <c r="K45" s="372"/>
      <c r="L45" s="372"/>
      <c r="M45" s="372"/>
      <c r="N45" s="381"/>
    </row>
    <row r="46" spans="1:14" ht="12.75" customHeight="1" x14ac:dyDescent="0.35">
      <c r="A46" s="265" t="s">
        <v>87</v>
      </c>
      <c r="B46" s="164"/>
      <c r="C46" s="165"/>
      <c r="D46" s="340" t="s">
        <v>5456</v>
      </c>
      <c r="E46" s="341"/>
      <c r="F46" s="341"/>
      <c r="G46" s="341"/>
      <c r="H46" s="341"/>
      <c r="I46" s="341"/>
      <c r="J46" s="341"/>
      <c r="K46" s="341"/>
      <c r="L46" s="341"/>
      <c r="M46" s="341"/>
      <c r="N46" s="342"/>
    </row>
    <row r="47" spans="1:14" ht="12.75" customHeight="1" x14ac:dyDescent="0.35">
      <c r="A47" s="51"/>
      <c r="B47" s="52"/>
      <c r="C47" s="53"/>
      <c r="D47" s="346"/>
      <c r="E47" s="347"/>
      <c r="F47" s="347"/>
      <c r="G47" s="347"/>
      <c r="H47" s="347"/>
      <c r="I47" s="347"/>
      <c r="J47" s="347"/>
      <c r="K47" s="347"/>
      <c r="L47" s="347"/>
      <c r="M47" s="347"/>
      <c r="N47" s="348"/>
    </row>
  </sheetData>
  <mergeCells count="18">
    <mergeCell ref="D46:N47"/>
    <mergeCell ref="A42:C43"/>
    <mergeCell ref="D42:N43"/>
    <mergeCell ref="A44:C45"/>
    <mergeCell ref="D44:N45"/>
    <mergeCell ref="D40:N40"/>
    <mergeCell ref="D41:N41"/>
    <mergeCell ref="A3:N15"/>
    <mergeCell ref="D22:N23"/>
    <mergeCell ref="D38:N39"/>
    <mergeCell ref="D18:N19"/>
    <mergeCell ref="D20:N20"/>
    <mergeCell ref="D21:N21"/>
    <mergeCell ref="D26:N27"/>
    <mergeCell ref="D28:N28"/>
    <mergeCell ref="D29:N30"/>
    <mergeCell ref="D31:N35"/>
    <mergeCell ref="D36:N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B25"/>
  <sheetViews>
    <sheetView zoomScale="130" zoomScaleNormal="130" workbookViewId="0">
      <pane xSplit="1" ySplit="2" topLeftCell="B3" activePane="bottomRight" state="frozen"/>
      <selection pane="topRight" activeCell="B1" sqref="B1"/>
      <selection pane="bottomLeft" activeCell="A3" sqref="A3"/>
      <selection pane="bottomRight" activeCell="B3" sqref="B3"/>
    </sheetView>
  </sheetViews>
  <sheetFormatPr defaultColWidth="0" defaultRowHeight="14.5" x14ac:dyDescent="0.35"/>
  <cols>
    <col min="1" max="1" width="13.7265625" customWidth="1"/>
    <col min="2" max="2" width="11.26953125" customWidth="1"/>
    <col min="3" max="3" width="23" customWidth="1"/>
    <col min="4" max="4" width="20.453125" customWidth="1"/>
    <col min="5" max="5" width="35" customWidth="1"/>
    <col min="6" max="6" width="56.7265625" customWidth="1"/>
    <col min="7" max="7" width="68" customWidth="1"/>
    <col min="8" max="8" width="23.26953125" customWidth="1"/>
    <col min="9" max="9" width="17.7265625" customWidth="1"/>
    <col min="10" max="10" width="37.26953125" customWidth="1"/>
    <col min="11" max="11" width="17.453125" customWidth="1"/>
    <col min="12" max="12" width="23.453125" customWidth="1"/>
    <col min="13" max="13" width="87.26953125" style="61" customWidth="1"/>
    <col min="14" max="14" width="7.7265625" hidden="1" customWidth="1"/>
    <col min="15" max="26" width="8.7265625" hidden="1" customWidth="1"/>
    <col min="27" max="27" width="21" style="1" hidden="1" customWidth="1"/>
    <col min="28" max="28" width="21" hidden="1" customWidth="1"/>
    <col min="29" max="16384" width="8.7265625" hidden="1"/>
  </cols>
  <sheetData>
    <row r="1" spans="1:27" s="1" customFormat="1" x14ac:dyDescent="0.35">
      <c r="A1" s="153" t="s">
        <v>51</v>
      </c>
      <c r="B1" s="154"/>
      <c r="C1" s="154"/>
      <c r="D1" s="154"/>
      <c r="E1" s="154"/>
      <c r="F1" s="154"/>
      <c r="G1" s="154"/>
      <c r="H1" s="154"/>
      <c r="I1" s="154"/>
      <c r="J1" s="154"/>
      <c r="K1" s="267"/>
      <c r="L1" s="56"/>
      <c r="M1" s="58"/>
      <c r="N1" s="57"/>
      <c r="O1" s="57"/>
      <c r="P1" s="57"/>
      <c r="Q1" s="57"/>
      <c r="R1" s="57"/>
      <c r="S1" s="57"/>
      <c r="T1" s="57"/>
      <c r="Y1" s="10"/>
      <c r="AA1" s="154"/>
    </row>
    <row r="2" spans="1:27" s="114" customFormat="1" ht="26" x14ac:dyDescent="0.35">
      <c r="A2" s="166" t="s">
        <v>88</v>
      </c>
      <c r="B2" s="166" t="s">
        <v>89</v>
      </c>
      <c r="C2" s="166" t="s">
        <v>90</v>
      </c>
      <c r="D2" s="166" t="s">
        <v>91</v>
      </c>
      <c r="E2" s="166" t="s">
        <v>92</v>
      </c>
      <c r="F2" s="166" t="s">
        <v>93</v>
      </c>
      <c r="G2" s="166" t="s">
        <v>94</v>
      </c>
      <c r="H2" s="166" t="s">
        <v>95</v>
      </c>
      <c r="I2" s="166" t="s">
        <v>96</v>
      </c>
      <c r="J2" s="166" t="s">
        <v>97</v>
      </c>
      <c r="K2" s="167" t="s">
        <v>98</v>
      </c>
      <c r="L2" s="168" t="s">
        <v>99</v>
      </c>
      <c r="M2" s="169" t="s">
        <v>100</v>
      </c>
      <c r="AA2" s="115" t="s">
        <v>101</v>
      </c>
    </row>
    <row r="3" spans="1:27" ht="87.5" x14ac:dyDescent="0.35">
      <c r="A3" s="170" t="s">
        <v>102</v>
      </c>
      <c r="B3" s="170" t="s">
        <v>103</v>
      </c>
      <c r="C3" s="170" t="s">
        <v>104</v>
      </c>
      <c r="D3" s="171" t="s">
        <v>105</v>
      </c>
      <c r="E3" s="172" t="s">
        <v>106</v>
      </c>
      <c r="F3" s="171" t="s">
        <v>5473</v>
      </c>
      <c r="G3" s="171" t="s">
        <v>5457</v>
      </c>
      <c r="H3" s="170"/>
      <c r="I3" s="268"/>
      <c r="J3" s="170" t="s">
        <v>5544</v>
      </c>
      <c r="K3" s="170" t="s">
        <v>107</v>
      </c>
      <c r="L3" s="170" t="s">
        <v>108</v>
      </c>
      <c r="M3" s="173" t="s">
        <v>5458</v>
      </c>
      <c r="AA3" s="100" t="e">
        <f>IF(OR(I3="Fail",ISBLANK(I3)),INDEX('Issue Code Table'!C:C,MATCH(L:L,'Issue Code Table'!A:A,0)),IF(K3="Critical",6,IF(K3="Significant",5,IF(K3="Moderate",3,2))))</f>
        <v>#N/A</v>
      </c>
    </row>
    <row r="4" spans="1:27" ht="145.5" customHeight="1" x14ac:dyDescent="0.35">
      <c r="A4" s="174" t="s">
        <v>109</v>
      </c>
      <c r="B4" s="174" t="s">
        <v>110</v>
      </c>
      <c r="C4" s="174" t="s">
        <v>111</v>
      </c>
      <c r="D4" s="175" t="s">
        <v>112</v>
      </c>
      <c r="E4" s="176" t="s">
        <v>113</v>
      </c>
      <c r="F4" s="176" t="s">
        <v>5474</v>
      </c>
      <c r="G4" s="176" t="s">
        <v>114</v>
      </c>
      <c r="H4" s="174"/>
      <c r="I4" s="269"/>
      <c r="J4" s="174"/>
      <c r="K4" s="174" t="s">
        <v>115</v>
      </c>
      <c r="L4" s="174" t="s">
        <v>116</v>
      </c>
      <c r="M4" s="177" t="s">
        <v>117</v>
      </c>
      <c r="AA4" s="100" t="e">
        <f>IF(OR(I4="Fail",ISBLANK(I4)),INDEX('Issue Code Table'!C:C,MATCH(L:L,'Issue Code Table'!A:A,0)),IF(K4="Critical",6,IF(K4="Significant",5,IF(K4="Moderate",3,2))))</f>
        <v>#N/A</v>
      </c>
    </row>
    <row r="5" spans="1:27" ht="62.5" x14ac:dyDescent="0.35">
      <c r="A5" s="170" t="s">
        <v>118</v>
      </c>
      <c r="B5" s="170" t="s">
        <v>119</v>
      </c>
      <c r="C5" s="170" t="s">
        <v>120</v>
      </c>
      <c r="D5" s="170" t="s">
        <v>121</v>
      </c>
      <c r="E5" s="170" t="s">
        <v>122</v>
      </c>
      <c r="F5" s="170" t="s">
        <v>123</v>
      </c>
      <c r="G5" s="170" t="s">
        <v>124</v>
      </c>
      <c r="H5" s="178"/>
      <c r="I5" s="268"/>
      <c r="J5" s="179" t="s">
        <v>125</v>
      </c>
      <c r="K5" s="170" t="s">
        <v>126</v>
      </c>
      <c r="L5" s="180" t="s">
        <v>127</v>
      </c>
      <c r="M5" s="181" t="s">
        <v>5459</v>
      </c>
      <c r="AA5" s="100">
        <f>IF(OR(I5="Fail",ISBLANK(I5)),INDEX('Issue Code Table'!C:C,MATCH(L:L,'Issue Code Table'!A:A,0)),IF(K5="Critical",6,IF(K5="Significant",5,IF(K5="Moderate",3,2))))</f>
        <v>2</v>
      </c>
    </row>
    <row r="6" spans="1:27" ht="275" x14ac:dyDescent="0.35">
      <c r="A6" s="174" t="s">
        <v>128</v>
      </c>
      <c r="B6" s="174" t="s">
        <v>129</v>
      </c>
      <c r="C6" s="174" t="s">
        <v>130</v>
      </c>
      <c r="D6" s="174" t="s">
        <v>121</v>
      </c>
      <c r="E6" s="174" t="s">
        <v>131</v>
      </c>
      <c r="F6" s="174" t="s">
        <v>5460</v>
      </c>
      <c r="G6" s="174" t="s">
        <v>132</v>
      </c>
      <c r="H6" s="182"/>
      <c r="I6" s="269"/>
      <c r="J6" s="183" t="s">
        <v>133</v>
      </c>
      <c r="K6" s="184" t="s">
        <v>115</v>
      </c>
      <c r="L6" s="185" t="s">
        <v>134</v>
      </c>
      <c r="M6" s="186" t="s">
        <v>135</v>
      </c>
      <c r="N6" s="80"/>
      <c r="AA6" s="100" t="e">
        <f>IF(OR(I6="Fail",ISBLANK(I6)),INDEX('Issue Code Table'!C:C,MATCH(L:L,'Issue Code Table'!A:A,0)),IF(K6="Critical",6,IF(K6="Significant",5,IF(K6="Moderate",3,2))))</f>
        <v>#N/A</v>
      </c>
    </row>
    <row r="7" spans="1:27" s="10" customFormat="1" ht="237.5" x14ac:dyDescent="0.35">
      <c r="A7" s="187" t="s">
        <v>136</v>
      </c>
      <c r="B7" s="187" t="s">
        <v>137</v>
      </c>
      <c r="C7" s="187" t="s">
        <v>138</v>
      </c>
      <c r="D7" s="187" t="s">
        <v>139</v>
      </c>
      <c r="E7" s="187" t="s">
        <v>140</v>
      </c>
      <c r="F7" s="187" t="s">
        <v>141</v>
      </c>
      <c r="G7" s="187" t="s">
        <v>5461</v>
      </c>
      <c r="H7" s="188"/>
      <c r="I7" s="189"/>
      <c r="J7" s="190" t="s">
        <v>5462</v>
      </c>
      <c r="K7" s="270" t="s">
        <v>115</v>
      </c>
      <c r="L7" s="108" t="s">
        <v>142</v>
      </c>
      <c r="M7" s="271" t="s">
        <v>143</v>
      </c>
      <c r="N7" s="80"/>
      <c r="AA7" s="100">
        <v>6</v>
      </c>
    </row>
    <row r="8" spans="1:27" ht="75" x14ac:dyDescent="0.35">
      <c r="A8" s="174" t="s">
        <v>144</v>
      </c>
      <c r="B8" s="174" t="s">
        <v>145</v>
      </c>
      <c r="C8" s="174" t="s">
        <v>146</v>
      </c>
      <c r="D8" s="174" t="s">
        <v>121</v>
      </c>
      <c r="E8" s="174" t="s">
        <v>5463</v>
      </c>
      <c r="F8" s="174" t="s">
        <v>147</v>
      </c>
      <c r="G8" s="174" t="s">
        <v>148</v>
      </c>
      <c r="H8" s="182"/>
      <c r="I8" s="272"/>
      <c r="J8" s="183"/>
      <c r="K8" s="184" t="s">
        <v>115</v>
      </c>
      <c r="L8" s="174" t="s">
        <v>149</v>
      </c>
      <c r="M8" s="186" t="s">
        <v>150</v>
      </c>
      <c r="N8" s="80"/>
      <c r="AA8" s="100">
        <f>IF(OR(I8="Fail",ISBLANK(I8)),INDEX('Issue Code Table'!C:C,MATCH(L:L,'Issue Code Table'!A:A,0)),IF(K8="Critical",6,IF(K8="Significant",5,IF(K8="Moderate",3,2))))</f>
        <v>6</v>
      </c>
    </row>
    <row r="9" spans="1:27" ht="100" x14ac:dyDescent="0.35">
      <c r="A9" s="187" t="s">
        <v>151</v>
      </c>
      <c r="B9" s="187" t="s">
        <v>152</v>
      </c>
      <c r="C9" s="187" t="s">
        <v>153</v>
      </c>
      <c r="D9" s="187" t="s">
        <v>121</v>
      </c>
      <c r="E9" s="187" t="s">
        <v>154</v>
      </c>
      <c r="F9" s="187" t="s">
        <v>5464</v>
      </c>
      <c r="G9" s="187" t="s">
        <v>5465</v>
      </c>
      <c r="H9" s="188"/>
      <c r="I9" s="268"/>
      <c r="J9" s="190" t="s">
        <v>125</v>
      </c>
      <c r="K9" s="187" t="s">
        <v>126</v>
      </c>
      <c r="L9" s="273" t="s">
        <v>155</v>
      </c>
      <c r="M9" s="274" t="s">
        <v>5466</v>
      </c>
      <c r="AA9" s="100">
        <f>IF(OR(I9="Fail",ISBLANK(I9)),INDEX('Issue Code Table'!C:C,MATCH(L:L,'Issue Code Table'!A:A,0)),IF(K9="Critical",6,IF(K9="Significant",5,IF(K9="Moderate",3,2))))</f>
        <v>5</v>
      </c>
    </row>
    <row r="10" spans="1:27" ht="87.5" x14ac:dyDescent="0.35">
      <c r="A10" s="174" t="s">
        <v>156</v>
      </c>
      <c r="B10" s="174" t="s">
        <v>157</v>
      </c>
      <c r="C10" s="174" t="s">
        <v>158</v>
      </c>
      <c r="D10" s="174" t="s">
        <v>159</v>
      </c>
      <c r="E10" s="174" t="s">
        <v>160</v>
      </c>
      <c r="F10" s="174" t="s">
        <v>5467</v>
      </c>
      <c r="G10" s="174" t="s">
        <v>161</v>
      </c>
      <c r="H10" s="182"/>
      <c r="I10" s="272"/>
      <c r="J10" s="183" t="s">
        <v>125</v>
      </c>
      <c r="K10" s="174" t="s">
        <v>126</v>
      </c>
      <c r="L10" s="275" t="s">
        <v>162</v>
      </c>
      <c r="M10" s="276" t="s">
        <v>163</v>
      </c>
      <c r="AA10" s="100">
        <f>IF(OR(I10="Fail",ISBLANK(I10)),INDEX('Issue Code Table'!C:C,MATCH(L:L,'Issue Code Table'!A:A,0)),IF(K10="Critical",6,IF(K10="Significant",5,IF(K10="Moderate",3,2))))</f>
        <v>4</v>
      </c>
    </row>
    <row r="11" spans="1:27" ht="37.5" x14ac:dyDescent="0.35">
      <c r="A11" s="187" t="s">
        <v>164</v>
      </c>
      <c r="B11" s="187" t="s">
        <v>165</v>
      </c>
      <c r="C11" s="187" t="s">
        <v>166</v>
      </c>
      <c r="D11" s="187" t="s">
        <v>121</v>
      </c>
      <c r="E11" s="187" t="s">
        <v>167</v>
      </c>
      <c r="F11" s="187" t="s">
        <v>5468</v>
      </c>
      <c r="G11" s="187" t="s">
        <v>5469</v>
      </c>
      <c r="H11" s="188"/>
      <c r="I11" s="268"/>
      <c r="J11" s="190" t="s">
        <v>125</v>
      </c>
      <c r="K11" s="187" t="s">
        <v>126</v>
      </c>
      <c r="L11" s="273" t="s">
        <v>168</v>
      </c>
      <c r="M11" s="274" t="s">
        <v>1219</v>
      </c>
      <c r="AA11" s="100">
        <f>IF(OR(I11="Fail",ISBLANK(I11)),INDEX('Issue Code Table'!C:C,MATCH(L:L,'Issue Code Table'!A:A,0)),IF(K11="Critical",6,IF(K11="Significant",5,IF(K11="Moderate",3,2))))</f>
        <v>4</v>
      </c>
    </row>
    <row r="12" spans="1:27" ht="87.5" x14ac:dyDescent="0.35">
      <c r="A12" s="174" t="s">
        <v>169</v>
      </c>
      <c r="B12" s="174" t="s">
        <v>170</v>
      </c>
      <c r="C12" s="174" t="s">
        <v>171</v>
      </c>
      <c r="D12" s="174" t="s">
        <v>121</v>
      </c>
      <c r="E12" s="174" t="s">
        <v>172</v>
      </c>
      <c r="F12" s="174" t="s">
        <v>5470</v>
      </c>
      <c r="G12" s="174" t="s">
        <v>173</v>
      </c>
      <c r="H12" s="182"/>
      <c r="I12" s="272"/>
      <c r="J12" s="183" t="s">
        <v>125</v>
      </c>
      <c r="K12" s="174" t="s">
        <v>115</v>
      </c>
      <c r="L12" s="277" t="s">
        <v>174</v>
      </c>
      <c r="M12" s="276" t="s">
        <v>5444</v>
      </c>
      <c r="AA12" s="100">
        <f>IF(OR(I12="Fail",ISBLANK(I12)),INDEX('Issue Code Table'!C:C,MATCH(L:L,'Issue Code Table'!A:A,0)),IF(K12="Critical",6,IF(K12="Significant",5,IF(K12="Moderate",3,2))))</f>
        <v>5</v>
      </c>
    </row>
    <row r="13" spans="1:27" ht="87.5" x14ac:dyDescent="0.35">
      <c r="A13" s="109" t="s">
        <v>175</v>
      </c>
      <c r="B13" s="109" t="s">
        <v>176</v>
      </c>
      <c r="C13" s="109" t="s">
        <v>177</v>
      </c>
      <c r="D13" s="109" t="s">
        <v>121</v>
      </c>
      <c r="E13" s="110" t="s">
        <v>5471</v>
      </c>
      <c r="F13" s="110" t="s">
        <v>178</v>
      </c>
      <c r="G13" s="110" t="s">
        <v>179</v>
      </c>
      <c r="H13" s="111"/>
      <c r="I13" s="191"/>
      <c r="J13" s="192" t="s">
        <v>125</v>
      </c>
      <c r="K13" s="109" t="s">
        <v>126</v>
      </c>
      <c r="L13" s="112" t="s">
        <v>180</v>
      </c>
      <c r="M13" s="113" t="s">
        <v>5472</v>
      </c>
      <c r="AA13" s="100">
        <f>IF(OR(I13="Fail",ISBLANK(I13)),INDEX('Issue Code Table'!C:C,MATCH(L:L,'Issue Code Table'!A:A,0)),IF(K13="Critical",6,IF(K13="Significant",5,IF(K13="Moderate",3,2))))</f>
        <v>2</v>
      </c>
    </row>
    <row r="14" spans="1:27" x14ac:dyDescent="0.35">
      <c r="A14" s="36"/>
      <c r="B14" s="278" t="s">
        <v>181</v>
      </c>
      <c r="C14" s="36"/>
      <c r="D14" s="36"/>
      <c r="E14" s="36"/>
      <c r="F14" s="36"/>
      <c r="G14" s="36"/>
      <c r="H14" s="36"/>
      <c r="I14" s="36"/>
      <c r="J14" s="36"/>
      <c r="K14" s="36"/>
      <c r="L14" s="36"/>
      <c r="M14" s="59"/>
      <c r="AA14" s="59"/>
    </row>
    <row r="15" spans="1:27" x14ac:dyDescent="0.35">
      <c r="A15" s="37"/>
      <c r="B15" s="37"/>
      <c r="C15" s="37"/>
      <c r="D15" s="37"/>
      <c r="E15" s="37"/>
      <c r="F15" s="37"/>
      <c r="G15" s="37"/>
      <c r="H15" s="37"/>
      <c r="I15" s="37"/>
      <c r="J15" s="37"/>
      <c r="K15" s="37"/>
      <c r="L15" s="37"/>
      <c r="M15" s="60"/>
      <c r="AA15"/>
    </row>
    <row r="16" spans="1:27" x14ac:dyDescent="0.35">
      <c r="G16" s="12" t="s">
        <v>52</v>
      </c>
      <c r="AA16"/>
    </row>
    <row r="17" spans="7:27" x14ac:dyDescent="0.35">
      <c r="G17" s="12" t="s">
        <v>53</v>
      </c>
      <c r="AA17"/>
    </row>
    <row r="18" spans="7:27" x14ac:dyDescent="0.35">
      <c r="G18" s="12" t="s">
        <v>41</v>
      </c>
      <c r="AA18"/>
    </row>
    <row r="19" spans="7:27" x14ac:dyDescent="0.35">
      <c r="G19" s="12" t="s">
        <v>182</v>
      </c>
      <c r="AA19"/>
    </row>
    <row r="20" spans="7:27" x14ac:dyDescent="0.35">
      <c r="AA20"/>
    </row>
    <row r="21" spans="7:27" x14ac:dyDescent="0.35">
      <c r="G21" s="12" t="s">
        <v>183</v>
      </c>
      <c r="AA21"/>
    </row>
    <row r="22" spans="7:27" x14ac:dyDescent="0.35">
      <c r="G22" s="12" t="s">
        <v>107</v>
      </c>
    </row>
    <row r="23" spans="7:27" x14ac:dyDescent="0.35">
      <c r="G23" s="12" t="s">
        <v>115</v>
      </c>
    </row>
    <row r="24" spans="7:27" x14ac:dyDescent="0.35">
      <c r="G24" s="12" t="s">
        <v>126</v>
      </c>
    </row>
    <row r="25" spans="7:27" x14ac:dyDescent="0.35">
      <c r="G25" s="12" t="s">
        <v>184</v>
      </c>
    </row>
  </sheetData>
  <protectedRanges>
    <protectedRange password="E1A2" sqref="L2" name="Range1"/>
    <protectedRange password="E1A2" sqref="AA2 AA15:AA18" name="Range1_1"/>
    <protectedRange password="E1A2" sqref="AA3:AA6 AA8:AA13" name="Range1_1_1"/>
    <protectedRange password="E1A2" sqref="L3" name="Range1_1_1_1"/>
    <protectedRange password="E1A2" sqref="L4:M4" name="Range1_2"/>
    <protectedRange password="E1A2" sqref="N6 N8" name="Range1_3"/>
    <protectedRange password="E1A2" sqref="M6" name="Range1_1_2_1"/>
    <protectedRange password="E1A2" sqref="AA7" name="Range1_1_1_2"/>
    <protectedRange password="E1A2" sqref="N7" name="Range1_3_1"/>
    <protectedRange password="E1A2" sqref="M7" name="Range1_1_2_1_1"/>
  </protectedRanges>
  <autoFilter ref="A2:M14" xr:uid="{00000000-0001-0000-0300-000000000000}"/>
  <dataConsolidate/>
  <phoneticPr fontId="22" type="noConversion"/>
  <conditionalFormatting sqref="I3:I13">
    <cfRule type="cellIs" dxfId="74" priority="1" operator="equal">
      <formula>"Fail"</formula>
    </cfRule>
    <cfRule type="cellIs" dxfId="73" priority="2" operator="equal">
      <formula>"Pass"</formula>
    </cfRule>
    <cfRule type="cellIs" dxfId="72" priority="3" operator="equal">
      <formula>"Info"</formula>
    </cfRule>
  </conditionalFormatting>
  <conditionalFormatting sqref="L3:L13">
    <cfRule type="expression" dxfId="71" priority="4" stopIfTrue="1">
      <formula>ISERROR(AA3)</formula>
    </cfRule>
  </conditionalFormatting>
  <conditionalFormatting sqref="M3">
    <cfRule type="expression" dxfId="70" priority="19" stopIfTrue="1">
      <formula>ISERROR(AB3)</formula>
    </cfRule>
  </conditionalFormatting>
  <conditionalFormatting sqref="M5 M10:M13">
    <cfRule type="expression" dxfId="69" priority="24" stopIfTrue="1">
      <formula>ISERROR(AB4)</formula>
    </cfRule>
  </conditionalFormatting>
  <conditionalFormatting sqref="M9">
    <cfRule type="expression" dxfId="68" priority="551" stopIfTrue="1">
      <formula>ISERROR(AB5)</formula>
    </cfRule>
  </conditionalFormatting>
  <dataValidations count="2">
    <dataValidation type="list" allowBlank="1" showInputMessage="1" showErrorMessage="1" sqref="I3:I13" xr:uid="{00000000-0002-0000-0300-000000000000}">
      <formula1>$G$16:$G$19</formula1>
    </dataValidation>
    <dataValidation type="list" allowBlank="1" showInputMessage="1" showErrorMessage="1" sqref="K3:K13" xr:uid="{00000000-0002-0000-0300-000001000000}">
      <formula1>$G$22:$G$25</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25D4B-97E7-49D0-A716-39460961B5D1}">
  <sheetPr codeName="Sheet5">
    <tabColor theme="4" tint="-0.249977111117893"/>
  </sheetPr>
  <dimension ref="A1:AC198"/>
  <sheetViews>
    <sheetView zoomScale="85" zoomScaleNormal="85" workbookViewId="0">
      <pane ySplit="2" topLeftCell="A3" activePane="bottomLeft" state="frozenSplit"/>
      <selection pane="bottomLeft" activeCell="F3" sqref="F3"/>
    </sheetView>
  </sheetViews>
  <sheetFormatPr defaultColWidth="9.26953125" defaultRowHeight="12.75" customHeight="1" x14ac:dyDescent="0.35"/>
  <cols>
    <col min="1" max="1" width="12.7265625" style="76" customWidth="1"/>
    <col min="2" max="2" width="9.7265625" style="76" customWidth="1"/>
    <col min="3" max="3" width="34.453125" style="78" customWidth="1"/>
    <col min="4" max="4" width="14.26953125" style="76" customWidth="1"/>
    <col min="5" max="5" width="24.453125" style="76" customWidth="1"/>
    <col min="6" max="6" width="38" style="76" customWidth="1"/>
    <col min="7" max="7" width="64.26953125" style="76" customWidth="1"/>
    <col min="8" max="8" width="51.453125" style="76" customWidth="1"/>
    <col min="9" max="9" width="30.7265625" style="76" customWidth="1"/>
    <col min="10" max="10" width="16.7265625" style="76" customWidth="1"/>
    <col min="11" max="11" width="41.453125" style="76" hidden="1" customWidth="1"/>
    <col min="12" max="12" width="17.453125" style="76" customWidth="1"/>
    <col min="13" max="13" width="19.26953125" style="76" customWidth="1"/>
    <col min="14" max="14" width="21.453125" style="76" customWidth="1"/>
    <col min="15" max="15" width="46.26953125" style="76" customWidth="1"/>
    <col min="16" max="16" width="10.453125" style="76" customWidth="1"/>
    <col min="17" max="17" width="26.26953125" style="76" customWidth="1"/>
    <col min="18" max="18" width="23" style="76" customWidth="1"/>
    <col min="19" max="20" width="43.7265625" style="76" customWidth="1"/>
    <col min="21" max="21" width="74.453125" style="76" customWidth="1"/>
    <col min="22" max="22" width="66.26953125" style="76" hidden="1" customWidth="1"/>
    <col min="23" max="23" width="42" style="76" hidden="1" customWidth="1"/>
    <col min="24" max="24" width="0" style="76" hidden="1" customWidth="1"/>
    <col min="25" max="25" width="8.7265625" hidden="1" customWidth="1"/>
    <col min="26" max="26" width="0" style="76" hidden="1" customWidth="1"/>
    <col min="27" max="27" width="0" hidden="1" customWidth="1"/>
    <col min="28" max="28" width="21" style="1" hidden="1" customWidth="1"/>
    <col min="29" max="29" width="8.7265625" customWidth="1"/>
    <col min="30" max="16384" width="9.26953125" style="76"/>
  </cols>
  <sheetData>
    <row r="1" spans="1:28" s="1" customFormat="1" ht="14.5" x14ac:dyDescent="0.35">
      <c r="A1" s="153" t="s">
        <v>51</v>
      </c>
      <c r="B1" s="154"/>
      <c r="C1" s="154"/>
      <c r="D1" s="154"/>
      <c r="E1" s="154"/>
      <c r="F1" s="154"/>
      <c r="G1" s="154"/>
      <c r="H1" s="154"/>
      <c r="I1" s="154"/>
      <c r="J1" s="154"/>
      <c r="K1" s="267"/>
      <c r="L1" s="56"/>
      <c r="M1" s="56"/>
      <c r="N1" s="56"/>
      <c r="O1" s="56"/>
      <c r="P1" s="56"/>
      <c r="Q1" s="56"/>
      <c r="R1" s="56"/>
      <c r="S1" s="56"/>
      <c r="T1" s="56"/>
      <c r="U1" s="79"/>
      <c r="V1" s="56"/>
      <c r="W1" s="56"/>
      <c r="AB1" s="154"/>
    </row>
    <row r="2" spans="1:28" s="116" customFormat="1" ht="42.65" customHeight="1" x14ac:dyDescent="0.35">
      <c r="A2" s="166" t="s">
        <v>88</v>
      </c>
      <c r="B2" s="166" t="s">
        <v>89</v>
      </c>
      <c r="C2" s="166" t="s">
        <v>90</v>
      </c>
      <c r="D2" s="166" t="s">
        <v>91</v>
      </c>
      <c r="E2" s="166" t="s">
        <v>185</v>
      </c>
      <c r="F2" s="166" t="s">
        <v>92</v>
      </c>
      <c r="G2" s="166" t="s">
        <v>93</v>
      </c>
      <c r="H2" s="166" t="s">
        <v>94</v>
      </c>
      <c r="I2" s="166" t="s">
        <v>95</v>
      </c>
      <c r="J2" s="166" t="s">
        <v>96</v>
      </c>
      <c r="K2" s="193" t="s">
        <v>186</v>
      </c>
      <c r="L2" s="166" t="s">
        <v>97</v>
      </c>
      <c r="M2" s="167" t="s">
        <v>98</v>
      </c>
      <c r="N2" s="168" t="s">
        <v>99</v>
      </c>
      <c r="O2" s="168" t="s">
        <v>100</v>
      </c>
      <c r="P2" s="117"/>
      <c r="Q2" s="166" t="s">
        <v>187</v>
      </c>
      <c r="R2" s="166" t="s">
        <v>188</v>
      </c>
      <c r="S2" s="166" t="s">
        <v>189</v>
      </c>
      <c r="T2" s="166" t="s">
        <v>190</v>
      </c>
      <c r="U2" s="166" t="s">
        <v>191</v>
      </c>
      <c r="V2" s="194" t="s">
        <v>5480</v>
      </c>
      <c r="W2" s="195" t="s">
        <v>192</v>
      </c>
      <c r="AB2" s="196" t="s">
        <v>101</v>
      </c>
    </row>
    <row r="3" spans="1:28" ht="137.5" x14ac:dyDescent="0.35">
      <c r="A3" s="170" t="s">
        <v>193</v>
      </c>
      <c r="B3" s="197" t="s">
        <v>110</v>
      </c>
      <c r="C3" s="118" t="s">
        <v>111</v>
      </c>
      <c r="D3" s="170" t="s">
        <v>139</v>
      </c>
      <c r="E3" s="170" t="s">
        <v>194</v>
      </c>
      <c r="F3" s="170" t="s">
        <v>195</v>
      </c>
      <c r="G3" s="170" t="s">
        <v>196</v>
      </c>
      <c r="H3" s="170" t="s">
        <v>197</v>
      </c>
      <c r="I3" s="197"/>
      <c r="J3" s="197"/>
      <c r="K3" s="197" t="s">
        <v>198</v>
      </c>
      <c r="L3" s="198" t="s">
        <v>5476</v>
      </c>
      <c r="M3" s="198" t="s">
        <v>115</v>
      </c>
      <c r="N3" s="199" t="s">
        <v>116</v>
      </c>
      <c r="O3" s="170" t="s">
        <v>117</v>
      </c>
      <c r="P3" s="119"/>
      <c r="Q3" s="198" t="s">
        <v>199</v>
      </c>
      <c r="R3" s="198" t="s">
        <v>200</v>
      </c>
      <c r="S3" s="170" t="s">
        <v>201</v>
      </c>
      <c r="T3" s="170"/>
      <c r="U3" s="170" t="s">
        <v>202</v>
      </c>
      <c r="V3" s="170" t="s">
        <v>203</v>
      </c>
      <c r="W3" s="173" t="s">
        <v>204</v>
      </c>
      <c r="AB3" s="100" t="e">
        <f>IF(OR(J3="Fail",ISBLANK(J3)),INDEX('Issue Code Table'!C:C,MATCH(N:N,'Issue Code Table'!A:A,0)),IF(M3="Critical",6,IF(M3="Significant",5,IF(M3="Moderate",3,2))))</f>
        <v>#N/A</v>
      </c>
    </row>
    <row r="4" spans="1:28" ht="236.25" customHeight="1" x14ac:dyDescent="0.35">
      <c r="A4" s="174" t="s">
        <v>205</v>
      </c>
      <c r="B4" s="200" t="s">
        <v>206</v>
      </c>
      <c r="C4" s="201" t="s">
        <v>207</v>
      </c>
      <c r="D4" s="174" t="s">
        <v>139</v>
      </c>
      <c r="E4" s="174" t="s">
        <v>209</v>
      </c>
      <c r="F4" s="174" t="s">
        <v>210</v>
      </c>
      <c r="G4" s="174" t="s">
        <v>211</v>
      </c>
      <c r="H4" s="174" t="s">
        <v>212</v>
      </c>
      <c r="I4" s="200"/>
      <c r="J4" s="200"/>
      <c r="K4" s="174" t="s">
        <v>213</v>
      </c>
      <c r="L4" s="202"/>
      <c r="M4" s="202" t="s">
        <v>184</v>
      </c>
      <c r="N4" s="203" t="s">
        <v>5372</v>
      </c>
      <c r="O4" s="174" t="s">
        <v>5371</v>
      </c>
      <c r="P4" s="120"/>
      <c r="Q4" s="202" t="s">
        <v>199</v>
      </c>
      <c r="R4" s="202" t="s">
        <v>215</v>
      </c>
      <c r="S4" s="174" t="s">
        <v>216</v>
      </c>
      <c r="T4" s="174"/>
      <c r="U4" s="174" t="s">
        <v>217</v>
      </c>
      <c r="V4" s="174" t="s">
        <v>218</v>
      </c>
      <c r="W4" s="177"/>
      <c r="AB4" s="100" t="e">
        <f>IF(OR(J4="Fail",ISBLANK(J4)),INDEX('Issue Code Table'!C:C,MATCH(N:N,'Issue Code Table'!A:A,0)),IF(M4="Critical",6,IF(M4="Significant",5,IF(M4="Moderate",3,2))))</f>
        <v>#N/A</v>
      </c>
    </row>
    <row r="5" spans="1:28" ht="150" x14ac:dyDescent="0.35">
      <c r="A5" s="170" t="s">
        <v>219</v>
      </c>
      <c r="B5" s="197" t="s">
        <v>170</v>
      </c>
      <c r="C5" s="204" t="s">
        <v>171</v>
      </c>
      <c r="D5" s="170" t="s">
        <v>139</v>
      </c>
      <c r="E5" s="170" t="s">
        <v>220</v>
      </c>
      <c r="F5" s="170" t="s">
        <v>221</v>
      </c>
      <c r="G5" s="170" t="s">
        <v>222</v>
      </c>
      <c r="H5" s="170" t="s">
        <v>223</v>
      </c>
      <c r="I5" s="197"/>
      <c r="J5" s="197"/>
      <c r="K5" s="197" t="s">
        <v>224</v>
      </c>
      <c r="L5" s="198"/>
      <c r="M5" s="198" t="s">
        <v>115</v>
      </c>
      <c r="N5" s="199" t="s">
        <v>174</v>
      </c>
      <c r="O5" s="170" t="s">
        <v>5444</v>
      </c>
      <c r="P5" s="119"/>
      <c r="Q5" s="198" t="s">
        <v>225</v>
      </c>
      <c r="R5" s="198" t="s">
        <v>226</v>
      </c>
      <c r="S5" s="170" t="s">
        <v>227</v>
      </c>
      <c r="T5" s="170"/>
      <c r="U5" s="170" t="s">
        <v>228</v>
      </c>
      <c r="V5" s="205" t="s">
        <v>229</v>
      </c>
      <c r="W5" s="173" t="s">
        <v>230</v>
      </c>
      <c r="AB5" s="100">
        <f>IF(OR(J5="Fail",ISBLANK(J5)),INDEX('Issue Code Table'!C:C,MATCH(N:N,'Issue Code Table'!A:A,0)),IF(M5="Critical",6,IF(M5="Significant",5,IF(M5="Moderate",3,2))))</f>
        <v>5</v>
      </c>
    </row>
    <row r="6" spans="1:28" ht="62.5" x14ac:dyDescent="0.35">
      <c r="A6" s="174" t="s">
        <v>231</v>
      </c>
      <c r="B6" s="174" t="s">
        <v>232</v>
      </c>
      <c r="C6" s="206" t="s">
        <v>233</v>
      </c>
      <c r="D6" s="174" t="s">
        <v>139</v>
      </c>
      <c r="E6" s="174" t="s">
        <v>234</v>
      </c>
      <c r="F6" s="174" t="s">
        <v>235</v>
      </c>
      <c r="G6" s="174" t="s">
        <v>236</v>
      </c>
      <c r="H6" s="174" t="s">
        <v>237</v>
      </c>
      <c r="I6" s="200"/>
      <c r="J6" s="200"/>
      <c r="K6" s="200" t="s">
        <v>238</v>
      </c>
      <c r="L6" s="203"/>
      <c r="M6" s="202" t="s">
        <v>115</v>
      </c>
      <c r="N6" s="203" t="s">
        <v>5199</v>
      </c>
      <c r="O6" s="174" t="s">
        <v>5373</v>
      </c>
      <c r="P6" s="120"/>
      <c r="Q6" s="202" t="s">
        <v>240</v>
      </c>
      <c r="R6" s="202" t="s">
        <v>241</v>
      </c>
      <c r="S6" s="174" t="s">
        <v>242</v>
      </c>
      <c r="T6" s="174"/>
      <c r="U6" s="174" t="s">
        <v>243</v>
      </c>
      <c r="V6" s="174" t="s">
        <v>244</v>
      </c>
      <c r="W6" s="177" t="s">
        <v>245</v>
      </c>
      <c r="AB6" s="100">
        <f>IF(OR(J6="Fail",ISBLANK(J6)),INDEX('Issue Code Table'!C:C,MATCH(N:N,'Issue Code Table'!A:A,0)),IF(M6="Critical",6,IF(M6="Significant",5,IF(M6="Moderate",3,2))))</f>
        <v>1</v>
      </c>
    </row>
    <row r="7" spans="1:28" ht="200" x14ac:dyDescent="0.35">
      <c r="A7" s="170" t="s">
        <v>246</v>
      </c>
      <c r="B7" s="197" t="s">
        <v>247</v>
      </c>
      <c r="C7" s="204" t="s">
        <v>248</v>
      </c>
      <c r="D7" s="170" t="s">
        <v>208</v>
      </c>
      <c r="E7" s="170" t="s">
        <v>249</v>
      </c>
      <c r="F7" s="170" t="s">
        <v>250</v>
      </c>
      <c r="G7" s="170" t="s">
        <v>251</v>
      </c>
      <c r="H7" s="170" t="s">
        <v>252</v>
      </c>
      <c r="I7" s="197"/>
      <c r="J7" s="197"/>
      <c r="K7" s="197" t="s">
        <v>5481</v>
      </c>
      <c r="L7" s="199"/>
      <c r="M7" s="198" t="s">
        <v>115</v>
      </c>
      <c r="N7" s="199" t="s">
        <v>239</v>
      </c>
      <c r="O7" s="170" t="s">
        <v>1345</v>
      </c>
      <c r="P7" s="119"/>
      <c r="Q7" s="198" t="s">
        <v>240</v>
      </c>
      <c r="R7" s="198" t="s">
        <v>253</v>
      </c>
      <c r="S7" s="170" t="s">
        <v>254</v>
      </c>
      <c r="T7" s="170"/>
      <c r="U7" s="170" t="s">
        <v>255</v>
      </c>
      <c r="V7" s="170" t="s">
        <v>256</v>
      </c>
      <c r="W7" s="173" t="s">
        <v>257</v>
      </c>
      <c r="AB7" s="100">
        <f>IF(OR(J7="Fail",ISBLANK(J7)),INDEX('Issue Code Table'!C:C,MATCH(N:N,'Issue Code Table'!A:A,0)),IF(M7="Critical",6,IF(M7="Significant",5,IF(M7="Moderate",3,2))))</f>
        <v>5</v>
      </c>
    </row>
    <row r="8" spans="1:28" ht="150" x14ac:dyDescent="0.35">
      <c r="A8" s="174" t="s">
        <v>258</v>
      </c>
      <c r="B8" s="200" t="s">
        <v>170</v>
      </c>
      <c r="C8" s="207" t="s">
        <v>171</v>
      </c>
      <c r="D8" s="174" t="s">
        <v>208</v>
      </c>
      <c r="E8" s="174" t="s">
        <v>259</v>
      </c>
      <c r="F8" s="174" t="s">
        <v>260</v>
      </c>
      <c r="G8" s="174" t="s">
        <v>261</v>
      </c>
      <c r="H8" s="174" t="s">
        <v>262</v>
      </c>
      <c r="I8" s="200"/>
      <c r="J8" s="200"/>
      <c r="K8" s="200" t="s">
        <v>263</v>
      </c>
      <c r="L8" s="202"/>
      <c r="M8" s="202" t="s">
        <v>115</v>
      </c>
      <c r="N8" s="203" t="s">
        <v>264</v>
      </c>
      <c r="O8" s="174" t="s">
        <v>1764</v>
      </c>
      <c r="P8" s="120"/>
      <c r="Q8" s="202" t="s">
        <v>265</v>
      </c>
      <c r="R8" s="202" t="s">
        <v>266</v>
      </c>
      <c r="S8" s="174" t="s">
        <v>267</v>
      </c>
      <c r="T8" s="174"/>
      <c r="U8" s="174" t="s">
        <v>268</v>
      </c>
      <c r="V8" s="175" t="s">
        <v>269</v>
      </c>
      <c r="W8" s="177" t="s">
        <v>5482</v>
      </c>
      <c r="AB8" s="100">
        <f>IF(OR(J8="Fail",ISBLANK(J8)),INDEX('Issue Code Table'!C:C,MATCH(N:N,'Issue Code Table'!A:A,0)),IF(M8="Critical",6,IF(M8="Significant",5,IF(M8="Moderate",3,2))))</f>
        <v>5</v>
      </c>
    </row>
    <row r="9" spans="1:28" ht="112.5" x14ac:dyDescent="0.35">
      <c r="A9" s="170" t="s">
        <v>270</v>
      </c>
      <c r="B9" s="197" t="s">
        <v>232</v>
      </c>
      <c r="C9" s="204" t="s">
        <v>233</v>
      </c>
      <c r="D9" s="170" t="s">
        <v>208</v>
      </c>
      <c r="E9" s="170" t="s">
        <v>271</v>
      </c>
      <c r="F9" s="170" t="s">
        <v>272</v>
      </c>
      <c r="G9" s="170" t="s">
        <v>273</v>
      </c>
      <c r="H9" s="170" t="s">
        <v>274</v>
      </c>
      <c r="I9" s="197"/>
      <c r="J9" s="197"/>
      <c r="K9" s="197" t="s">
        <v>275</v>
      </c>
      <c r="L9" s="198"/>
      <c r="M9" s="198" t="s">
        <v>115</v>
      </c>
      <c r="N9" s="199" t="s">
        <v>264</v>
      </c>
      <c r="O9" s="170" t="s">
        <v>1764</v>
      </c>
      <c r="P9" s="119"/>
      <c r="Q9" s="198" t="s">
        <v>276</v>
      </c>
      <c r="R9" s="198" t="s">
        <v>277</v>
      </c>
      <c r="S9" s="170" t="s">
        <v>278</v>
      </c>
      <c r="T9" s="170"/>
      <c r="U9" s="170" t="s">
        <v>279</v>
      </c>
      <c r="V9" s="205" t="s">
        <v>280</v>
      </c>
      <c r="W9" s="173" t="s">
        <v>281</v>
      </c>
      <c r="AB9" s="100">
        <f>IF(OR(J9="Fail",ISBLANK(J9)),INDEX('Issue Code Table'!C:C,MATCH(N:N,'Issue Code Table'!A:A,0)),IF(M9="Critical",6,IF(M9="Significant",5,IF(M9="Moderate",3,2))))</f>
        <v>5</v>
      </c>
    </row>
    <row r="10" spans="1:28" ht="112.5" x14ac:dyDescent="0.35">
      <c r="A10" s="174" t="s">
        <v>282</v>
      </c>
      <c r="B10" s="200" t="s">
        <v>232</v>
      </c>
      <c r="C10" s="207" t="s">
        <v>233</v>
      </c>
      <c r="D10" s="174" t="s">
        <v>208</v>
      </c>
      <c r="E10" s="174" t="s">
        <v>283</v>
      </c>
      <c r="F10" s="174" t="s">
        <v>284</v>
      </c>
      <c r="G10" s="174" t="s">
        <v>285</v>
      </c>
      <c r="H10" s="174" t="s">
        <v>274</v>
      </c>
      <c r="I10" s="200"/>
      <c r="J10" s="200"/>
      <c r="K10" s="200" t="s">
        <v>286</v>
      </c>
      <c r="L10" s="202"/>
      <c r="M10" s="202" t="s">
        <v>115</v>
      </c>
      <c r="N10" s="203" t="s">
        <v>264</v>
      </c>
      <c r="O10" s="174" t="s">
        <v>1764</v>
      </c>
      <c r="P10" s="120"/>
      <c r="Q10" s="202" t="s">
        <v>276</v>
      </c>
      <c r="R10" s="202" t="s">
        <v>287</v>
      </c>
      <c r="S10" s="174" t="s">
        <v>288</v>
      </c>
      <c r="T10" s="174"/>
      <c r="U10" s="174" t="s">
        <v>289</v>
      </c>
      <c r="V10" s="208" t="s">
        <v>290</v>
      </c>
      <c r="W10" s="177" t="s">
        <v>291</v>
      </c>
      <c r="AB10" s="100">
        <f>IF(OR(J10="Fail",ISBLANK(J10)),INDEX('Issue Code Table'!C:C,MATCH(N:N,'Issue Code Table'!A:A,0)),IF(M10="Critical",6,IF(M10="Significant",5,IF(M10="Moderate",3,2))))</f>
        <v>5</v>
      </c>
    </row>
    <row r="11" spans="1:28" ht="112.5" x14ac:dyDescent="0.35">
      <c r="A11" s="170" t="s">
        <v>292</v>
      </c>
      <c r="B11" s="197" t="s">
        <v>232</v>
      </c>
      <c r="C11" s="204" t="s">
        <v>233</v>
      </c>
      <c r="D11" s="170" t="s">
        <v>208</v>
      </c>
      <c r="E11" s="170" t="s">
        <v>293</v>
      </c>
      <c r="F11" s="170" t="s">
        <v>294</v>
      </c>
      <c r="G11" s="170" t="s">
        <v>295</v>
      </c>
      <c r="H11" s="170" t="s">
        <v>274</v>
      </c>
      <c r="I11" s="197"/>
      <c r="J11" s="197"/>
      <c r="K11" s="197" t="s">
        <v>296</v>
      </c>
      <c r="L11" s="198"/>
      <c r="M11" s="198" t="s">
        <v>115</v>
      </c>
      <c r="N11" s="199" t="s">
        <v>264</v>
      </c>
      <c r="O11" s="170" t="s">
        <v>1764</v>
      </c>
      <c r="P11" s="119"/>
      <c r="Q11" s="198" t="s">
        <v>276</v>
      </c>
      <c r="R11" s="198" t="s">
        <v>297</v>
      </c>
      <c r="S11" s="170" t="s">
        <v>298</v>
      </c>
      <c r="T11" s="170"/>
      <c r="U11" s="170" t="s">
        <v>299</v>
      </c>
      <c r="V11" s="205" t="s">
        <v>300</v>
      </c>
      <c r="W11" s="173" t="s">
        <v>301</v>
      </c>
      <c r="AB11" s="100">
        <f>IF(OR(J11="Fail",ISBLANK(J11)),INDEX('Issue Code Table'!C:C,MATCH(N:N,'Issue Code Table'!A:A,0)),IF(M11="Critical",6,IF(M11="Significant",5,IF(M11="Moderate",3,2))))</f>
        <v>5</v>
      </c>
    </row>
    <row r="12" spans="1:28" ht="112.5" x14ac:dyDescent="0.35">
      <c r="A12" s="174" t="s">
        <v>302</v>
      </c>
      <c r="B12" s="200" t="s">
        <v>232</v>
      </c>
      <c r="C12" s="207" t="s">
        <v>233</v>
      </c>
      <c r="D12" s="174" t="s">
        <v>208</v>
      </c>
      <c r="E12" s="174" t="s">
        <v>303</v>
      </c>
      <c r="F12" s="174" t="s">
        <v>284</v>
      </c>
      <c r="G12" s="174" t="s">
        <v>304</v>
      </c>
      <c r="H12" s="174" t="s">
        <v>274</v>
      </c>
      <c r="I12" s="200"/>
      <c r="J12" s="200"/>
      <c r="K12" s="200" t="s">
        <v>305</v>
      </c>
      <c r="L12" s="202"/>
      <c r="M12" s="202" t="s">
        <v>115</v>
      </c>
      <c r="N12" s="203" t="s">
        <v>264</v>
      </c>
      <c r="O12" s="174" t="s">
        <v>1764</v>
      </c>
      <c r="P12" s="120"/>
      <c r="Q12" s="202" t="s">
        <v>276</v>
      </c>
      <c r="R12" s="202" t="s">
        <v>306</v>
      </c>
      <c r="S12" s="174" t="s">
        <v>307</v>
      </c>
      <c r="T12" s="174"/>
      <c r="U12" s="174" t="s">
        <v>308</v>
      </c>
      <c r="V12" s="208" t="s">
        <v>309</v>
      </c>
      <c r="W12" s="177" t="s">
        <v>310</v>
      </c>
      <c r="AB12" s="100">
        <f>IF(OR(J12="Fail",ISBLANK(J12)),INDEX('Issue Code Table'!C:C,MATCH(N:N,'Issue Code Table'!A:A,0)),IF(M12="Critical",6,IF(M12="Significant",5,IF(M12="Moderate",3,2))))</f>
        <v>5</v>
      </c>
    </row>
    <row r="13" spans="1:28" ht="100" x14ac:dyDescent="0.35">
      <c r="A13" s="170" t="s">
        <v>311</v>
      </c>
      <c r="B13" s="197" t="s">
        <v>232</v>
      </c>
      <c r="C13" s="204" t="s">
        <v>233</v>
      </c>
      <c r="D13" s="170" t="s">
        <v>139</v>
      </c>
      <c r="E13" s="170" t="s">
        <v>312</v>
      </c>
      <c r="F13" s="170" t="s">
        <v>272</v>
      </c>
      <c r="G13" s="170" t="s">
        <v>313</v>
      </c>
      <c r="H13" s="170" t="s">
        <v>314</v>
      </c>
      <c r="I13" s="197"/>
      <c r="J13" s="197"/>
      <c r="K13" s="197" t="s">
        <v>315</v>
      </c>
      <c r="L13" s="198"/>
      <c r="M13" s="198" t="s">
        <v>115</v>
      </c>
      <c r="N13" s="199" t="s">
        <v>264</v>
      </c>
      <c r="O13" s="170" t="s">
        <v>1764</v>
      </c>
      <c r="P13" s="119"/>
      <c r="Q13" s="198" t="s">
        <v>276</v>
      </c>
      <c r="R13" s="198" t="s">
        <v>316</v>
      </c>
      <c r="S13" s="170" t="s">
        <v>317</v>
      </c>
      <c r="T13" s="170"/>
      <c r="U13" s="170" t="s">
        <v>318</v>
      </c>
      <c r="V13" s="205" t="s">
        <v>319</v>
      </c>
      <c r="W13" s="173" t="s">
        <v>320</v>
      </c>
      <c r="AB13" s="100">
        <f>IF(OR(J13="Fail",ISBLANK(J13)),INDEX('Issue Code Table'!C:C,MATCH(N:N,'Issue Code Table'!A:A,0)),IF(M13="Critical",6,IF(M13="Significant",5,IF(M13="Moderate",3,2))))</f>
        <v>5</v>
      </c>
    </row>
    <row r="14" spans="1:28" ht="173.25" customHeight="1" x14ac:dyDescent="0.35">
      <c r="A14" s="174" t="s">
        <v>321</v>
      </c>
      <c r="B14" s="200" t="s">
        <v>322</v>
      </c>
      <c r="C14" s="207" t="s">
        <v>323</v>
      </c>
      <c r="D14" s="174" t="s">
        <v>208</v>
      </c>
      <c r="E14" s="174" t="s">
        <v>324</v>
      </c>
      <c r="F14" s="174" t="s">
        <v>325</v>
      </c>
      <c r="G14" s="174" t="s">
        <v>326</v>
      </c>
      <c r="H14" s="174" t="s">
        <v>327</v>
      </c>
      <c r="I14" s="200"/>
      <c r="J14" s="200"/>
      <c r="K14" s="200" t="s">
        <v>328</v>
      </c>
      <c r="L14" s="202"/>
      <c r="M14" s="202" t="s">
        <v>115</v>
      </c>
      <c r="N14" s="203" t="s">
        <v>264</v>
      </c>
      <c r="O14" s="174" t="s">
        <v>1764</v>
      </c>
      <c r="P14" s="120"/>
      <c r="Q14" s="202" t="s">
        <v>276</v>
      </c>
      <c r="R14" s="202" t="s">
        <v>329</v>
      </c>
      <c r="S14" s="174" t="s">
        <v>330</v>
      </c>
      <c r="T14" s="174" t="s">
        <v>331</v>
      </c>
      <c r="U14" s="174" t="s">
        <v>332</v>
      </c>
      <c r="V14" s="208" t="s">
        <v>333</v>
      </c>
      <c r="W14" s="177" t="s">
        <v>334</v>
      </c>
      <c r="AB14" s="100">
        <f>IF(OR(J14="Fail",ISBLANK(J14)),INDEX('Issue Code Table'!C:C,MATCH(N:N,'Issue Code Table'!A:A,0)),IF(M14="Critical",6,IF(M14="Significant",5,IF(M14="Moderate",3,2))))</f>
        <v>5</v>
      </c>
    </row>
    <row r="15" spans="1:28" ht="100" x14ac:dyDescent="0.35">
      <c r="A15" s="170" t="s">
        <v>335</v>
      </c>
      <c r="B15" s="197" t="s">
        <v>170</v>
      </c>
      <c r="C15" s="204" t="s">
        <v>171</v>
      </c>
      <c r="D15" s="170" t="s">
        <v>139</v>
      </c>
      <c r="E15" s="170" t="s">
        <v>336</v>
      </c>
      <c r="F15" s="170" t="s">
        <v>284</v>
      </c>
      <c r="G15" s="170" t="s">
        <v>337</v>
      </c>
      <c r="H15" s="170" t="s">
        <v>338</v>
      </c>
      <c r="I15" s="197"/>
      <c r="J15" s="197"/>
      <c r="K15" s="197" t="s">
        <v>339</v>
      </c>
      <c r="L15" s="198"/>
      <c r="M15" s="198" t="s">
        <v>115</v>
      </c>
      <c r="N15" s="199" t="s">
        <v>264</v>
      </c>
      <c r="O15" s="170" t="s">
        <v>1764</v>
      </c>
      <c r="P15" s="119"/>
      <c r="Q15" s="198" t="s">
        <v>276</v>
      </c>
      <c r="R15" s="198" t="s">
        <v>340</v>
      </c>
      <c r="S15" s="170" t="s">
        <v>341</v>
      </c>
      <c r="T15" s="170"/>
      <c r="U15" s="170" t="s">
        <v>342</v>
      </c>
      <c r="V15" s="205" t="s">
        <v>343</v>
      </c>
      <c r="W15" s="173" t="s">
        <v>344</v>
      </c>
      <c r="AB15" s="100">
        <f>IF(OR(J15="Fail",ISBLANK(J15)),INDEX('Issue Code Table'!C:C,MATCH(N:N,'Issue Code Table'!A:A,0)),IF(M15="Critical",6,IF(M15="Significant",5,IF(M15="Moderate",3,2))))</f>
        <v>5</v>
      </c>
    </row>
    <row r="16" spans="1:28" ht="100" x14ac:dyDescent="0.35">
      <c r="A16" s="174" t="s">
        <v>345</v>
      </c>
      <c r="B16" s="200" t="s">
        <v>170</v>
      </c>
      <c r="C16" s="207" t="s">
        <v>171</v>
      </c>
      <c r="D16" s="174" t="s">
        <v>139</v>
      </c>
      <c r="E16" s="174" t="s">
        <v>346</v>
      </c>
      <c r="F16" s="174" t="s">
        <v>294</v>
      </c>
      <c r="G16" s="174" t="s">
        <v>347</v>
      </c>
      <c r="H16" s="174" t="s">
        <v>348</v>
      </c>
      <c r="I16" s="200"/>
      <c r="J16" s="200"/>
      <c r="K16" s="200" t="s">
        <v>349</v>
      </c>
      <c r="L16" s="209"/>
      <c r="M16" s="202" t="s">
        <v>115</v>
      </c>
      <c r="N16" s="203" t="s">
        <v>350</v>
      </c>
      <c r="O16" s="174" t="s">
        <v>5483</v>
      </c>
      <c r="P16" s="120"/>
      <c r="Q16" s="202" t="s">
        <v>276</v>
      </c>
      <c r="R16" s="202" t="s">
        <v>351</v>
      </c>
      <c r="S16" s="174" t="s">
        <v>352</v>
      </c>
      <c r="T16" s="174"/>
      <c r="U16" s="174" t="s">
        <v>353</v>
      </c>
      <c r="V16" s="208" t="s">
        <v>354</v>
      </c>
      <c r="W16" s="177" t="s">
        <v>355</v>
      </c>
      <c r="AB16" s="100">
        <f>IF(OR(J16="Fail",ISBLANK(J16)),INDEX('Issue Code Table'!C:C,MATCH(N:N,'Issue Code Table'!A:A,0)),IF(M16="Critical",6,IF(M16="Significant",5,IF(M16="Moderate",3,2))))</f>
        <v>6</v>
      </c>
    </row>
    <row r="17" spans="1:28" ht="87.5" x14ac:dyDescent="0.35">
      <c r="A17" s="170" t="s">
        <v>356</v>
      </c>
      <c r="B17" s="197" t="s">
        <v>322</v>
      </c>
      <c r="C17" s="204" t="s">
        <v>323</v>
      </c>
      <c r="D17" s="170" t="s">
        <v>208</v>
      </c>
      <c r="E17" s="170" t="s">
        <v>357</v>
      </c>
      <c r="F17" s="170" t="s">
        <v>358</v>
      </c>
      <c r="G17" s="170" t="s">
        <v>359</v>
      </c>
      <c r="H17" s="170" t="s">
        <v>360</v>
      </c>
      <c r="I17" s="197"/>
      <c r="J17" s="197"/>
      <c r="K17" s="197" t="s">
        <v>361</v>
      </c>
      <c r="L17" s="198"/>
      <c r="M17" s="198" t="s">
        <v>115</v>
      </c>
      <c r="N17" s="199" t="s">
        <v>239</v>
      </c>
      <c r="O17" s="170" t="s">
        <v>1345</v>
      </c>
      <c r="P17" s="119"/>
      <c r="Q17" s="198" t="s">
        <v>276</v>
      </c>
      <c r="R17" s="198" t="s">
        <v>362</v>
      </c>
      <c r="S17" s="170" t="s">
        <v>363</v>
      </c>
      <c r="T17" s="170"/>
      <c r="U17" s="170" t="s">
        <v>364</v>
      </c>
      <c r="V17" s="205" t="s">
        <v>365</v>
      </c>
      <c r="W17" s="173" t="s">
        <v>5484</v>
      </c>
      <c r="AB17" s="100">
        <f>IF(OR(J17="Fail",ISBLANK(J17)),INDEX('Issue Code Table'!C:C,MATCH(N:N,'Issue Code Table'!A:A,0)),IF(M17="Critical",6,IF(M17="Significant",5,IF(M17="Moderate",3,2))))</f>
        <v>5</v>
      </c>
    </row>
    <row r="18" spans="1:28" ht="237.5" x14ac:dyDescent="0.35">
      <c r="A18" s="174" t="s">
        <v>366</v>
      </c>
      <c r="B18" s="200" t="s">
        <v>170</v>
      </c>
      <c r="C18" s="207" t="s">
        <v>171</v>
      </c>
      <c r="D18" s="174" t="s">
        <v>208</v>
      </c>
      <c r="E18" s="174" t="s">
        <v>367</v>
      </c>
      <c r="F18" s="174" t="s">
        <v>368</v>
      </c>
      <c r="G18" s="174" t="s">
        <v>369</v>
      </c>
      <c r="H18" s="174" t="s">
        <v>370</v>
      </c>
      <c r="I18" s="200"/>
      <c r="J18" s="200"/>
      <c r="K18" s="200" t="s">
        <v>371</v>
      </c>
      <c r="L18" s="202"/>
      <c r="M18" s="202" t="s">
        <v>115</v>
      </c>
      <c r="N18" s="203" t="s">
        <v>264</v>
      </c>
      <c r="O18" s="174" t="s">
        <v>1764</v>
      </c>
      <c r="P18" s="120"/>
      <c r="Q18" s="202" t="s">
        <v>276</v>
      </c>
      <c r="R18" s="202" t="s">
        <v>372</v>
      </c>
      <c r="S18" s="174" t="s">
        <v>373</v>
      </c>
      <c r="T18" s="174" t="s">
        <v>374</v>
      </c>
      <c r="U18" s="174" t="s">
        <v>375</v>
      </c>
      <c r="V18" s="174" t="s">
        <v>376</v>
      </c>
      <c r="W18" s="177" t="s">
        <v>5485</v>
      </c>
      <c r="AB18" s="100">
        <f>IF(OR(J18="Fail",ISBLANK(J18)),INDEX('Issue Code Table'!C:C,MATCH(N:N,'Issue Code Table'!A:A,0)),IF(M18="Critical",6,IF(M18="Significant",5,IF(M18="Moderate",3,2))))</f>
        <v>5</v>
      </c>
    </row>
    <row r="19" spans="1:28" ht="154.5" customHeight="1" x14ac:dyDescent="0.35">
      <c r="A19" s="170" t="s">
        <v>377</v>
      </c>
      <c r="B19" s="197" t="s">
        <v>170</v>
      </c>
      <c r="C19" s="204" t="s">
        <v>171</v>
      </c>
      <c r="D19" s="170" t="s">
        <v>208</v>
      </c>
      <c r="E19" s="170" t="s">
        <v>378</v>
      </c>
      <c r="F19" s="170" t="s">
        <v>272</v>
      </c>
      <c r="G19" s="170" t="s">
        <v>379</v>
      </c>
      <c r="H19" s="170" t="s">
        <v>380</v>
      </c>
      <c r="I19" s="197"/>
      <c r="J19" s="197"/>
      <c r="K19" s="197" t="s">
        <v>381</v>
      </c>
      <c r="L19" s="198"/>
      <c r="M19" s="198" t="s">
        <v>115</v>
      </c>
      <c r="N19" s="199" t="s">
        <v>264</v>
      </c>
      <c r="O19" s="170" t="s">
        <v>1764</v>
      </c>
      <c r="P19" s="119"/>
      <c r="Q19" s="198" t="s">
        <v>276</v>
      </c>
      <c r="R19" s="198" t="s">
        <v>382</v>
      </c>
      <c r="S19" s="170" t="s">
        <v>383</v>
      </c>
      <c r="T19" s="170"/>
      <c r="U19" s="170" t="s">
        <v>384</v>
      </c>
      <c r="V19" s="205" t="s">
        <v>385</v>
      </c>
      <c r="W19" s="173" t="s">
        <v>386</v>
      </c>
      <c r="AB19" s="100">
        <f>IF(OR(J19="Fail",ISBLANK(J19)),INDEX('Issue Code Table'!C:C,MATCH(N:N,'Issue Code Table'!A:A,0)),IF(M19="Critical",6,IF(M19="Significant",5,IF(M19="Moderate",3,2))))</f>
        <v>5</v>
      </c>
    </row>
    <row r="20" spans="1:28" ht="362.5" x14ac:dyDescent="0.35">
      <c r="A20" s="174" t="s">
        <v>387</v>
      </c>
      <c r="B20" s="200" t="s">
        <v>170</v>
      </c>
      <c r="C20" s="207" t="s">
        <v>171</v>
      </c>
      <c r="D20" s="174" t="s">
        <v>208</v>
      </c>
      <c r="E20" s="174" t="s">
        <v>388</v>
      </c>
      <c r="F20" s="174" t="s">
        <v>284</v>
      </c>
      <c r="G20" s="174" t="s">
        <v>389</v>
      </c>
      <c r="H20" s="174" t="s">
        <v>390</v>
      </c>
      <c r="I20" s="200"/>
      <c r="J20" s="200"/>
      <c r="K20" s="200" t="s">
        <v>391</v>
      </c>
      <c r="L20" s="202"/>
      <c r="M20" s="202" t="s">
        <v>115</v>
      </c>
      <c r="N20" s="203" t="s">
        <v>264</v>
      </c>
      <c r="O20" s="174" t="s">
        <v>1764</v>
      </c>
      <c r="P20" s="120"/>
      <c r="Q20" s="202" t="s">
        <v>276</v>
      </c>
      <c r="R20" s="202" t="s">
        <v>392</v>
      </c>
      <c r="S20" s="174" t="s">
        <v>393</v>
      </c>
      <c r="T20" s="174"/>
      <c r="U20" s="174" t="s">
        <v>394</v>
      </c>
      <c r="V20" s="174" t="s">
        <v>395</v>
      </c>
      <c r="W20" s="177" t="s">
        <v>291</v>
      </c>
      <c r="AB20" s="100">
        <f>IF(OR(J20="Fail",ISBLANK(J20)),INDEX('Issue Code Table'!C:C,MATCH(N:N,'Issue Code Table'!A:A,0)),IF(M20="Critical",6,IF(M20="Significant",5,IF(M20="Moderate",3,2))))</f>
        <v>5</v>
      </c>
    </row>
    <row r="21" spans="1:28" ht="325" x14ac:dyDescent="0.35">
      <c r="A21" s="170" t="s">
        <v>396</v>
      </c>
      <c r="B21" s="197" t="s">
        <v>170</v>
      </c>
      <c r="C21" s="204" t="s">
        <v>171</v>
      </c>
      <c r="D21" s="170" t="s">
        <v>208</v>
      </c>
      <c r="E21" s="170" t="s">
        <v>397</v>
      </c>
      <c r="F21" s="170" t="s">
        <v>294</v>
      </c>
      <c r="G21" s="170" t="s">
        <v>398</v>
      </c>
      <c r="H21" s="170" t="s">
        <v>399</v>
      </c>
      <c r="I21" s="197"/>
      <c r="J21" s="197"/>
      <c r="K21" s="197" t="s">
        <v>400</v>
      </c>
      <c r="L21" s="198"/>
      <c r="M21" s="198" t="s">
        <v>115</v>
      </c>
      <c r="N21" s="199" t="s">
        <v>264</v>
      </c>
      <c r="O21" s="170" t="s">
        <v>1764</v>
      </c>
      <c r="P21" s="119"/>
      <c r="Q21" s="198" t="s">
        <v>276</v>
      </c>
      <c r="R21" s="198" t="s">
        <v>401</v>
      </c>
      <c r="S21" s="170" t="s">
        <v>402</v>
      </c>
      <c r="T21" s="170"/>
      <c r="U21" s="170" t="s">
        <v>403</v>
      </c>
      <c r="V21" s="205" t="s">
        <v>404</v>
      </c>
      <c r="W21" s="173" t="s">
        <v>301</v>
      </c>
      <c r="AB21" s="100">
        <f>IF(OR(J21="Fail",ISBLANK(J21)),INDEX('Issue Code Table'!C:C,MATCH(N:N,'Issue Code Table'!A:A,0)),IF(M21="Critical",6,IF(M21="Significant",5,IF(M21="Moderate",3,2))))</f>
        <v>5</v>
      </c>
    </row>
    <row r="22" spans="1:28" ht="237.5" x14ac:dyDescent="0.35">
      <c r="A22" s="174" t="s">
        <v>405</v>
      </c>
      <c r="B22" s="200" t="s">
        <v>322</v>
      </c>
      <c r="C22" s="207" t="s">
        <v>323</v>
      </c>
      <c r="D22" s="174" t="s">
        <v>208</v>
      </c>
      <c r="E22" s="174" t="s">
        <v>406</v>
      </c>
      <c r="F22" s="174" t="s">
        <v>407</v>
      </c>
      <c r="G22" s="174" t="s">
        <v>408</v>
      </c>
      <c r="H22" s="174" t="s">
        <v>409</v>
      </c>
      <c r="I22" s="200"/>
      <c r="J22" s="200"/>
      <c r="K22" s="200" t="s">
        <v>410</v>
      </c>
      <c r="L22" s="202"/>
      <c r="M22" s="202" t="s">
        <v>115</v>
      </c>
      <c r="N22" s="203" t="s">
        <v>264</v>
      </c>
      <c r="O22" s="174" t="s">
        <v>1764</v>
      </c>
      <c r="P22" s="120"/>
      <c r="Q22" s="202" t="s">
        <v>276</v>
      </c>
      <c r="R22" s="202" t="s">
        <v>411</v>
      </c>
      <c r="S22" s="174" t="s">
        <v>412</v>
      </c>
      <c r="T22" s="174"/>
      <c r="U22" s="174" t="s">
        <v>413</v>
      </c>
      <c r="V22" s="174" t="s">
        <v>414</v>
      </c>
      <c r="W22" s="177" t="s">
        <v>415</v>
      </c>
      <c r="AB22" s="100">
        <f>IF(OR(J22="Fail",ISBLANK(J22)),INDEX('Issue Code Table'!C:C,MATCH(N:N,'Issue Code Table'!A:A,0)),IF(M22="Critical",6,IF(M22="Significant",5,IF(M22="Moderate",3,2))))</f>
        <v>5</v>
      </c>
    </row>
    <row r="23" spans="1:28" ht="112.5" x14ac:dyDescent="0.35">
      <c r="A23" s="170" t="s">
        <v>416</v>
      </c>
      <c r="B23" s="170" t="s">
        <v>232</v>
      </c>
      <c r="C23" s="210" t="s">
        <v>233</v>
      </c>
      <c r="D23" s="170" t="s">
        <v>208</v>
      </c>
      <c r="E23" s="170" t="s">
        <v>417</v>
      </c>
      <c r="F23" s="170" t="s">
        <v>272</v>
      </c>
      <c r="G23" s="170" t="s">
        <v>418</v>
      </c>
      <c r="H23" s="170" t="s">
        <v>419</v>
      </c>
      <c r="I23" s="197"/>
      <c r="J23" s="197"/>
      <c r="K23" s="197" t="s">
        <v>420</v>
      </c>
      <c r="L23" s="198"/>
      <c r="M23" s="198" t="s">
        <v>115</v>
      </c>
      <c r="N23" s="199" t="s">
        <v>264</v>
      </c>
      <c r="O23" s="170" t="s">
        <v>1764</v>
      </c>
      <c r="P23" s="119"/>
      <c r="Q23" s="198" t="s">
        <v>276</v>
      </c>
      <c r="R23" s="198" t="s">
        <v>421</v>
      </c>
      <c r="S23" s="170" t="s">
        <v>422</v>
      </c>
      <c r="T23" s="170"/>
      <c r="U23" s="170" t="s">
        <v>423</v>
      </c>
      <c r="V23" s="205" t="s">
        <v>5486</v>
      </c>
      <c r="W23" s="173" t="s">
        <v>424</v>
      </c>
      <c r="AB23" s="100">
        <f>IF(OR(J23="Fail",ISBLANK(J23)),INDEX('Issue Code Table'!C:C,MATCH(N:N,'Issue Code Table'!A:A,0)),IF(M23="Critical",6,IF(M23="Significant",5,IF(M23="Moderate",3,2))))</f>
        <v>5</v>
      </c>
    </row>
    <row r="24" spans="1:28" ht="100" x14ac:dyDescent="0.35">
      <c r="A24" s="174" t="s">
        <v>425</v>
      </c>
      <c r="B24" s="174" t="s">
        <v>232</v>
      </c>
      <c r="C24" s="206" t="s">
        <v>233</v>
      </c>
      <c r="D24" s="174" t="s">
        <v>208</v>
      </c>
      <c r="E24" s="174" t="s">
        <v>426</v>
      </c>
      <c r="F24" s="174" t="s">
        <v>427</v>
      </c>
      <c r="G24" s="174" t="s">
        <v>428</v>
      </c>
      <c r="H24" s="174" t="s">
        <v>429</v>
      </c>
      <c r="I24" s="200"/>
      <c r="J24" s="200"/>
      <c r="K24" s="200" t="s">
        <v>430</v>
      </c>
      <c r="L24" s="202"/>
      <c r="M24" s="202" t="s">
        <v>115</v>
      </c>
      <c r="N24" s="203" t="s">
        <v>264</v>
      </c>
      <c r="O24" s="174" t="s">
        <v>1764</v>
      </c>
      <c r="P24" s="120"/>
      <c r="Q24" s="202" t="s">
        <v>276</v>
      </c>
      <c r="R24" s="202" t="s">
        <v>297</v>
      </c>
      <c r="S24" s="174" t="s">
        <v>431</v>
      </c>
      <c r="T24" s="174"/>
      <c r="U24" s="174" t="s">
        <v>432</v>
      </c>
      <c r="V24" s="208" t="s">
        <v>433</v>
      </c>
      <c r="W24" s="177" t="s">
        <v>5487</v>
      </c>
      <c r="AB24" s="100">
        <f>IF(OR(J24="Fail",ISBLANK(J24)),INDEX('Issue Code Table'!C:C,MATCH(N:N,'Issue Code Table'!A:A,0)),IF(M24="Critical",6,IF(M24="Significant",5,IF(M24="Moderate",3,2))))</f>
        <v>5</v>
      </c>
    </row>
    <row r="25" spans="1:28" ht="100" x14ac:dyDescent="0.35">
      <c r="A25" s="170" t="s">
        <v>434</v>
      </c>
      <c r="B25" s="170" t="s">
        <v>232</v>
      </c>
      <c r="C25" s="210" t="s">
        <v>233</v>
      </c>
      <c r="D25" s="170" t="s">
        <v>208</v>
      </c>
      <c r="E25" s="170" t="s">
        <v>435</v>
      </c>
      <c r="F25" s="170" t="s">
        <v>294</v>
      </c>
      <c r="G25" s="170" t="s">
        <v>436</v>
      </c>
      <c r="H25" s="170" t="s">
        <v>437</v>
      </c>
      <c r="I25" s="197"/>
      <c r="J25" s="197"/>
      <c r="K25" s="197" t="s">
        <v>438</v>
      </c>
      <c r="L25" s="198"/>
      <c r="M25" s="198" t="s">
        <v>115</v>
      </c>
      <c r="N25" s="199" t="s">
        <v>264</v>
      </c>
      <c r="O25" s="170" t="s">
        <v>1764</v>
      </c>
      <c r="P25" s="119"/>
      <c r="Q25" s="198" t="s">
        <v>276</v>
      </c>
      <c r="R25" s="198" t="s">
        <v>439</v>
      </c>
      <c r="S25" s="170" t="s">
        <v>352</v>
      </c>
      <c r="T25" s="170"/>
      <c r="U25" s="170" t="s">
        <v>440</v>
      </c>
      <c r="V25" s="205" t="s">
        <v>441</v>
      </c>
      <c r="W25" s="173" t="s">
        <v>442</v>
      </c>
      <c r="AB25" s="100">
        <f>IF(OR(J25="Fail",ISBLANK(J25)),INDEX('Issue Code Table'!C:C,MATCH(N:N,'Issue Code Table'!A:A,0)),IF(M25="Critical",6,IF(M25="Significant",5,IF(M25="Moderate",3,2))))</f>
        <v>5</v>
      </c>
    </row>
    <row r="26" spans="1:28" ht="75" x14ac:dyDescent="0.35">
      <c r="A26" s="174" t="s">
        <v>443</v>
      </c>
      <c r="B26" s="174" t="s">
        <v>444</v>
      </c>
      <c r="C26" s="206" t="s">
        <v>445</v>
      </c>
      <c r="D26" s="174" t="s">
        <v>139</v>
      </c>
      <c r="E26" s="174" t="s">
        <v>446</v>
      </c>
      <c r="F26" s="174" t="s">
        <v>447</v>
      </c>
      <c r="G26" s="174" t="s">
        <v>448</v>
      </c>
      <c r="H26" s="174" t="s">
        <v>449</v>
      </c>
      <c r="I26" s="200"/>
      <c r="J26" s="200"/>
      <c r="K26" s="200" t="s">
        <v>450</v>
      </c>
      <c r="L26" s="202"/>
      <c r="M26" s="202" t="s">
        <v>115</v>
      </c>
      <c r="N26" s="203" t="s">
        <v>451</v>
      </c>
      <c r="O26" s="174" t="s">
        <v>476</v>
      </c>
      <c r="P26" s="120"/>
      <c r="Q26" s="202" t="s">
        <v>452</v>
      </c>
      <c r="R26" s="202" t="s">
        <v>453</v>
      </c>
      <c r="S26" s="174" t="s">
        <v>454</v>
      </c>
      <c r="T26" s="174"/>
      <c r="U26" s="174" t="s">
        <v>455</v>
      </c>
      <c r="V26" s="175" t="s">
        <v>456</v>
      </c>
      <c r="W26" s="177" t="s">
        <v>457</v>
      </c>
      <c r="AB26" s="100">
        <f>IF(OR(J26="Fail",ISBLANK(J26)),INDEX('Issue Code Table'!C:C,MATCH(N:N,'Issue Code Table'!A:A,0)),IF(M26="Critical",6,IF(M26="Significant",5,IF(M26="Moderate",3,2))))</f>
        <v>4</v>
      </c>
    </row>
    <row r="27" spans="1:28" ht="50" x14ac:dyDescent="0.35">
      <c r="A27" s="170" t="s">
        <v>458</v>
      </c>
      <c r="B27" s="197" t="s">
        <v>322</v>
      </c>
      <c r="C27" s="204" t="s">
        <v>323</v>
      </c>
      <c r="D27" s="170" t="s">
        <v>139</v>
      </c>
      <c r="E27" s="170" t="s">
        <v>459</v>
      </c>
      <c r="F27" s="170" t="s">
        <v>460</v>
      </c>
      <c r="G27" s="170" t="s">
        <v>461</v>
      </c>
      <c r="H27" s="170" t="s">
        <v>462</v>
      </c>
      <c r="I27" s="197"/>
      <c r="J27" s="197"/>
      <c r="K27" s="197" t="s">
        <v>463</v>
      </c>
      <c r="L27" s="198"/>
      <c r="M27" s="198" t="s">
        <v>115</v>
      </c>
      <c r="N27" s="199" t="s">
        <v>464</v>
      </c>
      <c r="O27" s="170" t="s">
        <v>5488</v>
      </c>
      <c r="P27" s="119"/>
      <c r="Q27" s="198" t="s">
        <v>452</v>
      </c>
      <c r="R27" s="198" t="s">
        <v>465</v>
      </c>
      <c r="S27" s="170" t="s">
        <v>466</v>
      </c>
      <c r="T27" s="170"/>
      <c r="U27" s="170" t="s">
        <v>467</v>
      </c>
      <c r="V27" s="171" t="s">
        <v>468</v>
      </c>
      <c r="W27" s="173" t="s">
        <v>469</v>
      </c>
      <c r="AB27" s="100">
        <f>IF(OR(J27="Fail",ISBLANK(J27)),INDEX('Issue Code Table'!C:C,MATCH(N:N,'Issue Code Table'!A:A,0)),IF(M27="Critical",6,IF(M27="Significant",5,IF(M27="Moderate",3,2))))</f>
        <v>5</v>
      </c>
    </row>
    <row r="28" spans="1:28" ht="137.5" x14ac:dyDescent="0.35">
      <c r="A28" s="174" t="s">
        <v>470</v>
      </c>
      <c r="B28" s="174" t="s">
        <v>444</v>
      </c>
      <c r="C28" s="206" t="s">
        <v>445</v>
      </c>
      <c r="D28" s="174" t="s">
        <v>208</v>
      </c>
      <c r="E28" s="174" t="s">
        <v>471</v>
      </c>
      <c r="F28" s="174" t="s">
        <v>472</v>
      </c>
      <c r="G28" s="174" t="s">
        <v>473</v>
      </c>
      <c r="H28" s="174" t="s">
        <v>474</v>
      </c>
      <c r="I28" s="200"/>
      <c r="J28" s="200"/>
      <c r="K28" s="200" t="s">
        <v>475</v>
      </c>
      <c r="L28" s="202"/>
      <c r="M28" s="202" t="s">
        <v>115</v>
      </c>
      <c r="N28" s="203" t="s">
        <v>451</v>
      </c>
      <c r="O28" s="174" t="s">
        <v>476</v>
      </c>
      <c r="P28" s="120"/>
      <c r="Q28" s="202" t="s">
        <v>452</v>
      </c>
      <c r="R28" s="202" t="s">
        <v>477</v>
      </c>
      <c r="S28" s="174" t="s">
        <v>478</v>
      </c>
      <c r="T28" s="174"/>
      <c r="U28" s="174" t="s">
        <v>479</v>
      </c>
      <c r="V28" s="174" t="s">
        <v>480</v>
      </c>
      <c r="W28" s="177" t="s">
        <v>481</v>
      </c>
      <c r="AB28" s="100">
        <f>IF(OR(J28="Fail",ISBLANK(J28)),INDEX('Issue Code Table'!C:C,MATCH(N:N,'Issue Code Table'!A:A,0)),IF(M28="Critical",6,IF(M28="Significant",5,IF(M28="Moderate",3,2))))</f>
        <v>4</v>
      </c>
    </row>
    <row r="29" spans="1:28" ht="125" x14ac:dyDescent="0.35">
      <c r="A29" s="170" t="s">
        <v>482</v>
      </c>
      <c r="B29" s="197" t="s">
        <v>170</v>
      </c>
      <c r="C29" s="204" t="s">
        <v>171</v>
      </c>
      <c r="D29" s="170" t="s">
        <v>208</v>
      </c>
      <c r="E29" s="170" t="s">
        <v>483</v>
      </c>
      <c r="F29" s="170" t="s">
        <v>484</v>
      </c>
      <c r="G29" s="170" t="s">
        <v>485</v>
      </c>
      <c r="H29" s="170" t="s">
        <v>486</v>
      </c>
      <c r="I29" s="197"/>
      <c r="J29" s="197"/>
      <c r="K29" s="197" t="s">
        <v>487</v>
      </c>
      <c r="L29" s="198"/>
      <c r="M29" s="198" t="s">
        <v>115</v>
      </c>
      <c r="N29" s="199" t="s">
        <v>488</v>
      </c>
      <c r="O29" s="170" t="s">
        <v>5489</v>
      </c>
      <c r="P29" s="119"/>
      <c r="Q29" s="198" t="s">
        <v>489</v>
      </c>
      <c r="R29" s="198" t="s">
        <v>490</v>
      </c>
      <c r="S29" s="170" t="s">
        <v>491</v>
      </c>
      <c r="T29" s="170"/>
      <c r="U29" s="170" t="s">
        <v>492</v>
      </c>
      <c r="V29" s="170" t="s">
        <v>493</v>
      </c>
      <c r="W29" s="173" t="s">
        <v>494</v>
      </c>
      <c r="AB29" s="100">
        <f>IF(OR(J29="Fail",ISBLANK(J29)),INDEX('Issue Code Table'!C:C,MATCH(N:N,'Issue Code Table'!A:A,0)),IF(M29="Critical",6,IF(M29="Significant",5,IF(M29="Moderate",3,2))))</f>
        <v>5</v>
      </c>
    </row>
    <row r="30" spans="1:28" ht="409.5" x14ac:dyDescent="0.35">
      <c r="A30" s="174" t="s">
        <v>495</v>
      </c>
      <c r="B30" s="174" t="s">
        <v>444</v>
      </c>
      <c r="C30" s="206" t="s">
        <v>445</v>
      </c>
      <c r="D30" s="174" t="s">
        <v>208</v>
      </c>
      <c r="E30" s="174" t="s">
        <v>496</v>
      </c>
      <c r="F30" s="174" t="s">
        <v>497</v>
      </c>
      <c r="G30" s="174" t="s">
        <v>498</v>
      </c>
      <c r="H30" s="174" t="s">
        <v>499</v>
      </c>
      <c r="I30" s="200"/>
      <c r="J30" s="200"/>
      <c r="K30" s="200" t="s">
        <v>500</v>
      </c>
      <c r="L30" s="202"/>
      <c r="M30" s="202" t="s">
        <v>115</v>
      </c>
      <c r="N30" s="203" t="s">
        <v>488</v>
      </c>
      <c r="O30" s="174" t="s">
        <v>5489</v>
      </c>
      <c r="P30" s="120"/>
      <c r="Q30" s="202" t="s">
        <v>489</v>
      </c>
      <c r="R30" s="202" t="s">
        <v>501</v>
      </c>
      <c r="S30" s="174" t="s">
        <v>502</v>
      </c>
      <c r="T30" s="174"/>
      <c r="U30" s="174" t="s">
        <v>503</v>
      </c>
      <c r="V30" s="174" t="s">
        <v>504</v>
      </c>
      <c r="W30" s="177" t="s">
        <v>505</v>
      </c>
      <c r="AB30" s="100">
        <f>IF(OR(J30="Fail",ISBLANK(J30)),INDEX('Issue Code Table'!C:C,MATCH(N:N,'Issue Code Table'!A:A,0)),IF(M30="Critical",6,IF(M30="Significant",5,IF(M30="Moderate",3,2))))</f>
        <v>5</v>
      </c>
    </row>
    <row r="31" spans="1:28" ht="237.5" x14ac:dyDescent="0.35">
      <c r="A31" s="170" t="s">
        <v>506</v>
      </c>
      <c r="B31" s="170" t="s">
        <v>444</v>
      </c>
      <c r="C31" s="210" t="s">
        <v>445</v>
      </c>
      <c r="D31" s="170" t="s">
        <v>208</v>
      </c>
      <c r="E31" s="170" t="s">
        <v>507</v>
      </c>
      <c r="F31" s="170" t="s">
        <v>508</v>
      </c>
      <c r="G31" s="170" t="s">
        <v>509</v>
      </c>
      <c r="H31" s="170" t="s">
        <v>510</v>
      </c>
      <c r="I31" s="197"/>
      <c r="J31" s="197"/>
      <c r="K31" s="197" t="s">
        <v>511</v>
      </c>
      <c r="L31" s="198" t="s">
        <v>512</v>
      </c>
      <c r="M31" s="198" t="s">
        <v>115</v>
      </c>
      <c r="N31" s="199" t="s">
        <v>513</v>
      </c>
      <c r="O31" s="170" t="s">
        <v>5490</v>
      </c>
      <c r="P31" s="119"/>
      <c r="Q31" s="198" t="s">
        <v>514</v>
      </c>
      <c r="R31" s="198" t="s">
        <v>515</v>
      </c>
      <c r="S31" s="170" t="s">
        <v>516</v>
      </c>
      <c r="T31" s="170"/>
      <c r="U31" s="170" t="s">
        <v>517</v>
      </c>
      <c r="V31" s="170" t="s">
        <v>518</v>
      </c>
      <c r="W31" s="173" t="s">
        <v>519</v>
      </c>
      <c r="AB31" s="100">
        <f>IF(OR(J31="Fail",ISBLANK(J31)),INDEX('Issue Code Table'!C:C,MATCH(N:N,'Issue Code Table'!A:A,0)),IF(M31="Critical",6,IF(M31="Significant",5,IF(M31="Moderate",3,2))))</f>
        <v>7</v>
      </c>
    </row>
    <row r="32" spans="1:28" ht="87.5" x14ac:dyDescent="0.35">
      <c r="A32" s="174" t="s">
        <v>520</v>
      </c>
      <c r="B32" s="174" t="s">
        <v>444</v>
      </c>
      <c r="C32" s="206" t="s">
        <v>445</v>
      </c>
      <c r="D32" s="174" t="s">
        <v>208</v>
      </c>
      <c r="E32" s="174" t="s">
        <v>521</v>
      </c>
      <c r="F32" s="174" t="s">
        <v>522</v>
      </c>
      <c r="G32" s="174" t="s">
        <v>523</v>
      </c>
      <c r="H32" s="174" t="s">
        <v>524</v>
      </c>
      <c r="I32" s="200"/>
      <c r="J32" s="200"/>
      <c r="K32" s="200" t="s">
        <v>525</v>
      </c>
      <c r="L32" s="202"/>
      <c r="M32" s="202" t="s">
        <v>115</v>
      </c>
      <c r="N32" s="203" t="s">
        <v>513</v>
      </c>
      <c r="O32" s="174" t="s">
        <v>5490</v>
      </c>
      <c r="P32" s="120"/>
      <c r="Q32" s="202" t="s">
        <v>514</v>
      </c>
      <c r="R32" s="202" t="s">
        <v>526</v>
      </c>
      <c r="S32" s="174" t="s">
        <v>527</v>
      </c>
      <c r="T32" s="174"/>
      <c r="U32" s="174" t="s">
        <v>528</v>
      </c>
      <c r="V32" s="174" t="s">
        <v>529</v>
      </c>
      <c r="W32" s="177" t="s">
        <v>519</v>
      </c>
      <c r="AB32" s="100">
        <f>IF(OR(J32="Fail",ISBLANK(J32)),INDEX('Issue Code Table'!C:C,MATCH(N:N,'Issue Code Table'!A:A,0)),IF(M32="Critical",6,IF(M32="Significant",5,IF(M32="Moderate",3,2))))</f>
        <v>7</v>
      </c>
    </row>
    <row r="33" spans="1:28" ht="137.5" x14ac:dyDescent="0.35">
      <c r="A33" s="170" t="s">
        <v>530</v>
      </c>
      <c r="B33" s="170" t="s">
        <v>444</v>
      </c>
      <c r="C33" s="210" t="s">
        <v>445</v>
      </c>
      <c r="D33" s="170" t="s">
        <v>208</v>
      </c>
      <c r="E33" s="170" t="s">
        <v>531</v>
      </c>
      <c r="F33" s="170" t="s">
        <v>532</v>
      </c>
      <c r="G33" s="170" t="s">
        <v>533</v>
      </c>
      <c r="H33" s="170" t="s">
        <v>534</v>
      </c>
      <c r="I33" s="197"/>
      <c r="J33" s="197"/>
      <c r="K33" s="197" t="s">
        <v>535</v>
      </c>
      <c r="L33" s="198"/>
      <c r="M33" s="198" t="s">
        <v>115</v>
      </c>
      <c r="N33" s="199" t="s">
        <v>264</v>
      </c>
      <c r="O33" s="170" t="s">
        <v>1764</v>
      </c>
      <c r="P33" s="119"/>
      <c r="Q33" s="198" t="s">
        <v>514</v>
      </c>
      <c r="R33" s="198" t="s">
        <v>536</v>
      </c>
      <c r="S33" s="170" t="s">
        <v>537</v>
      </c>
      <c r="T33" s="170"/>
      <c r="U33" s="170" t="s">
        <v>538</v>
      </c>
      <c r="V33" s="170"/>
      <c r="W33" s="173" t="s">
        <v>539</v>
      </c>
      <c r="AB33" s="100">
        <f>IF(OR(J33="Fail",ISBLANK(J33)),INDEX('Issue Code Table'!C:C,MATCH(N:N,'Issue Code Table'!A:A,0)),IF(M33="Critical",6,IF(M33="Significant",5,IF(M33="Moderate",3,2))))</f>
        <v>5</v>
      </c>
    </row>
    <row r="34" spans="1:28" s="77" customFormat="1" ht="275" x14ac:dyDescent="0.35">
      <c r="A34" s="174" t="s">
        <v>540</v>
      </c>
      <c r="B34" s="174" t="s">
        <v>232</v>
      </c>
      <c r="C34" s="206" t="s">
        <v>233</v>
      </c>
      <c r="D34" s="174" t="s">
        <v>208</v>
      </c>
      <c r="E34" s="174" t="s">
        <v>541</v>
      </c>
      <c r="F34" s="174" t="s">
        <v>542</v>
      </c>
      <c r="G34" s="174" t="s">
        <v>543</v>
      </c>
      <c r="H34" s="174" t="s">
        <v>544</v>
      </c>
      <c r="I34" s="200"/>
      <c r="J34" s="200"/>
      <c r="K34" s="200" t="s">
        <v>545</v>
      </c>
      <c r="L34" s="202"/>
      <c r="M34" s="202" t="s">
        <v>115</v>
      </c>
      <c r="N34" s="203" t="s">
        <v>264</v>
      </c>
      <c r="O34" s="174" t="s">
        <v>1764</v>
      </c>
      <c r="P34" s="120"/>
      <c r="Q34" s="202" t="s">
        <v>546</v>
      </c>
      <c r="R34" s="202" t="s">
        <v>547</v>
      </c>
      <c r="S34" s="174" t="s">
        <v>548</v>
      </c>
      <c r="T34" s="174" t="s">
        <v>549</v>
      </c>
      <c r="U34" s="174" t="s">
        <v>550</v>
      </c>
      <c r="V34" s="174" t="s">
        <v>551</v>
      </c>
      <c r="W34" s="177" t="s">
        <v>552</v>
      </c>
      <c r="AB34" s="100">
        <f>IF(OR(J34="Fail",ISBLANK(J34)),INDEX('Issue Code Table'!C:C,MATCH(N:N,'Issue Code Table'!A:A,0)),IF(M34="Critical",6,IF(M34="Significant",5,IF(M34="Moderate",3,2))))</f>
        <v>5</v>
      </c>
    </row>
    <row r="35" spans="1:28" s="77" customFormat="1" ht="250" x14ac:dyDescent="0.35">
      <c r="A35" s="170" t="s">
        <v>553</v>
      </c>
      <c r="B35" s="197" t="s">
        <v>554</v>
      </c>
      <c r="C35" s="204" t="s">
        <v>555</v>
      </c>
      <c r="D35" s="170" t="s">
        <v>139</v>
      </c>
      <c r="E35" s="170" t="s">
        <v>556</v>
      </c>
      <c r="F35" s="170" t="s">
        <v>557</v>
      </c>
      <c r="G35" s="170" t="s">
        <v>558</v>
      </c>
      <c r="H35" s="170" t="s">
        <v>559</v>
      </c>
      <c r="I35" s="197"/>
      <c r="J35" s="197"/>
      <c r="K35" s="197" t="s">
        <v>560</v>
      </c>
      <c r="L35" s="198" t="s">
        <v>561</v>
      </c>
      <c r="M35" s="198" t="s">
        <v>126</v>
      </c>
      <c r="N35" s="199" t="s">
        <v>562</v>
      </c>
      <c r="O35" s="170" t="s">
        <v>5491</v>
      </c>
      <c r="P35" s="119"/>
      <c r="Q35" s="198" t="s">
        <v>546</v>
      </c>
      <c r="R35" s="198" t="s">
        <v>563</v>
      </c>
      <c r="S35" s="170" t="s">
        <v>564</v>
      </c>
      <c r="T35" s="170"/>
      <c r="U35" s="170" t="s">
        <v>565</v>
      </c>
      <c r="V35" s="170" t="s">
        <v>566</v>
      </c>
      <c r="W35" s="173"/>
      <c r="AB35" s="100">
        <f>IF(OR(J35="Fail",ISBLANK(J35)),INDEX('Issue Code Table'!C:C,MATCH(N:N,'Issue Code Table'!A:A,0)),IF(M35="Critical",6,IF(M35="Significant",5,IF(M35="Moderate",3,2))))</f>
        <v>5</v>
      </c>
    </row>
    <row r="36" spans="1:28" ht="125" x14ac:dyDescent="0.35">
      <c r="A36" s="174" t="s">
        <v>567</v>
      </c>
      <c r="B36" s="174" t="s">
        <v>554</v>
      </c>
      <c r="C36" s="207" t="s">
        <v>555</v>
      </c>
      <c r="D36" s="174" t="s">
        <v>208</v>
      </c>
      <c r="E36" s="174" t="s">
        <v>568</v>
      </c>
      <c r="F36" s="174" t="s">
        <v>569</v>
      </c>
      <c r="G36" s="174" t="s">
        <v>570</v>
      </c>
      <c r="H36" s="174" t="s">
        <v>571</v>
      </c>
      <c r="I36" s="200"/>
      <c r="J36" s="200"/>
      <c r="K36" s="200" t="s">
        <v>572</v>
      </c>
      <c r="L36" s="202"/>
      <c r="M36" s="202" t="s">
        <v>126</v>
      </c>
      <c r="N36" s="203" t="s">
        <v>562</v>
      </c>
      <c r="O36" s="174" t="s">
        <v>5491</v>
      </c>
      <c r="P36" s="120"/>
      <c r="Q36" s="202" t="s">
        <v>546</v>
      </c>
      <c r="R36" s="202" t="s">
        <v>573</v>
      </c>
      <c r="S36" s="174" t="s">
        <v>574</v>
      </c>
      <c r="T36" s="174"/>
      <c r="U36" s="174" t="s">
        <v>575</v>
      </c>
      <c r="V36" s="174" t="s">
        <v>576</v>
      </c>
      <c r="W36" s="177"/>
      <c r="AB36" s="100">
        <f>IF(OR(J36="Fail",ISBLANK(J36)),INDEX('Issue Code Table'!C:C,MATCH(N:N,'Issue Code Table'!A:A,0)),IF(M36="Critical",6,IF(M36="Significant",5,IF(M36="Moderate",3,2))))</f>
        <v>5</v>
      </c>
    </row>
    <row r="37" spans="1:28" ht="87.5" x14ac:dyDescent="0.35">
      <c r="A37" s="170" t="s">
        <v>577</v>
      </c>
      <c r="B37" s="197" t="s">
        <v>170</v>
      </c>
      <c r="C37" s="204" t="s">
        <v>171</v>
      </c>
      <c r="D37" s="170" t="s">
        <v>208</v>
      </c>
      <c r="E37" s="170" t="s">
        <v>578</v>
      </c>
      <c r="F37" s="170" t="s">
        <v>579</v>
      </c>
      <c r="G37" s="170" t="s">
        <v>580</v>
      </c>
      <c r="H37" s="170" t="s">
        <v>581</v>
      </c>
      <c r="I37" s="197"/>
      <c r="J37" s="197"/>
      <c r="K37" s="197" t="s">
        <v>582</v>
      </c>
      <c r="L37" s="198"/>
      <c r="M37" s="198" t="s">
        <v>115</v>
      </c>
      <c r="N37" s="199" t="s">
        <v>264</v>
      </c>
      <c r="O37" s="170" t="s">
        <v>1764</v>
      </c>
      <c r="P37" s="119"/>
      <c r="Q37" s="198" t="s">
        <v>546</v>
      </c>
      <c r="R37" s="198" t="s">
        <v>583</v>
      </c>
      <c r="S37" s="170" t="s">
        <v>584</v>
      </c>
      <c r="T37" s="170"/>
      <c r="U37" s="170" t="s">
        <v>585</v>
      </c>
      <c r="V37" s="170" t="s">
        <v>586</v>
      </c>
      <c r="W37" s="173" t="s">
        <v>587</v>
      </c>
      <c r="AB37" s="100">
        <f>IF(OR(J37="Fail",ISBLANK(J37)),INDEX('Issue Code Table'!C:C,MATCH(N:N,'Issue Code Table'!A:A,0)),IF(M37="Critical",6,IF(M37="Significant",5,IF(M37="Moderate",3,2))))</f>
        <v>5</v>
      </c>
    </row>
    <row r="38" spans="1:28" customFormat="1" ht="112.5" x14ac:dyDescent="0.35">
      <c r="A38" s="174" t="s">
        <v>588</v>
      </c>
      <c r="B38" s="200" t="s">
        <v>170</v>
      </c>
      <c r="C38" s="207" t="s">
        <v>171</v>
      </c>
      <c r="D38" s="174" t="s">
        <v>208</v>
      </c>
      <c r="E38" s="174" t="s">
        <v>589</v>
      </c>
      <c r="F38" s="174" t="s">
        <v>590</v>
      </c>
      <c r="G38" s="174" t="s">
        <v>591</v>
      </c>
      <c r="H38" s="174" t="s">
        <v>592</v>
      </c>
      <c r="I38" s="200"/>
      <c r="J38" s="200"/>
      <c r="K38" s="200" t="s">
        <v>593</v>
      </c>
      <c r="L38" s="203"/>
      <c r="M38" s="202" t="s">
        <v>115</v>
      </c>
      <c r="N38" s="203" t="s">
        <v>264</v>
      </c>
      <c r="O38" s="174" t="s">
        <v>1764</v>
      </c>
      <c r="P38" s="120"/>
      <c r="Q38" s="202" t="s">
        <v>594</v>
      </c>
      <c r="R38" s="202" t="s">
        <v>595</v>
      </c>
      <c r="S38" s="203" t="s">
        <v>596</v>
      </c>
      <c r="T38" s="174"/>
      <c r="U38" s="174" t="s">
        <v>597</v>
      </c>
      <c r="V38" s="174" t="s">
        <v>598</v>
      </c>
      <c r="W38" s="177" t="s">
        <v>599</v>
      </c>
      <c r="X38" s="76"/>
      <c r="Z38" s="76"/>
      <c r="AB38" s="100">
        <f>IF(OR(J38="Fail",ISBLANK(J38)),INDEX('Issue Code Table'!C:C,MATCH(N:N,'Issue Code Table'!A:A,0)),IF(M38="Critical",6,IF(M38="Significant",5,IF(M38="Moderate",3,2))))</f>
        <v>5</v>
      </c>
    </row>
    <row r="39" spans="1:28" customFormat="1" ht="112.5" x14ac:dyDescent="0.35">
      <c r="A39" s="170" t="s">
        <v>600</v>
      </c>
      <c r="B39" s="170" t="s">
        <v>444</v>
      </c>
      <c r="C39" s="210" t="s">
        <v>445</v>
      </c>
      <c r="D39" s="170" t="s">
        <v>208</v>
      </c>
      <c r="E39" s="170" t="s">
        <v>601</v>
      </c>
      <c r="F39" s="170" t="s">
        <v>602</v>
      </c>
      <c r="G39" s="170" t="s">
        <v>603</v>
      </c>
      <c r="H39" s="170" t="s">
        <v>604</v>
      </c>
      <c r="I39" s="197"/>
      <c r="J39" s="197"/>
      <c r="K39" s="197" t="s">
        <v>605</v>
      </c>
      <c r="L39" s="119"/>
      <c r="M39" s="198" t="s">
        <v>115</v>
      </c>
      <c r="N39" s="199" t="s">
        <v>264</v>
      </c>
      <c r="O39" s="170" t="s">
        <v>1764</v>
      </c>
      <c r="P39" s="119"/>
      <c r="Q39" s="198" t="s">
        <v>594</v>
      </c>
      <c r="R39" s="198" t="s">
        <v>606</v>
      </c>
      <c r="S39" s="119" t="s">
        <v>607</v>
      </c>
      <c r="T39" s="170"/>
      <c r="U39" s="170" t="s">
        <v>608</v>
      </c>
      <c r="V39" s="170" t="s">
        <v>609</v>
      </c>
      <c r="W39" s="173" t="s">
        <v>5492</v>
      </c>
      <c r="X39" s="76"/>
      <c r="Z39" s="76"/>
      <c r="AB39" s="100">
        <f>IF(OR(J39="Fail",ISBLANK(J39)),INDEX('Issue Code Table'!C:C,MATCH(N:N,'Issue Code Table'!A:A,0)),IF(M39="Critical",6,IF(M39="Significant",5,IF(M39="Moderate",3,2))))</f>
        <v>5</v>
      </c>
    </row>
    <row r="40" spans="1:28" customFormat="1" ht="275" x14ac:dyDescent="0.35">
      <c r="A40" s="174" t="s">
        <v>610</v>
      </c>
      <c r="B40" s="174" t="s">
        <v>247</v>
      </c>
      <c r="C40" s="206" t="s">
        <v>248</v>
      </c>
      <c r="D40" s="174" t="s">
        <v>208</v>
      </c>
      <c r="E40" s="174" t="s">
        <v>611</v>
      </c>
      <c r="F40" s="174" t="s">
        <v>612</v>
      </c>
      <c r="G40" s="174" t="s">
        <v>613</v>
      </c>
      <c r="H40" s="174" t="s">
        <v>614</v>
      </c>
      <c r="I40" s="200"/>
      <c r="J40" s="200"/>
      <c r="K40" s="200" t="s">
        <v>615</v>
      </c>
      <c r="L40" s="120"/>
      <c r="M40" s="202" t="s">
        <v>115</v>
      </c>
      <c r="N40" s="203" t="s">
        <v>264</v>
      </c>
      <c r="O40" s="174" t="s">
        <v>1764</v>
      </c>
      <c r="P40" s="120"/>
      <c r="Q40" s="202" t="s">
        <v>594</v>
      </c>
      <c r="R40" s="202" t="s">
        <v>616</v>
      </c>
      <c r="S40" s="120" t="s">
        <v>617</v>
      </c>
      <c r="T40" s="174"/>
      <c r="U40" s="174" t="s">
        <v>5493</v>
      </c>
      <c r="V40" s="174" t="s">
        <v>618</v>
      </c>
      <c r="W40" s="177" t="s">
        <v>619</v>
      </c>
      <c r="X40" s="76"/>
      <c r="Z40" s="76"/>
      <c r="AB40" s="100">
        <f>IF(OR(J40="Fail",ISBLANK(J40)),INDEX('Issue Code Table'!C:C,MATCH(N:N,'Issue Code Table'!A:A,0)),IF(M40="Critical",6,IF(M40="Significant",5,IF(M40="Moderate",3,2))))</f>
        <v>5</v>
      </c>
    </row>
    <row r="41" spans="1:28" customFormat="1" ht="187.5" x14ac:dyDescent="0.35">
      <c r="A41" s="170" t="s">
        <v>620</v>
      </c>
      <c r="B41" s="170" t="s">
        <v>322</v>
      </c>
      <c r="C41" s="170" t="s">
        <v>323</v>
      </c>
      <c r="D41" s="170" t="s">
        <v>208</v>
      </c>
      <c r="E41" s="170" t="s">
        <v>621</v>
      </c>
      <c r="F41" s="170" t="s">
        <v>622</v>
      </c>
      <c r="G41" s="170" t="s">
        <v>623</v>
      </c>
      <c r="H41" s="170" t="s">
        <v>624</v>
      </c>
      <c r="I41" s="197"/>
      <c r="J41" s="197"/>
      <c r="K41" s="170" t="s">
        <v>625</v>
      </c>
      <c r="L41" s="198"/>
      <c r="M41" s="198" t="s">
        <v>126</v>
      </c>
      <c r="N41" s="199" t="s">
        <v>5199</v>
      </c>
      <c r="O41" s="170" t="s">
        <v>5373</v>
      </c>
      <c r="P41" s="119"/>
      <c r="Q41" s="198" t="s">
        <v>627</v>
      </c>
      <c r="R41" s="198" t="s">
        <v>628</v>
      </c>
      <c r="S41" s="170" t="s">
        <v>629</v>
      </c>
      <c r="T41" s="170"/>
      <c r="U41" s="170" t="s">
        <v>630</v>
      </c>
      <c r="V41" s="170" t="s">
        <v>5494</v>
      </c>
      <c r="W41" s="173"/>
      <c r="X41" s="76"/>
      <c r="Z41" s="76"/>
      <c r="AB41" s="100">
        <f>IF(OR(J41="Fail",ISBLANK(J41)),INDEX('Issue Code Table'!C:C,MATCH(N:N,'Issue Code Table'!A:A,0)),IF(M41="Critical",6,IF(M41="Significant",5,IF(M41="Moderate",3,2))))</f>
        <v>1</v>
      </c>
    </row>
    <row r="42" spans="1:28" customFormat="1" ht="187.5" x14ac:dyDescent="0.35">
      <c r="A42" s="174" t="s">
        <v>631</v>
      </c>
      <c r="B42" s="174" t="s">
        <v>322</v>
      </c>
      <c r="C42" s="174" t="s">
        <v>323</v>
      </c>
      <c r="D42" s="174" t="s">
        <v>139</v>
      </c>
      <c r="E42" s="174" t="s">
        <v>632</v>
      </c>
      <c r="F42" s="174" t="s">
        <v>633</v>
      </c>
      <c r="G42" s="174" t="s">
        <v>634</v>
      </c>
      <c r="H42" s="174" t="s">
        <v>624</v>
      </c>
      <c r="I42" s="200"/>
      <c r="J42" s="200"/>
      <c r="K42" s="174" t="s">
        <v>625</v>
      </c>
      <c r="L42" s="203"/>
      <c r="M42" s="202" t="s">
        <v>126</v>
      </c>
      <c r="N42" s="203" t="s">
        <v>5199</v>
      </c>
      <c r="O42" s="174" t="s">
        <v>5373</v>
      </c>
      <c r="P42" s="120"/>
      <c r="Q42" s="202" t="s">
        <v>627</v>
      </c>
      <c r="R42" s="202" t="s">
        <v>635</v>
      </c>
      <c r="S42" s="174" t="s">
        <v>629</v>
      </c>
      <c r="T42" s="174"/>
      <c r="U42" s="174" t="s">
        <v>636</v>
      </c>
      <c r="V42" s="174" t="s">
        <v>5495</v>
      </c>
      <c r="W42" s="177"/>
      <c r="X42" s="76"/>
      <c r="Z42" s="76"/>
      <c r="AB42" s="100">
        <f>IF(OR(J42="Fail",ISBLANK(J42)),INDEX('Issue Code Table'!C:C,MATCH(N:N,'Issue Code Table'!A:A,0)),IF(M42="Critical",6,IF(M42="Significant",5,IF(M42="Moderate",3,2))))</f>
        <v>1</v>
      </c>
    </row>
    <row r="43" spans="1:28" customFormat="1" ht="175" x14ac:dyDescent="0.35">
      <c r="A43" s="170" t="s">
        <v>637</v>
      </c>
      <c r="B43" s="197" t="s">
        <v>322</v>
      </c>
      <c r="C43" s="204" t="s">
        <v>323</v>
      </c>
      <c r="D43" s="170" t="s">
        <v>208</v>
      </c>
      <c r="E43" s="170" t="s">
        <v>638</v>
      </c>
      <c r="F43" s="170" t="s">
        <v>639</v>
      </c>
      <c r="G43" s="170" t="s">
        <v>640</v>
      </c>
      <c r="H43" s="170" t="s">
        <v>624</v>
      </c>
      <c r="I43" s="197"/>
      <c r="J43" s="197"/>
      <c r="K43" s="170" t="s">
        <v>625</v>
      </c>
      <c r="L43" s="199"/>
      <c r="M43" s="198" t="s">
        <v>126</v>
      </c>
      <c r="N43" s="199" t="s">
        <v>5199</v>
      </c>
      <c r="O43" s="170" t="s">
        <v>5373</v>
      </c>
      <c r="P43" s="119"/>
      <c r="Q43" s="198" t="s">
        <v>627</v>
      </c>
      <c r="R43" s="198" t="s">
        <v>641</v>
      </c>
      <c r="S43" s="170" t="s">
        <v>629</v>
      </c>
      <c r="T43" s="170"/>
      <c r="U43" s="170" t="s">
        <v>642</v>
      </c>
      <c r="V43" s="170" t="s">
        <v>643</v>
      </c>
      <c r="W43" s="173"/>
      <c r="X43" s="76"/>
      <c r="Z43" s="76"/>
      <c r="AB43" s="100">
        <f>IF(OR(J43="Fail",ISBLANK(J43)),INDEX('Issue Code Table'!C:C,MATCH(N:N,'Issue Code Table'!A:A,0)),IF(M43="Critical",6,IF(M43="Significant",5,IF(M43="Moderate",3,2))))</f>
        <v>1</v>
      </c>
    </row>
    <row r="44" spans="1:28" customFormat="1" ht="87.5" x14ac:dyDescent="0.35">
      <c r="A44" s="174" t="s">
        <v>644</v>
      </c>
      <c r="B44" s="200" t="s">
        <v>322</v>
      </c>
      <c r="C44" s="207" t="s">
        <v>323</v>
      </c>
      <c r="D44" s="174" t="s">
        <v>208</v>
      </c>
      <c r="E44" s="174" t="s">
        <v>645</v>
      </c>
      <c r="F44" s="174" t="s">
        <v>646</v>
      </c>
      <c r="G44" s="174" t="s">
        <v>647</v>
      </c>
      <c r="H44" s="174" t="s">
        <v>648</v>
      </c>
      <c r="I44" s="200"/>
      <c r="J44" s="200"/>
      <c r="K44" s="200" t="s">
        <v>649</v>
      </c>
      <c r="L44" s="202"/>
      <c r="M44" s="202" t="s">
        <v>115</v>
      </c>
      <c r="N44" s="203" t="s">
        <v>239</v>
      </c>
      <c r="O44" s="174" t="s">
        <v>1345</v>
      </c>
      <c r="P44" s="120"/>
      <c r="Q44" s="202" t="s">
        <v>627</v>
      </c>
      <c r="R44" s="202" t="s">
        <v>650</v>
      </c>
      <c r="S44" s="174" t="s">
        <v>651</v>
      </c>
      <c r="T44" s="174"/>
      <c r="U44" s="174" t="s">
        <v>652</v>
      </c>
      <c r="V44" s="174" t="s">
        <v>653</v>
      </c>
      <c r="W44" s="177" t="s">
        <v>654</v>
      </c>
      <c r="X44" s="76"/>
      <c r="Z44" s="76"/>
      <c r="AB44" s="100">
        <f>IF(OR(J44="Fail",ISBLANK(J44)),INDEX('Issue Code Table'!C:C,MATCH(N:N,'Issue Code Table'!A:A,0)),IF(M44="Critical",6,IF(M44="Significant",5,IF(M44="Moderate",3,2))))</f>
        <v>5</v>
      </c>
    </row>
    <row r="45" spans="1:28" customFormat="1" ht="87.5" x14ac:dyDescent="0.35">
      <c r="A45" s="170" t="s">
        <v>655</v>
      </c>
      <c r="B45" s="197" t="s">
        <v>322</v>
      </c>
      <c r="C45" s="204" t="s">
        <v>323</v>
      </c>
      <c r="D45" s="170" t="s">
        <v>208</v>
      </c>
      <c r="E45" s="170" t="s">
        <v>656</v>
      </c>
      <c r="F45" s="170" t="s">
        <v>657</v>
      </c>
      <c r="G45" s="170" t="s">
        <v>658</v>
      </c>
      <c r="H45" s="170" t="s">
        <v>659</v>
      </c>
      <c r="I45" s="197"/>
      <c r="J45" s="197"/>
      <c r="K45" s="197" t="s">
        <v>660</v>
      </c>
      <c r="L45" s="198"/>
      <c r="M45" s="198" t="s">
        <v>115</v>
      </c>
      <c r="N45" s="199" t="s">
        <v>239</v>
      </c>
      <c r="O45" s="170" t="s">
        <v>1345</v>
      </c>
      <c r="P45" s="119"/>
      <c r="Q45" s="198" t="s">
        <v>627</v>
      </c>
      <c r="R45" s="198" t="s">
        <v>661</v>
      </c>
      <c r="S45" s="170" t="s">
        <v>662</v>
      </c>
      <c r="T45" s="170"/>
      <c r="U45" s="170" t="s">
        <v>663</v>
      </c>
      <c r="V45" s="170" t="s">
        <v>664</v>
      </c>
      <c r="W45" s="173" t="s">
        <v>654</v>
      </c>
      <c r="X45" s="76"/>
      <c r="Z45" s="76"/>
      <c r="AB45" s="100">
        <f>IF(OR(J45="Fail",ISBLANK(J45)),INDEX('Issue Code Table'!C:C,MATCH(N:N,'Issue Code Table'!A:A,0)),IF(M45="Critical",6,IF(M45="Significant",5,IF(M45="Moderate",3,2))))</f>
        <v>5</v>
      </c>
    </row>
    <row r="46" spans="1:28" customFormat="1" ht="87.5" x14ac:dyDescent="0.35">
      <c r="A46" s="174" t="s">
        <v>665</v>
      </c>
      <c r="B46" s="200" t="s">
        <v>322</v>
      </c>
      <c r="C46" s="207" t="s">
        <v>323</v>
      </c>
      <c r="D46" s="174" t="s">
        <v>208</v>
      </c>
      <c r="E46" s="174" t="s">
        <v>666</v>
      </c>
      <c r="F46" s="174" t="s">
        <v>667</v>
      </c>
      <c r="G46" s="174" t="s">
        <v>668</v>
      </c>
      <c r="H46" s="174" t="s">
        <v>669</v>
      </c>
      <c r="I46" s="200"/>
      <c r="J46" s="200"/>
      <c r="K46" s="200" t="s">
        <v>670</v>
      </c>
      <c r="L46" s="202"/>
      <c r="M46" s="202" t="s">
        <v>115</v>
      </c>
      <c r="N46" s="203" t="s">
        <v>239</v>
      </c>
      <c r="O46" s="174" t="s">
        <v>1345</v>
      </c>
      <c r="P46" s="120"/>
      <c r="Q46" s="202" t="s">
        <v>627</v>
      </c>
      <c r="R46" s="202" t="s">
        <v>671</v>
      </c>
      <c r="S46" s="174" t="s">
        <v>672</v>
      </c>
      <c r="T46" s="174"/>
      <c r="U46" s="174" t="s">
        <v>673</v>
      </c>
      <c r="V46" s="174" t="s">
        <v>5496</v>
      </c>
      <c r="W46" s="177" t="s">
        <v>654</v>
      </c>
      <c r="X46" s="76"/>
      <c r="Z46" s="76"/>
      <c r="AB46" s="100">
        <f>IF(OR(J46="Fail",ISBLANK(J46)),INDEX('Issue Code Table'!C:C,MATCH(N:N,'Issue Code Table'!A:A,0)),IF(M46="Critical",6,IF(M46="Significant",5,IF(M46="Moderate",3,2))))</f>
        <v>5</v>
      </c>
    </row>
    <row r="47" spans="1:28" customFormat="1" ht="87.5" x14ac:dyDescent="0.35">
      <c r="A47" s="170" t="s">
        <v>674</v>
      </c>
      <c r="B47" s="197" t="s">
        <v>170</v>
      </c>
      <c r="C47" s="204" t="s">
        <v>171</v>
      </c>
      <c r="D47" s="170" t="s">
        <v>208</v>
      </c>
      <c r="E47" s="170" t="s">
        <v>675</v>
      </c>
      <c r="F47" s="170" t="s">
        <v>676</v>
      </c>
      <c r="G47" s="170" t="s">
        <v>677</v>
      </c>
      <c r="H47" s="170" t="s">
        <v>678</v>
      </c>
      <c r="I47" s="197"/>
      <c r="J47" s="197"/>
      <c r="K47" s="197" t="s">
        <v>679</v>
      </c>
      <c r="L47" s="198"/>
      <c r="M47" s="198" t="s">
        <v>115</v>
      </c>
      <c r="N47" s="199" t="s">
        <v>264</v>
      </c>
      <c r="O47" s="170" t="s">
        <v>1764</v>
      </c>
      <c r="P47" s="119"/>
      <c r="Q47" s="198" t="s">
        <v>680</v>
      </c>
      <c r="R47" s="198" t="s">
        <v>681</v>
      </c>
      <c r="S47" s="170" t="s">
        <v>682</v>
      </c>
      <c r="T47" s="170"/>
      <c r="U47" s="170" t="s">
        <v>683</v>
      </c>
      <c r="V47" s="170" t="s">
        <v>684</v>
      </c>
      <c r="W47" s="173" t="s">
        <v>685</v>
      </c>
      <c r="X47" s="76"/>
      <c r="Z47" s="76"/>
      <c r="AB47" s="100">
        <f>IF(OR(J47="Fail",ISBLANK(J47)),INDEX('Issue Code Table'!C:C,MATCH(N:N,'Issue Code Table'!A:A,0)),IF(M47="Critical",6,IF(M47="Significant",5,IF(M47="Moderate",3,2))))</f>
        <v>5</v>
      </c>
    </row>
    <row r="48" spans="1:28" customFormat="1" ht="275" x14ac:dyDescent="0.35">
      <c r="A48" s="174" t="s">
        <v>686</v>
      </c>
      <c r="B48" s="174" t="s">
        <v>687</v>
      </c>
      <c r="C48" s="206" t="s">
        <v>688</v>
      </c>
      <c r="D48" s="174" t="s">
        <v>208</v>
      </c>
      <c r="E48" s="174" t="s">
        <v>689</v>
      </c>
      <c r="F48" s="174" t="s">
        <v>690</v>
      </c>
      <c r="G48" s="174" t="s">
        <v>691</v>
      </c>
      <c r="H48" s="174" t="s">
        <v>692</v>
      </c>
      <c r="I48" s="200"/>
      <c r="J48" s="200"/>
      <c r="K48" s="200" t="s">
        <v>693</v>
      </c>
      <c r="L48" s="202"/>
      <c r="M48" s="202" t="s">
        <v>184</v>
      </c>
      <c r="N48" s="203" t="s">
        <v>694</v>
      </c>
      <c r="O48" s="174" t="s">
        <v>704</v>
      </c>
      <c r="P48" s="120"/>
      <c r="Q48" s="202" t="s">
        <v>695</v>
      </c>
      <c r="R48" s="202" t="s">
        <v>696</v>
      </c>
      <c r="S48" s="174" t="s">
        <v>697</v>
      </c>
      <c r="T48" s="174"/>
      <c r="U48" s="174" t="s">
        <v>698</v>
      </c>
      <c r="V48" s="174" t="s">
        <v>699</v>
      </c>
      <c r="W48" s="177"/>
      <c r="X48" s="76"/>
      <c r="Z48" s="76"/>
      <c r="AB48" s="100">
        <f>IF(OR(J48="Fail",ISBLANK(J48)),INDEX('Issue Code Table'!C:C,MATCH(N:N,'Issue Code Table'!A:A,0)),IF(M48="Critical",6,IF(M48="Significant",5,IF(M48="Moderate",3,2))))</f>
        <v>3</v>
      </c>
    </row>
    <row r="49" spans="1:28" customFormat="1" ht="409.5" x14ac:dyDescent="0.35">
      <c r="A49" s="170" t="s">
        <v>700</v>
      </c>
      <c r="B49" s="170" t="s">
        <v>687</v>
      </c>
      <c r="C49" s="210" t="s">
        <v>688</v>
      </c>
      <c r="D49" s="170" t="s">
        <v>208</v>
      </c>
      <c r="E49" s="170" t="s">
        <v>701</v>
      </c>
      <c r="F49" s="170" t="s">
        <v>702</v>
      </c>
      <c r="G49" s="170" t="s">
        <v>703</v>
      </c>
      <c r="H49" s="170" t="s">
        <v>5497</v>
      </c>
      <c r="I49" s="197"/>
      <c r="J49" s="197"/>
      <c r="K49" s="197" t="s">
        <v>5498</v>
      </c>
      <c r="L49" s="199"/>
      <c r="M49" s="198" t="s">
        <v>126</v>
      </c>
      <c r="N49" s="199" t="s">
        <v>694</v>
      </c>
      <c r="O49" s="170" t="s">
        <v>704</v>
      </c>
      <c r="P49" s="119"/>
      <c r="Q49" s="198" t="s">
        <v>695</v>
      </c>
      <c r="R49" s="198" t="s">
        <v>705</v>
      </c>
      <c r="S49" s="199" t="s">
        <v>706</v>
      </c>
      <c r="T49" s="170"/>
      <c r="U49" s="199" t="s">
        <v>707</v>
      </c>
      <c r="V49" s="170" t="s">
        <v>5477</v>
      </c>
      <c r="W49" s="173"/>
      <c r="X49" s="76"/>
      <c r="Z49" s="76"/>
      <c r="AB49" s="100">
        <f>IF(OR(J49="Fail",ISBLANK(J49)),INDEX('Issue Code Table'!C:C,MATCH(N:N,'Issue Code Table'!A:A,0)),IF(M49="Critical",6,IF(M49="Significant",5,IF(M49="Moderate",3,2))))</f>
        <v>3</v>
      </c>
    </row>
    <row r="50" spans="1:28" customFormat="1" ht="375" x14ac:dyDescent="0.35">
      <c r="A50" s="174" t="s">
        <v>708</v>
      </c>
      <c r="B50" s="174" t="s">
        <v>687</v>
      </c>
      <c r="C50" s="206" t="s">
        <v>688</v>
      </c>
      <c r="D50" s="174" t="s">
        <v>208</v>
      </c>
      <c r="E50" s="174" t="s">
        <v>709</v>
      </c>
      <c r="F50" s="174" t="s">
        <v>710</v>
      </c>
      <c r="G50" s="174" t="s">
        <v>711</v>
      </c>
      <c r="H50" s="174" t="s">
        <v>712</v>
      </c>
      <c r="I50" s="200"/>
      <c r="J50" s="200"/>
      <c r="K50" s="200" t="s">
        <v>713</v>
      </c>
      <c r="L50" s="202"/>
      <c r="M50" s="202" t="s">
        <v>184</v>
      </c>
      <c r="N50" s="203" t="s">
        <v>694</v>
      </c>
      <c r="O50" s="174" t="s">
        <v>704</v>
      </c>
      <c r="P50" s="120"/>
      <c r="Q50" s="202" t="s">
        <v>695</v>
      </c>
      <c r="R50" s="202" t="s">
        <v>714</v>
      </c>
      <c r="S50" s="174" t="s">
        <v>715</v>
      </c>
      <c r="T50" s="174"/>
      <c r="U50" s="174" t="s">
        <v>716</v>
      </c>
      <c r="V50" s="174" t="s">
        <v>717</v>
      </c>
      <c r="W50" s="177"/>
      <c r="X50" s="76"/>
      <c r="Z50" s="76"/>
      <c r="AB50" s="100">
        <f>IF(OR(J50="Fail",ISBLANK(J50)),INDEX('Issue Code Table'!C:C,MATCH(N:N,'Issue Code Table'!A:A,0)),IF(M50="Critical",6,IF(M50="Significant",5,IF(M50="Moderate",3,2))))</f>
        <v>3</v>
      </c>
    </row>
    <row r="51" spans="1:28" customFormat="1" ht="409.5" x14ac:dyDescent="0.35">
      <c r="A51" s="170" t="s">
        <v>718</v>
      </c>
      <c r="B51" s="197" t="s">
        <v>687</v>
      </c>
      <c r="C51" s="204" t="s">
        <v>688</v>
      </c>
      <c r="D51" s="170" t="s">
        <v>208</v>
      </c>
      <c r="E51" s="170" t="s">
        <v>719</v>
      </c>
      <c r="F51" s="170" t="s">
        <v>720</v>
      </c>
      <c r="G51" s="170" t="s">
        <v>721</v>
      </c>
      <c r="H51" s="170" t="s">
        <v>722</v>
      </c>
      <c r="I51" s="197"/>
      <c r="J51" s="197"/>
      <c r="K51" s="197" t="s">
        <v>723</v>
      </c>
      <c r="L51" s="198" t="s">
        <v>724</v>
      </c>
      <c r="M51" s="198" t="s">
        <v>184</v>
      </c>
      <c r="N51" s="199" t="s">
        <v>694</v>
      </c>
      <c r="O51" s="170" t="s">
        <v>704</v>
      </c>
      <c r="P51" s="119"/>
      <c r="Q51" s="198" t="s">
        <v>695</v>
      </c>
      <c r="R51" s="198" t="s">
        <v>725</v>
      </c>
      <c r="S51" s="170" t="s">
        <v>726</v>
      </c>
      <c r="T51" s="170"/>
      <c r="U51" s="170" t="s">
        <v>727</v>
      </c>
      <c r="V51" s="170" t="s">
        <v>5499</v>
      </c>
      <c r="W51" s="173"/>
      <c r="X51" s="76"/>
      <c r="Z51" s="76"/>
      <c r="AB51" s="100">
        <f>IF(OR(J51="Fail",ISBLANK(J51)),INDEX('Issue Code Table'!C:C,MATCH(N:N,'Issue Code Table'!A:A,0)),IF(M51="Critical",6,IF(M51="Significant",5,IF(M51="Moderate",3,2))))</f>
        <v>3</v>
      </c>
    </row>
    <row r="52" spans="1:28" customFormat="1" ht="90.75" customHeight="1" x14ac:dyDescent="0.35">
      <c r="A52" s="174" t="s">
        <v>728</v>
      </c>
      <c r="B52" s="200" t="s">
        <v>170</v>
      </c>
      <c r="C52" s="207" t="s">
        <v>171</v>
      </c>
      <c r="D52" s="174" t="s">
        <v>208</v>
      </c>
      <c r="E52" s="174" t="s">
        <v>729</v>
      </c>
      <c r="F52" s="174" t="s">
        <v>730</v>
      </c>
      <c r="G52" s="174" t="s">
        <v>731</v>
      </c>
      <c r="H52" s="174" t="s">
        <v>732</v>
      </c>
      <c r="I52" s="200"/>
      <c r="J52" s="200"/>
      <c r="K52" s="200" t="s">
        <v>733</v>
      </c>
      <c r="L52" s="209"/>
      <c r="M52" s="202" t="s">
        <v>115</v>
      </c>
      <c r="N52" s="203" t="s">
        <v>264</v>
      </c>
      <c r="O52" s="174" t="s">
        <v>1764</v>
      </c>
      <c r="P52" s="120"/>
      <c r="Q52" s="202" t="s">
        <v>734</v>
      </c>
      <c r="R52" s="202" t="s">
        <v>735</v>
      </c>
      <c r="S52" s="174" t="s">
        <v>736</v>
      </c>
      <c r="T52" s="174"/>
      <c r="U52" s="174" t="s">
        <v>737</v>
      </c>
      <c r="V52" s="174" t="s">
        <v>738</v>
      </c>
      <c r="W52" s="177" t="s">
        <v>739</v>
      </c>
      <c r="X52" s="76"/>
      <c r="Z52" s="76"/>
      <c r="AB52" s="100">
        <f>IF(OR(J52="Fail",ISBLANK(J52)),INDEX('Issue Code Table'!C:C,MATCH(N:N,'Issue Code Table'!A:A,0)),IF(M52="Critical",6,IF(M52="Significant",5,IF(M52="Moderate",3,2))))</f>
        <v>5</v>
      </c>
    </row>
    <row r="53" spans="1:28" customFormat="1" ht="112.5" x14ac:dyDescent="0.35">
      <c r="A53" s="170" t="s">
        <v>740</v>
      </c>
      <c r="B53" s="197" t="s">
        <v>170</v>
      </c>
      <c r="C53" s="204" t="s">
        <v>171</v>
      </c>
      <c r="D53" s="170" t="s">
        <v>208</v>
      </c>
      <c r="E53" s="170" t="s">
        <v>741</v>
      </c>
      <c r="F53" s="170" t="s">
        <v>742</v>
      </c>
      <c r="G53" s="170" t="s">
        <v>743</v>
      </c>
      <c r="H53" s="170" t="s">
        <v>744</v>
      </c>
      <c r="I53" s="197"/>
      <c r="J53" s="197"/>
      <c r="K53" s="197" t="s">
        <v>745</v>
      </c>
      <c r="L53" s="211"/>
      <c r="M53" s="198" t="s">
        <v>115</v>
      </c>
      <c r="N53" s="199" t="s">
        <v>264</v>
      </c>
      <c r="O53" s="170" t="s">
        <v>1764</v>
      </c>
      <c r="P53" s="119"/>
      <c r="Q53" s="198" t="s">
        <v>734</v>
      </c>
      <c r="R53" s="198" t="s">
        <v>746</v>
      </c>
      <c r="S53" s="170" t="s">
        <v>747</v>
      </c>
      <c r="T53" s="170"/>
      <c r="U53" s="170" t="s">
        <v>748</v>
      </c>
      <c r="V53" s="170" t="s">
        <v>749</v>
      </c>
      <c r="W53" s="173" t="s">
        <v>750</v>
      </c>
      <c r="X53" s="76"/>
      <c r="Z53" s="76"/>
      <c r="AB53" s="100">
        <f>IF(OR(J53="Fail",ISBLANK(J53)),INDEX('Issue Code Table'!C:C,MATCH(N:N,'Issue Code Table'!A:A,0)),IF(M53="Critical",6,IF(M53="Significant",5,IF(M53="Moderate",3,2))))</f>
        <v>5</v>
      </c>
    </row>
    <row r="54" spans="1:28" customFormat="1" ht="87.5" x14ac:dyDescent="0.35">
      <c r="A54" s="174" t="s">
        <v>751</v>
      </c>
      <c r="B54" s="200" t="s">
        <v>170</v>
      </c>
      <c r="C54" s="207" t="s">
        <v>171</v>
      </c>
      <c r="D54" s="174" t="s">
        <v>208</v>
      </c>
      <c r="E54" s="174" t="s">
        <v>752</v>
      </c>
      <c r="F54" s="174" t="s">
        <v>753</v>
      </c>
      <c r="G54" s="174" t="s">
        <v>754</v>
      </c>
      <c r="H54" s="174" t="s">
        <v>755</v>
      </c>
      <c r="I54" s="200"/>
      <c r="J54" s="200"/>
      <c r="K54" s="200" t="s">
        <v>756</v>
      </c>
      <c r="L54" s="202"/>
      <c r="M54" s="202" t="s">
        <v>115</v>
      </c>
      <c r="N54" s="203" t="s">
        <v>264</v>
      </c>
      <c r="O54" s="174" t="s">
        <v>1764</v>
      </c>
      <c r="P54" s="120"/>
      <c r="Q54" s="202" t="s">
        <v>734</v>
      </c>
      <c r="R54" s="202" t="s">
        <v>757</v>
      </c>
      <c r="S54" s="174" t="s">
        <v>758</v>
      </c>
      <c r="T54" s="174"/>
      <c r="U54" s="174" t="s">
        <v>759</v>
      </c>
      <c r="V54" s="174" t="s">
        <v>760</v>
      </c>
      <c r="W54" s="177" t="s">
        <v>761</v>
      </c>
      <c r="X54" s="76"/>
      <c r="Z54" s="76"/>
      <c r="AB54" s="100">
        <f>IF(OR(J54="Fail",ISBLANK(J54)),INDEX('Issue Code Table'!C:C,MATCH(N:N,'Issue Code Table'!A:A,0)),IF(M54="Critical",6,IF(M54="Significant",5,IF(M54="Moderate",3,2))))</f>
        <v>5</v>
      </c>
    </row>
    <row r="55" spans="1:28" customFormat="1" ht="237.5" x14ac:dyDescent="0.35">
      <c r="A55" s="170" t="s">
        <v>762</v>
      </c>
      <c r="B55" s="197" t="s">
        <v>170</v>
      </c>
      <c r="C55" s="204" t="s">
        <v>171</v>
      </c>
      <c r="D55" s="170" t="s">
        <v>208</v>
      </c>
      <c r="E55" s="170" t="s">
        <v>763</v>
      </c>
      <c r="F55" s="170" t="s">
        <v>764</v>
      </c>
      <c r="G55" s="170" t="s">
        <v>765</v>
      </c>
      <c r="H55" s="170" t="s">
        <v>766</v>
      </c>
      <c r="I55" s="197"/>
      <c r="J55" s="197"/>
      <c r="K55" s="197" t="s">
        <v>767</v>
      </c>
      <c r="L55" s="198"/>
      <c r="M55" s="198" t="s">
        <v>115</v>
      </c>
      <c r="N55" s="199" t="s">
        <v>264</v>
      </c>
      <c r="O55" s="170" t="s">
        <v>1764</v>
      </c>
      <c r="P55" s="119"/>
      <c r="Q55" s="198" t="s">
        <v>734</v>
      </c>
      <c r="R55" s="198" t="s">
        <v>768</v>
      </c>
      <c r="S55" s="170" t="s">
        <v>769</v>
      </c>
      <c r="T55" s="170"/>
      <c r="U55" s="170" t="s">
        <v>770</v>
      </c>
      <c r="V55" s="170" t="s">
        <v>771</v>
      </c>
      <c r="W55" s="173" t="s">
        <v>772</v>
      </c>
      <c r="X55" s="76"/>
      <c r="Z55" s="76"/>
      <c r="AB55" s="100">
        <f>IF(OR(J55="Fail",ISBLANK(J55)),INDEX('Issue Code Table'!C:C,MATCH(N:N,'Issue Code Table'!A:A,0)),IF(M55="Critical",6,IF(M55="Significant",5,IF(M55="Moderate",3,2))))</f>
        <v>5</v>
      </c>
    </row>
    <row r="56" spans="1:28" customFormat="1" ht="100" x14ac:dyDescent="0.35">
      <c r="A56" s="174" t="s">
        <v>773</v>
      </c>
      <c r="B56" s="200" t="s">
        <v>170</v>
      </c>
      <c r="C56" s="207" t="s">
        <v>171</v>
      </c>
      <c r="D56" s="174" t="s">
        <v>208</v>
      </c>
      <c r="E56" s="174" t="s">
        <v>774</v>
      </c>
      <c r="F56" s="174" t="s">
        <v>775</v>
      </c>
      <c r="G56" s="174" t="s">
        <v>776</v>
      </c>
      <c r="H56" s="174" t="s">
        <v>777</v>
      </c>
      <c r="I56" s="200"/>
      <c r="J56" s="200"/>
      <c r="K56" s="200" t="s">
        <v>778</v>
      </c>
      <c r="L56" s="202"/>
      <c r="M56" s="202" t="s">
        <v>115</v>
      </c>
      <c r="N56" s="203" t="s">
        <v>174</v>
      </c>
      <c r="O56" s="174" t="s">
        <v>5444</v>
      </c>
      <c r="P56" s="120"/>
      <c r="Q56" s="202" t="s">
        <v>734</v>
      </c>
      <c r="R56" s="202" t="s">
        <v>779</v>
      </c>
      <c r="S56" s="174" t="s">
        <v>780</v>
      </c>
      <c r="T56" s="174"/>
      <c r="U56" s="174" t="s">
        <v>781</v>
      </c>
      <c r="V56" s="174" t="s">
        <v>782</v>
      </c>
      <c r="W56" s="177" t="s">
        <v>783</v>
      </c>
      <c r="X56" s="76"/>
      <c r="Z56" s="76"/>
      <c r="AB56" s="100">
        <f>IF(OR(J56="Fail",ISBLANK(J56)),INDEX('Issue Code Table'!C:C,MATCH(N:N,'Issue Code Table'!A:A,0)),IF(M56="Critical",6,IF(M56="Significant",5,IF(M56="Moderate",3,2))))</f>
        <v>5</v>
      </c>
    </row>
    <row r="57" spans="1:28" customFormat="1" ht="75" x14ac:dyDescent="0.35">
      <c r="A57" s="170" t="s">
        <v>784</v>
      </c>
      <c r="B57" s="197" t="s">
        <v>170</v>
      </c>
      <c r="C57" s="204" t="s">
        <v>171</v>
      </c>
      <c r="D57" s="170" t="s">
        <v>208</v>
      </c>
      <c r="E57" s="170" t="s">
        <v>785</v>
      </c>
      <c r="F57" s="170" t="s">
        <v>786</v>
      </c>
      <c r="G57" s="170" t="s">
        <v>787</v>
      </c>
      <c r="H57" s="170" t="s">
        <v>788</v>
      </c>
      <c r="I57" s="197"/>
      <c r="J57" s="197"/>
      <c r="K57" s="197" t="s">
        <v>789</v>
      </c>
      <c r="L57" s="198"/>
      <c r="M57" s="198" t="s">
        <v>115</v>
      </c>
      <c r="N57" s="199" t="s">
        <v>264</v>
      </c>
      <c r="O57" s="170" t="s">
        <v>1764</v>
      </c>
      <c r="P57" s="119"/>
      <c r="Q57" s="198" t="s">
        <v>734</v>
      </c>
      <c r="R57" s="198" t="s">
        <v>790</v>
      </c>
      <c r="S57" s="170" t="s">
        <v>791</v>
      </c>
      <c r="T57" s="170"/>
      <c r="U57" s="170" t="s">
        <v>792</v>
      </c>
      <c r="V57" s="170" t="s">
        <v>793</v>
      </c>
      <c r="W57" s="173" t="s">
        <v>794</v>
      </c>
      <c r="X57" s="76"/>
      <c r="Z57" s="76"/>
      <c r="AB57" s="100">
        <f>IF(OR(J57="Fail",ISBLANK(J57)),INDEX('Issue Code Table'!C:C,MATCH(N:N,'Issue Code Table'!A:A,0)),IF(M57="Critical",6,IF(M57="Significant",5,IF(M57="Moderate",3,2))))</f>
        <v>5</v>
      </c>
    </row>
    <row r="58" spans="1:28" customFormat="1" ht="200" x14ac:dyDescent="0.35">
      <c r="A58" s="174" t="s">
        <v>795</v>
      </c>
      <c r="B58" s="200" t="s">
        <v>170</v>
      </c>
      <c r="C58" s="207" t="s">
        <v>171</v>
      </c>
      <c r="D58" s="174" t="s">
        <v>208</v>
      </c>
      <c r="E58" s="174" t="s">
        <v>796</v>
      </c>
      <c r="F58" s="174" t="s">
        <v>797</v>
      </c>
      <c r="G58" s="174" t="s">
        <v>798</v>
      </c>
      <c r="H58" s="174" t="s">
        <v>799</v>
      </c>
      <c r="I58" s="200"/>
      <c r="J58" s="200"/>
      <c r="K58" s="200" t="s">
        <v>800</v>
      </c>
      <c r="L58" s="202"/>
      <c r="M58" s="202" t="s">
        <v>115</v>
      </c>
      <c r="N58" s="203" t="s">
        <v>174</v>
      </c>
      <c r="O58" s="174" t="s">
        <v>5444</v>
      </c>
      <c r="P58" s="120"/>
      <c r="Q58" s="202" t="s">
        <v>734</v>
      </c>
      <c r="R58" s="202" t="s">
        <v>801</v>
      </c>
      <c r="S58" s="174" t="s">
        <v>802</v>
      </c>
      <c r="T58" s="174"/>
      <c r="U58" s="174" t="s">
        <v>803</v>
      </c>
      <c r="V58" s="174" t="s">
        <v>804</v>
      </c>
      <c r="W58" s="177" t="s">
        <v>805</v>
      </c>
      <c r="X58" s="76"/>
      <c r="Z58" s="76"/>
      <c r="AB58" s="100">
        <f>IF(OR(J58="Fail",ISBLANK(J58)),INDEX('Issue Code Table'!C:C,MATCH(N:N,'Issue Code Table'!A:A,0)),IF(M58="Critical",6,IF(M58="Significant",5,IF(M58="Moderate",3,2))))</f>
        <v>5</v>
      </c>
    </row>
    <row r="59" spans="1:28" customFormat="1" ht="262.5" x14ac:dyDescent="0.35">
      <c r="A59" s="170" t="s">
        <v>806</v>
      </c>
      <c r="B59" s="197" t="s">
        <v>170</v>
      </c>
      <c r="C59" s="204" t="s">
        <v>171</v>
      </c>
      <c r="D59" s="170" t="s">
        <v>208</v>
      </c>
      <c r="E59" s="170" t="s">
        <v>807</v>
      </c>
      <c r="F59" s="170" t="s">
        <v>808</v>
      </c>
      <c r="G59" s="170" t="s">
        <v>809</v>
      </c>
      <c r="H59" s="170" t="s">
        <v>810</v>
      </c>
      <c r="I59" s="197"/>
      <c r="J59" s="197"/>
      <c r="K59" s="197" t="s">
        <v>811</v>
      </c>
      <c r="L59" s="198"/>
      <c r="M59" s="198" t="s">
        <v>115</v>
      </c>
      <c r="N59" s="199" t="s">
        <v>174</v>
      </c>
      <c r="O59" s="170" t="s">
        <v>5444</v>
      </c>
      <c r="P59" s="119"/>
      <c r="Q59" s="198" t="s">
        <v>734</v>
      </c>
      <c r="R59" s="198" t="s">
        <v>812</v>
      </c>
      <c r="S59" s="170" t="s">
        <v>813</v>
      </c>
      <c r="T59" s="170" t="s">
        <v>814</v>
      </c>
      <c r="U59" s="170" t="s">
        <v>815</v>
      </c>
      <c r="V59" s="170" t="s">
        <v>816</v>
      </c>
      <c r="W59" s="173" t="s">
        <v>817</v>
      </c>
      <c r="X59" s="76"/>
      <c r="Z59" s="76"/>
      <c r="AB59" s="100">
        <f>IF(OR(J59="Fail",ISBLANK(J59)),INDEX('Issue Code Table'!C:C,MATCH(N:N,'Issue Code Table'!A:A,0)),IF(M59="Critical",6,IF(M59="Significant",5,IF(M59="Moderate",3,2))))</f>
        <v>5</v>
      </c>
    </row>
    <row r="60" spans="1:28" customFormat="1" ht="162.5" x14ac:dyDescent="0.35">
      <c r="A60" s="174" t="s">
        <v>818</v>
      </c>
      <c r="B60" s="200" t="s">
        <v>170</v>
      </c>
      <c r="C60" s="207" t="s">
        <v>171</v>
      </c>
      <c r="D60" s="174" t="s">
        <v>208</v>
      </c>
      <c r="E60" s="174" t="s">
        <v>819</v>
      </c>
      <c r="F60" s="174" t="s">
        <v>820</v>
      </c>
      <c r="G60" s="174" t="s">
        <v>821</v>
      </c>
      <c r="H60" s="174" t="s">
        <v>822</v>
      </c>
      <c r="I60" s="200"/>
      <c r="J60" s="200"/>
      <c r="K60" s="200" t="s">
        <v>823</v>
      </c>
      <c r="L60" s="202"/>
      <c r="M60" s="202" t="s">
        <v>115</v>
      </c>
      <c r="N60" s="203" t="s">
        <v>264</v>
      </c>
      <c r="O60" s="174" t="s">
        <v>1764</v>
      </c>
      <c r="P60" s="120"/>
      <c r="Q60" s="202" t="s">
        <v>734</v>
      </c>
      <c r="R60" s="202" t="s">
        <v>824</v>
      </c>
      <c r="S60" s="174" t="s">
        <v>825</v>
      </c>
      <c r="T60" s="174"/>
      <c r="U60" s="174" t="s">
        <v>826</v>
      </c>
      <c r="V60" s="174" t="s">
        <v>827</v>
      </c>
      <c r="W60" s="177" t="s">
        <v>828</v>
      </c>
      <c r="X60" s="76"/>
      <c r="Z60" s="76"/>
      <c r="AB60" s="100">
        <f>IF(OR(J60="Fail",ISBLANK(J60)),INDEX('Issue Code Table'!C:C,MATCH(N:N,'Issue Code Table'!A:A,0)),IF(M60="Critical",6,IF(M60="Significant",5,IF(M60="Moderate",3,2))))</f>
        <v>5</v>
      </c>
    </row>
    <row r="61" spans="1:28" customFormat="1" ht="187.5" x14ac:dyDescent="0.35">
      <c r="A61" s="170" t="s">
        <v>829</v>
      </c>
      <c r="B61" s="197" t="s">
        <v>170</v>
      </c>
      <c r="C61" s="204" t="s">
        <v>171</v>
      </c>
      <c r="D61" s="170" t="s">
        <v>208</v>
      </c>
      <c r="E61" s="170" t="s">
        <v>830</v>
      </c>
      <c r="F61" s="170" t="s">
        <v>831</v>
      </c>
      <c r="G61" s="170" t="s">
        <v>832</v>
      </c>
      <c r="H61" s="170" t="s">
        <v>833</v>
      </c>
      <c r="I61" s="197"/>
      <c r="J61" s="197"/>
      <c r="K61" s="197" t="s">
        <v>834</v>
      </c>
      <c r="L61" s="198"/>
      <c r="M61" s="198" t="s">
        <v>126</v>
      </c>
      <c r="N61" s="199" t="s">
        <v>835</v>
      </c>
      <c r="O61" s="170" t="s">
        <v>5500</v>
      </c>
      <c r="P61" s="119"/>
      <c r="Q61" s="198" t="s">
        <v>734</v>
      </c>
      <c r="R61" s="198" t="s">
        <v>836</v>
      </c>
      <c r="S61" s="170" t="s">
        <v>837</v>
      </c>
      <c r="T61" s="170"/>
      <c r="U61" s="170" t="s">
        <v>838</v>
      </c>
      <c r="V61" s="170" t="s">
        <v>839</v>
      </c>
      <c r="W61" s="173"/>
      <c r="X61" s="76"/>
      <c r="Z61" s="76"/>
      <c r="AB61" s="100">
        <f>IF(OR(J61="Fail",ISBLANK(J61)),INDEX('Issue Code Table'!C:C,MATCH(N:N,'Issue Code Table'!A:A,0)),IF(M61="Critical",6,IF(M61="Significant",5,IF(M61="Moderate",3,2))))</f>
        <v>4</v>
      </c>
    </row>
    <row r="62" spans="1:28" customFormat="1" ht="87.5" x14ac:dyDescent="0.35">
      <c r="A62" s="174" t="s">
        <v>840</v>
      </c>
      <c r="B62" s="200" t="s">
        <v>170</v>
      </c>
      <c r="C62" s="207" t="s">
        <v>171</v>
      </c>
      <c r="D62" s="174" t="s">
        <v>208</v>
      </c>
      <c r="E62" s="174" t="s">
        <v>841</v>
      </c>
      <c r="F62" s="174" t="s">
        <v>842</v>
      </c>
      <c r="G62" s="174" t="s">
        <v>843</v>
      </c>
      <c r="H62" s="174" t="s">
        <v>844</v>
      </c>
      <c r="I62" s="200"/>
      <c r="J62" s="200"/>
      <c r="K62" s="200" t="s">
        <v>845</v>
      </c>
      <c r="L62" s="202"/>
      <c r="M62" s="202" t="s">
        <v>115</v>
      </c>
      <c r="N62" s="203" t="s">
        <v>174</v>
      </c>
      <c r="O62" s="174" t="s">
        <v>5444</v>
      </c>
      <c r="P62" s="120"/>
      <c r="Q62" s="202" t="s">
        <v>734</v>
      </c>
      <c r="R62" s="202" t="s">
        <v>846</v>
      </c>
      <c r="S62" s="174" t="s">
        <v>847</v>
      </c>
      <c r="T62" s="174" t="s">
        <v>848</v>
      </c>
      <c r="U62" s="174" t="s">
        <v>849</v>
      </c>
      <c r="V62" s="174" t="s">
        <v>850</v>
      </c>
      <c r="W62" s="177" t="s">
        <v>851</v>
      </c>
      <c r="X62" s="76"/>
      <c r="Z62" s="76"/>
      <c r="AB62" s="100">
        <f>IF(OR(J62="Fail",ISBLANK(J62)),INDEX('Issue Code Table'!C:C,MATCH(N:N,'Issue Code Table'!A:A,0)),IF(M62="Critical",6,IF(M62="Significant",5,IF(M62="Moderate",3,2))))</f>
        <v>5</v>
      </c>
    </row>
    <row r="63" spans="1:28" customFormat="1" ht="125" x14ac:dyDescent="0.35">
      <c r="A63" s="170" t="s">
        <v>852</v>
      </c>
      <c r="B63" s="197" t="s">
        <v>170</v>
      </c>
      <c r="C63" s="204" t="s">
        <v>171</v>
      </c>
      <c r="D63" s="170" t="s">
        <v>208</v>
      </c>
      <c r="E63" s="170" t="s">
        <v>853</v>
      </c>
      <c r="F63" s="170" t="s">
        <v>854</v>
      </c>
      <c r="G63" s="170" t="s">
        <v>855</v>
      </c>
      <c r="H63" s="170" t="s">
        <v>856</v>
      </c>
      <c r="I63" s="197"/>
      <c r="J63" s="197"/>
      <c r="K63" s="197" t="s">
        <v>857</v>
      </c>
      <c r="L63" s="198"/>
      <c r="M63" s="198" t="s">
        <v>115</v>
      </c>
      <c r="N63" s="199" t="s">
        <v>264</v>
      </c>
      <c r="O63" s="170" t="s">
        <v>1764</v>
      </c>
      <c r="P63" s="119"/>
      <c r="Q63" s="198" t="s">
        <v>734</v>
      </c>
      <c r="R63" s="198" t="s">
        <v>858</v>
      </c>
      <c r="S63" s="170" t="s">
        <v>859</v>
      </c>
      <c r="T63" s="170"/>
      <c r="U63" s="170" t="s">
        <v>860</v>
      </c>
      <c r="V63" s="170" t="s">
        <v>861</v>
      </c>
      <c r="W63" s="173" t="s">
        <v>862</v>
      </c>
      <c r="X63" s="76"/>
      <c r="Z63" s="76"/>
      <c r="AB63" s="100">
        <f>IF(OR(J63="Fail",ISBLANK(J63)),INDEX('Issue Code Table'!C:C,MATCH(N:N,'Issue Code Table'!A:A,0)),IF(M63="Critical",6,IF(M63="Significant",5,IF(M63="Moderate",3,2))))</f>
        <v>5</v>
      </c>
    </row>
    <row r="64" spans="1:28" customFormat="1" ht="87.5" x14ac:dyDescent="0.35">
      <c r="A64" s="174" t="s">
        <v>863</v>
      </c>
      <c r="B64" s="200" t="s">
        <v>170</v>
      </c>
      <c r="C64" s="207" t="s">
        <v>171</v>
      </c>
      <c r="D64" s="174" t="s">
        <v>208</v>
      </c>
      <c r="E64" s="174" t="s">
        <v>864</v>
      </c>
      <c r="F64" s="174" t="s">
        <v>865</v>
      </c>
      <c r="G64" s="174" t="s">
        <v>866</v>
      </c>
      <c r="H64" s="174" t="s">
        <v>867</v>
      </c>
      <c r="I64" s="200"/>
      <c r="J64" s="200"/>
      <c r="K64" s="200" t="s">
        <v>868</v>
      </c>
      <c r="L64" s="202"/>
      <c r="M64" s="202" t="s">
        <v>115</v>
      </c>
      <c r="N64" s="203" t="s">
        <v>264</v>
      </c>
      <c r="O64" s="174" t="s">
        <v>1764</v>
      </c>
      <c r="P64" s="120"/>
      <c r="Q64" s="202" t="s">
        <v>734</v>
      </c>
      <c r="R64" s="202" t="s">
        <v>869</v>
      </c>
      <c r="S64" s="174" t="s">
        <v>870</v>
      </c>
      <c r="T64" s="174" t="s">
        <v>871</v>
      </c>
      <c r="U64" s="174" t="s">
        <v>872</v>
      </c>
      <c r="V64" s="174" t="s">
        <v>873</v>
      </c>
      <c r="W64" s="177" t="s">
        <v>874</v>
      </c>
      <c r="X64" s="76"/>
      <c r="Z64" s="76"/>
      <c r="AB64" s="100">
        <f>IF(OR(J64="Fail",ISBLANK(J64)),INDEX('Issue Code Table'!C:C,MATCH(N:N,'Issue Code Table'!A:A,0)),IF(M64="Critical",6,IF(M64="Significant",5,IF(M64="Moderate",3,2))))</f>
        <v>5</v>
      </c>
    </row>
    <row r="65" spans="1:28" customFormat="1" ht="75" x14ac:dyDescent="0.35">
      <c r="A65" s="170" t="s">
        <v>875</v>
      </c>
      <c r="B65" s="197" t="s">
        <v>170</v>
      </c>
      <c r="C65" s="204" t="s">
        <v>171</v>
      </c>
      <c r="D65" s="170" t="s">
        <v>208</v>
      </c>
      <c r="E65" s="170" t="s">
        <v>876</v>
      </c>
      <c r="F65" s="170" t="s">
        <v>877</v>
      </c>
      <c r="G65" s="170" t="s">
        <v>878</v>
      </c>
      <c r="H65" s="170" t="s">
        <v>879</v>
      </c>
      <c r="I65" s="197"/>
      <c r="J65" s="197"/>
      <c r="K65" s="197" t="s">
        <v>880</v>
      </c>
      <c r="L65" s="198"/>
      <c r="M65" s="198" t="s">
        <v>115</v>
      </c>
      <c r="N65" s="199" t="s">
        <v>264</v>
      </c>
      <c r="O65" s="170" t="s">
        <v>1764</v>
      </c>
      <c r="P65" s="119"/>
      <c r="Q65" s="198" t="s">
        <v>734</v>
      </c>
      <c r="R65" s="198" t="s">
        <v>881</v>
      </c>
      <c r="S65" s="170" t="s">
        <v>882</v>
      </c>
      <c r="T65" s="170"/>
      <c r="U65" s="170" t="s">
        <v>883</v>
      </c>
      <c r="V65" s="170" t="s">
        <v>884</v>
      </c>
      <c r="W65" s="173" t="s">
        <v>885</v>
      </c>
      <c r="X65" s="76"/>
      <c r="Z65" s="76"/>
      <c r="AB65" s="100">
        <f>IF(OR(J65="Fail",ISBLANK(J65)),INDEX('Issue Code Table'!C:C,MATCH(N:N,'Issue Code Table'!A:A,0)),IF(M65="Critical",6,IF(M65="Significant",5,IF(M65="Moderate",3,2))))</f>
        <v>5</v>
      </c>
    </row>
    <row r="66" spans="1:28" customFormat="1" ht="75" x14ac:dyDescent="0.35">
      <c r="A66" s="174" t="s">
        <v>886</v>
      </c>
      <c r="B66" s="200" t="s">
        <v>170</v>
      </c>
      <c r="C66" s="207" t="s">
        <v>171</v>
      </c>
      <c r="D66" s="174" t="s">
        <v>208</v>
      </c>
      <c r="E66" s="174" t="s">
        <v>887</v>
      </c>
      <c r="F66" s="174" t="s">
        <v>888</v>
      </c>
      <c r="G66" s="174" t="s">
        <v>889</v>
      </c>
      <c r="H66" s="174" t="s">
        <v>890</v>
      </c>
      <c r="I66" s="200"/>
      <c r="J66" s="200"/>
      <c r="K66" s="200" t="s">
        <v>891</v>
      </c>
      <c r="L66" s="209"/>
      <c r="M66" s="202" t="s">
        <v>115</v>
      </c>
      <c r="N66" s="203" t="s">
        <v>264</v>
      </c>
      <c r="O66" s="174" t="s">
        <v>1764</v>
      </c>
      <c r="P66" s="120"/>
      <c r="Q66" s="202" t="s">
        <v>734</v>
      </c>
      <c r="R66" s="202" t="s">
        <v>892</v>
      </c>
      <c r="S66" s="174" t="s">
        <v>893</v>
      </c>
      <c r="T66" s="174"/>
      <c r="U66" s="174" t="s">
        <v>894</v>
      </c>
      <c r="V66" s="174" t="s">
        <v>895</v>
      </c>
      <c r="W66" s="177" t="s">
        <v>5501</v>
      </c>
      <c r="X66" s="76"/>
      <c r="Z66" s="76"/>
      <c r="AB66" s="100">
        <f>IF(OR(J66="Fail",ISBLANK(J66)),INDEX('Issue Code Table'!C:C,MATCH(N:N,'Issue Code Table'!A:A,0)),IF(M66="Critical",6,IF(M66="Significant",5,IF(M66="Moderate",3,2))))</f>
        <v>5</v>
      </c>
    </row>
    <row r="67" spans="1:28" customFormat="1" ht="75" x14ac:dyDescent="0.35">
      <c r="A67" s="170" t="s">
        <v>896</v>
      </c>
      <c r="B67" s="197" t="s">
        <v>170</v>
      </c>
      <c r="C67" s="204" t="s">
        <v>171</v>
      </c>
      <c r="D67" s="170" t="s">
        <v>208</v>
      </c>
      <c r="E67" s="170" t="s">
        <v>897</v>
      </c>
      <c r="F67" s="170" t="s">
        <v>898</v>
      </c>
      <c r="G67" s="170" t="s">
        <v>899</v>
      </c>
      <c r="H67" s="170" t="s">
        <v>900</v>
      </c>
      <c r="I67" s="197"/>
      <c r="J67" s="197"/>
      <c r="K67" s="197" t="s">
        <v>901</v>
      </c>
      <c r="L67" s="211"/>
      <c r="M67" s="198" t="s">
        <v>115</v>
      </c>
      <c r="N67" s="199" t="s">
        <v>264</v>
      </c>
      <c r="O67" s="170" t="s">
        <v>1764</v>
      </c>
      <c r="P67" s="119"/>
      <c r="Q67" s="198" t="s">
        <v>734</v>
      </c>
      <c r="R67" s="198" t="s">
        <v>902</v>
      </c>
      <c r="S67" s="170" t="s">
        <v>903</v>
      </c>
      <c r="T67" s="170"/>
      <c r="U67" s="170" t="s">
        <v>904</v>
      </c>
      <c r="V67" s="170" t="s">
        <v>5478</v>
      </c>
      <c r="W67" s="173" t="s">
        <v>905</v>
      </c>
      <c r="X67" s="76"/>
      <c r="Z67" s="76"/>
      <c r="AB67" s="100">
        <f>IF(OR(J67="Fail",ISBLANK(J67)),INDEX('Issue Code Table'!C:C,MATCH(N:N,'Issue Code Table'!A:A,0)),IF(M67="Critical",6,IF(M67="Significant",5,IF(M67="Moderate",3,2))))</f>
        <v>5</v>
      </c>
    </row>
    <row r="68" spans="1:28" customFormat="1" ht="125" x14ac:dyDescent="0.35">
      <c r="A68" s="174" t="s">
        <v>906</v>
      </c>
      <c r="B68" s="200" t="s">
        <v>170</v>
      </c>
      <c r="C68" s="207" t="s">
        <v>171</v>
      </c>
      <c r="D68" s="174" t="s">
        <v>208</v>
      </c>
      <c r="E68" s="174" t="s">
        <v>907</v>
      </c>
      <c r="F68" s="174" t="s">
        <v>908</v>
      </c>
      <c r="G68" s="174" t="s">
        <v>909</v>
      </c>
      <c r="H68" s="174" t="s">
        <v>910</v>
      </c>
      <c r="I68" s="200"/>
      <c r="J68" s="200"/>
      <c r="K68" s="200" t="s">
        <v>911</v>
      </c>
      <c r="L68" s="209"/>
      <c r="M68" s="202" t="s">
        <v>115</v>
      </c>
      <c r="N68" s="294" t="s">
        <v>174</v>
      </c>
      <c r="O68" s="293" t="s">
        <v>5444</v>
      </c>
      <c r="P68" s="120"/>
      <c r="Q68" s="202" t="s">
        <v>734</v>
      </c>
      <c r="R68" s="202" t="s">
        <v>779</v>
      </c>
      <c r="S68" s="174" t="s">
        <v>912</v>
      </c>
      <c r="T68" s="174"/>
      <c r="U68" s="174" t="s">
        <v>913</v>
      </c>
      <c r="V68" s="174" t="s">
        <v>914</v>
      </c>
      <c r="W68" s="177" t="s">
        <v>915</v>
      </c>
      <c r="X68" s="76"/>
      <c r="Z68" s="76"/>
      <c r="AB68" s="100">
        <f>IF(OR(J68="Fail",ISBLANK(J68)),INDEX('Issue Code Table'!C:C,MATCH(N:N,'Issue Code Table'!A:A,0)),IF(M68="Critical",6,IF(M68="Significant",5,IF(M68="Moderate",3,2))))</f>
        <v>5</v>
      </c>
    </row>
    <row r="69" spans="1:28" customFormat="1" ht="125" x14ac:dyDescent="0.35">
      <c r="A69" s="170" t="s">
        <v>916</v>
      </c>
      <c r="B69" s="197" t="s">
        <v>170</v>
      </c>
      <c r="C69" s="204" t="s">
        <v>171</v>
      </c>
      <c r="D69" s="170" t="s">
        <v>208</v>
      </c>
      <c r="E69" s="170" t="s">
        <v>917</v>
      </c>
      <c r="F69" s="170" t="s">
        <v>918</v>
      </c>
      <c r="G69" s="170" t="s">
        <v>919</v>
      </c>
      <c r="H69" s="170" t="s">
        <v>920</v>
      </c>
      <c r="I69" s="197"/>
      <c r="J69" s="197"/>
      <c r="K69" s="197" t="s">
        <v>921</v>
      </c>
      <c r="L69" s="211"/>
      <c r="M69" s="198" t="s">
        <v>115</v>
      </c>
      <c r="N69" s="199" t="s">
        <v>264</v>
      </c>
      <c r="O69" s="170" t="s">
        <v>1764</v>
      </c>
      <c r="P69" s="119"/>
      <c r="Q69" s="198" t="s">
        <v>734</v>
      </c>
      <c r="R69" s="198" t="s">
        <v>922</v>
      </c>
      <c r="S69" s="170" t="s">
        <v>923</v>
      </c>
      <c r="T69" s="170"/>
      <c r="U69" s="170" t="s">
        <v>924</v>
      </c>
      <c r="V69" s="170" t="s">
        <v>925</v>
      </c>
      <c r="W69" s="173" t="s">
        <v>761</v>
      </c>
      <c r="X69" s="76"/>
      <c r="Z69" s="76"/>
      <c r="AB69" s="100">
        <f>IF(OR(J69="Fail",ISBLANK(J69)),INDEX('Issue Code Table'!C:C,MATCH(N:N,'Issue Code Table'!A:A,0)),IF(M69="Critical",6,IF(M69="Significant",5,IF(M69="Moderate",3,2))))</f>
        <v>5</v>
      </c>
    </row>
    <row r="70" spans="1:28" customFormat="1" ht="87.5" x14ac:dyDescent="0.35">
      <c r="A70" s="174" t="s">
        <v>926</v>
      </c>
      <c r="B70" s="200" t="s">
        <v>170</v>
      </c>
      <c r="C70" s="207" t="s">
        <v>171</v>
      </c>
      <c r="D70" s="174" t="s">
        <v>208</v>
      </c>
      <c r="E70" s="174" t="s">
        <v>927</v>
      </c>
      <c r="F70" s="174" t="s">
        <v>928</v>
      </c>
      <c r="G70" s="174" t="s">
        <v>929</v>
      </c>
      <c r="H70" s="174" t="s">
        <v>930</v>
      </c>
      <c r="I70" s="200"/>
      <c r="J70" s="200"/>
      <c r="K70" s="200" t="s">
        <v>931</v>
      </c>
      <c r="L70" s="203"/>
      <c r="M70" s="202" t="s">
        <v>115</v>
      </c>
      <c r="N70" s="203" t="s">
        <v>174</v>
      </c>
      <c r="O70" s="174" t="s">
        <v>5444</v>
      </c>
      <c r="P70" s="120"/>
      <c r="Q70" s="202" t="s">
        <v>932</v>
      </c>
      <c r="R70" s="202" t="s">
        <v>933</v>
      </c>
      <c r="S70" s="174" t="s">
        <v>934</v>
      </c>
      <c r="T70" s="174" t="s">
        <v>935</v>
      </c>
      <c r="U70" s="174" t="s">
        <v>936</v>
      </c>
      <c r="V70" s="174" t="s">
        <v>937</v>
      </c>
      <c r="W70" s="177" t="s">
        <v>938</v>
      </c>
      <c r="X70" s="76"/>
      <c r="Z70" s="76"/>
      <c r="AB70" s="100">
        <f>IF(OR(J70="Fail",ISBLANK(J70)),INDEX('Issue Code Table'!C:C,MATCH(N:N,'Issue Code Table'!A:A,0)),IF(M70="Critical",6,IF(M70="Significant",5,IF(M70="Moderate",3,2))))</f>
        <v>5</v>
      </c>
    </row>
    <row r="71" spans="1:28" customFormat="1" ht="100" x14ac:dyDescent="0.35">
      <c r="A71" s="170" t="s">
        <v>939</v>
      </c>
      <c r="B71" s="197" t="s">
        <v>170</v>
      </c>
      <c r="C71" s="204" t="s">
        <v>171</v>
      </c>
      <c r="D71" s="170" t="s">
        <v>208</v>
      </c>
      <c r="E71" s="170" t="s">
        <v>940</v>
      </c>
      <c r="F71" s="170" t="s">
        <v>941</v>
      </c>
      <c r="G71" s="170" t="s">
        <v>942</v>
      </c>
      <c r="H71" s="170" t="s">
        <v>943</v>
      </c>
      <c r="I71" s="197"/>
      <c r="J71" s="197"/>
      <c r="K71" s="197" t="s">
        <v>5502</v>
      </c>
      <c r="L71" s="199"/>
      <c r="M71" s="198" t="s">
        <v>115</v>
      </c>
      <c r="N71" s="199" t="s">
        <v>174</v>
      </c>
      <c r="O71" s="170" t="s">
        <v>5444</v>
      </c>
      <c r="P71" s="119"/>
      <c r="Q71" s="198" t="s">
        <v>932</v>
      </c>
      <c r="R71" s="198" t="s">
        <v>944</v>
      </c>
      <c r="S71" s="170" t="s">
        <v>945</v>
      </c>
      <c r="T71" s="170" t="s">
        <v>935</v>
      </c>
      <c r="U71" s="170" t="s">
        <v>946</v>
      </c>
      <c r="V71" s="170" t="s">
        <v>947</v>
      </c>
      <c r="W71" s="173" t="s">
        <v>948</v>
      </c>
      <c r="X71" s="76"/>
      <c r="Z71" s="76"/>
      <c r="AB71" s="100">
        <f>IF(OR(J71="Fail",ISBLANK(J71)),INDEX('Issue Code Table'!C:C,MATCH(N:N,'Issue Code Table'!A:A,0)),IF(M71="Critical",6,IF(M71="Significant",5,IF(M71="Moderate",3,2))))</f>
        <v>5</v>
      </c>
    </row>
    <row r="72" spans="1:28" customFormat="1" ht="75" x14ac:dyDescent="0.35">
      <c r="A72" s="174" t="s">
        <v>949</v>
      </c>
      <c r="B72" s="200" t="s">
        <v>170</v>
      </c>
      <c r="C72" s="207" t="s">
        <v>171</v>
      </c>
      <c r="D72" s="174" t="s">
        <v>208</v>
      </c>
      <c r="E72" s="174" t="s">
        <v>950</v>
      </c>
      <c r="F72" s="174" t="s">
        <v>951</v>
      </c>
      <c r="G72" s="174" t="s">
        <v>952</v>
      </c>
      <c r="H72" s="174" t="s">
        <v>953</v>
      </c>
      <c r="I72" s="200"/>
      <c r="J72" s="200"/>
      <c r="K72" s="200" t="s">
        <v>954</v>
      </c>
      <c r="L72" s="203"/>
      <c r="M72" s="202" t="s">
        <v>115</v>
      </c>
      <c r="N72" s="203" t="s">
        <v>174</v>
      </c>
      <c r="O72" s="174" t="s">
        <v>5444</v>
      </c>
      <c r="P72" s="120"/>
      <c r="Q72" s="202" t="s">
        <v>932</v>
      </c>
      <c r="R72" s="202" t="s">
        <v>955</v>
      </c>
      <c r="S72" s="174" t="s">
        <v>956</v>
      </c>
      <c r="T72" s="174" t="s">
        <v>935</v>
      </c>
      <c r="U72" s="174" t="s">
        <v>957</v>
      </c>
      <c r="V72" s="174" t="s">
        <v>958</v>
      </c>
      <c r="W72" s="177" t="s">
        <v>959</v>
      </c>
      <c r="X72" s="76"/>
      <c r="Z72" s="76"/>
      <c r="AB72" s="100">
        <f>IF(OR(J72="Fail",ISBLANK(J72)),INDEX('Issue Code Table'!C:C,MATCH(N:N,'Issue Code Table'!A:A,0)),IF(M72="Critical",6,IF(M72="Significant",5,IF(M72="Moderate",3,2))))</f>
        <v>5</v>
      </c>
    </row>
    <row r="73" spans="1:28" customFormat="1" ht="75" x14ac:dyDescent="0.35">
      <c r="A73" s="170" t="s">
        <v>960</v>
      </c>
      <c r="B73" s="197" t="s">
        <v>170</v>
      </c>
      <c r="C73" s="204" t="s">
        <v>171</v>
      </c>
      <c r="D73" s="170" t="s">
        <v>208</v>
      </c>
      <c r="E73" s="170" t="s">
        <v>961</v>
      </c>
      <c r="F73" s="170" t="s">
        <v>962</v>
      </c>
      <c r="G73" s="170" t="s">
        <v>963</v>
      </c>
      <c r="H73" s="170" t="s">
        <v>964</v>
      </c>
      <c r="I73" s="197"/>
      <c r="J73" s="197"/>
      <c r="K73" s="197" t="s">
        <v>965</v>
      </c>
      <c r="L73" s="199"/>
      <c r="M73" s="198" t="s">
        <v>115</v>
      </c>
      <c r="N73" s="199" t="s">
        <v>174</v>
      </c>
      <c r="O73" s="170" t="s">
        <v>5444</v>
      </c>
      <c r="P73" s="119"/>
      <c r="Q73" s="198" t="s">
        <v>932</v>
      </c>
      <c r="R73" s="198" t="s">
        <v>966</v>
      </c>
      <c r="S73" s="170" t="s">
        <v>967</v>
      </c>
      <c r="T73" s="170" t="s">
        <v>935</v>
      </c>
      <c r="U73" s="170" t="s">
        <v>968</v>
      </c>
      <c r="V73" s="170" t="s">
        <v>969</v>
      </c>
      <c r="W73" s="173" t="s">
        <v>970</v>
      </c>
      <c r="X73" s="76"/>
      <c r="Z73" s="76"/>
      <c r="AB73" s="100">
        <f>IF(OR(J73="Fail",ISBLANK(J73)),INDEX('Issue Code Table'!C:C,MATCH(N:N,'Issue Code Table'!A:A,0)),IF(M73="Critical",6,IF(M73="Significant",5,IF(M73="Moderate",3,2))))</f>
        <v>5</v>
      </c>
    </row>
    <row r="74" spans="1:28" customFormat="1" ht="75" x14ac:dyDescent="0.35">
      <c r="A74" s="174" t="s">
        <v>971</v>
      </c>
      <c r="B74" s="200" t="s">
        <v>170</v>
      </c>
      <c r="C74" s="207" t="s">
        <v>171</v>
      </c>
      <c r="D74" s="174" t="s">
        <v>208</v>
      </c>
      <c r="E74" s="174" t="s">
        <v>972</v>
      </c>
      <c r="F74" s="174" t="s">
        <v>888</v>
      </c>
      <c r="G74" s="174" t="s">
        <v>973</v>
      </c>
      <c r="H74" s="174" t="s">
        <v>974</v>
      </c>
      <c r="I74" s="200"/>
      <c r="J74" s="200"/>
      <c r="K74" s="200" t="s">
        <v>975</v>
      </c>
      <c r="L74" s="203"/>
      <c r="M74" s="202" t="s">
        <v>115</v>
      </c>
      <c r="N74" s="203" t="s">
        <v>174</v>
      </c>
      <c r="O74" s="174" t="s">
        <v>5444</v>
      </c>
      <c r="P74" s="120"/>
      <c r="Q74" s="202" t="s">
        <v>932</v>
      </c>
      <c r="R74" s="202" t="s">
        <v>976</v>
      </c>
      <c r="S74" s="174" t="s">
        <v>977</v>
      </c>
      <c r="T74" s="174" t="s">
        <v>978</v>
      </c>
      <c r="U74" s="174" t="s">
        <v>979</v>
      </c>
      <c r="V74" s="174" t="s">
        <v>980</v>
      </c>
      <c r="W74" s="177" t="s">
        <v>981</v>
      </c>
      <c r="X74" s="76"/>
      <c r="Z74" s="76"/>
      <c r="AB74" s="100">
        <f>IF(OR(J74="Fail",ISBLANK(J74)),INDEX('Issue Code Table'!C:C,MATCH(N:N,'Issue Code Table'!A:A,0)),IF(M74="Critical",6,IF(M74="Significant",5,IF(M74="Moderate",3,2))))</f>
        <v>5</v>
      </c>
    </row>
    <row r="75" spans="1:28" customFormat="1" ht="75" x14ac:dyDescent="0.35">
      <c r="A75" s="170" t="s">
        <v>982</v>
      </c>
      <c r="B75" s="197" t="s">
        <v>170</v>
      </c>
      <c r="C75" s="204" t="s">
        <v>171</v>
      </c>
      <c r="D75" s="170" t="s">
        <v>139</v>
      </c>
      <c r="E75" s="170" t="s">
        <v>983</v>
      </c>
      <c r="F75" s="170" t="s">
        <v>984</v>
      </c>
      <c r="G75" s="170" t="s">
        <v>985</v>
      </c>
      <c r="H75" s="170" t="s">
        <v>986</v>
      </c>
      <c r="I75" s="197"/>
      <c r="J75" s="197"/>
      <c r="K75" s="197" t="s">
        <v>987</v>
      </c>
      <c r="L75" s="199"/>
      <c r="M75" s="198" t="s">
        <v>115</v>
      </c>
      <c r="N75" s="199" t="s">
        <v>264</v>
      </c>
      <c r="O75" s="170" t="s">
        <v>1764</v>
      </c>
      <c r="P75" s="119"/>
      <c r="Q75" s="198" t="s">
        <v>988</v>
      </c>
      <c r="R75" s="198" t="s">
        <v>989</v>
      </c>
      <c r="S75" s="170" t="s">
        <v>990</v>
      </c>
      <c r="T75" s="170" t="s">
        <v>991</v>
      </c>
      <c r="U75" s="170" t="s">
        <v>992</v>
      </c>
      <c r="V75" s="170" t="s">
        <v>5503</v>
      </c>
      <c r="W75" s="173" t="s">
        <v>993</v>
      </c>
      <c r="X75" s="76"/>
      <c r="Z75" s="76"/>
      <c r="AB75" s="100">
        <f>IF(OR(J75="Fail",ISBLANK(J75)),INDEX('Issue Code Table'!C:C,MATCH(N:N,'Issue Code Table'!A:A,0)),IF(M75="Critical",6,IF(M75="Significant",5,IF(M75="Moderate",3,2))))</f>
        <v>5</v>
      </c>
    </row>
    <row r="76" spans="1:28" customFormat="1" ht="409.5" x14ac:dyDescent="0.35">
      <c r="A76" s="174" t="s">
        <v>994</v>
      </c>
      <c r="B76" s="200" t="s">
        <v>170</v>
      </c>
      <c r="C76" s="207" t="s">
        <v>171</v>
      </c>
      <c r="D76" s="174" t="s">
        <v>208</v>
      </c>
      <c r="E76" s="174" t="s">
        <v>995</v>
      </c>
      <c r="F76" s="174" t="s">
        <v>996</v>
      </c>
      <c r="G76" s="174" t="s">
        <v>5475</v>
      </c>
      <c r="H76" s="174" t="s">
        <v>997</v>
      </c>
      <c r="I76" s="200"/>
      <c r="J76" s="200"/>
      <c r="K76" s="200" t="s">
        <v>998</v>
      </c>
      <c r="L76" s="202"/>
      <c r="M76" s="202" t="s">
        <v>115</v>
      </c>
      <c r="N76" s="203" t="s">
        <v>264</v>
      </c>
      <c r="O76" s="174" t="s">
        <v>1764</v>
      </c>
      <c r="P76" s="120"/>
      <c r="Q76" s="202" t="s">
        <v>999</v>
      </c>
      <c r="R76" s="202" t="s">
        <v>1000</v>
      </c>
      <c r="S76" s="174" t="s">
        <v>1001</v>
      </c>
      <c r="T76" s="174"/>
      <c r="U76" s="174" t="s">
        <v>1002</v>
      </c>
      <c r="V76" s="174" t="s">
        <v>1003</v>
      </c>
      <c r="W76" s="177" t="s">
        <v>1004</v>
      </c>
      <c r="X76" s="76"/>
      <c r="Z76" s="76"/>
      <c r="AB76" s="100">
        <f>IF(OR(J76="Fail",ISBLANK(J76)),INDEX('Issue Code Table'!C:C,MATCH(N:N,'Issue Code Table'!A:A,0)),IF(M76="Critical",6,IF(M76="Significant",5,IF(M76="Moderate",3,2))))</f>
        <v>5</v>
      </c>
    </row>
    <row r="77" spans="1:28" customFormat="1" ht="162.5" x14ac:dyDescent="0.35">
      <c r="A77" s="170" t="s">
        <v>1005</v>
      </c>
      <c r="B77" s="197" t="s">
        <v>170</v>
      </c>
      <c r="C77" s="204" t="s">
        <v>171</v>
      </c>
      <c r="D77" s="170" t="s">
        <v>208</v>
      </c>
      <c r="E77" s="170" t="s">
        <v>1006</v>
      </c>
      <c r="F77" s="170" t="s">
        <v>1007</v>
      </c>
      <c r="G77" s="170" t="s">
        <v>1008</v>
      </c>
      <c r="H77" s="170" t="s">
        <v>1009</v>
      </c>
      <c r="I77" s="197"/>
      <c r="J77" s="197"/>
      <c r="K77" s="197" t="s">
        <v>1010</v>
      </c>
      <c r="L77" s="198"/>
      <c r="M77" s="198" t="s">
        <v>115</v>
      </c>
      <c r="N77" s="199" t="s">
        <v>264</v>
      </c>
      <c r="O77" s="170" t="s">
        <v>1764</v>
      </c>
      <c r="P77" s="119"/>
      <c r="Q77" s="198" t="s">
        <v>999</v>
      </c>
      <c r="R77" s="198" t="s">
        <v>1011</v>
      </c>
      <c r="S77" s="170" t="s">
        <v>1012</v>
      </c>
      <c r="T77" s="170"/>
      <c r="U77" s="170" t="s">
        <v>1013</v>
      </c>
      <c r="V77" s="170" t="s">
        <v>1014</v>
      </c>
      <c r="W77" s="173" t="s">
        <v>1015</v>
      </c>
      <c r="X77" s="76"/>
      <c r="Z77" s="76"/>
      <c r="AB77" s="100">
        <f>IF(OR(J77="Fail",ISBLANK(J77)),INDEX('Issue Code Table'!C:C,MATCH(N:N,'Issue Code Table'!A:A,0)),IF(M77="Critical",6,IF(M77="Significant",5,IF(M77="Moderate",3,2))))</f>
        <v>5</v>
      </c>
    </row>
    <row r="78" spans="1:28" customFormat="1" ht="409.5" x14ac:dyDescent="0.35">
      <c r="A78" s="174" t="s">
        <v>1016</v>
      </c>
      <c r="B78" s="200" t="s">
        <v>1017</v>
      </c>
      <c r="C78" s="207" t="s">
        <v>1018</v>
      </c>
      <c r="D78" s="174" t="s">
        <v>208</v>
      </c>
      <c r="E78" s="174" t="s">
        <v>1019</v>
      </c>
      <c r="F78" s="174" t="s">
        <v>1020</v>
      </c>
      <c r="G78" s="174" t="s">
        <v>1021</v>
      </c>
      <c r="H78" s="174" t="s">
        <v>1022</v>
      </c>
      <c r="I78" s="200"/>
      <c r="J78" s="200"/>
      <c r="K78" s="200" t="s">
        <v>1023</v>
      </c>
      <c r="L78" s="203"/>
      <c r="M78" s="202" t="s">
        <v>115</v>
      </c>
      <c r="N78" s="203" t="s">
        <v>1024</v>
      </c>
      <c r="O78" s="174" t="s">
        <v>1025</v>
      </c>
      <c r="P78" s="120"/>
      <c r="Q78" s="202" t="s">
        <v>1026</v>
      </c>
      <c r="R78" s="202" t="s">
        <v>1027</v>
      </c>
      <c r="S78" s="174" t="s">
        <v>1028</v>
      </c>
      <c r="T78" s="174"/>
      <c r="U78" s="174" t="s">
        <v>1029</v>
      </c>
      <c r="V78" s="174" t="s">
        <v>1030</v>
      </c>
      <c r="W78" s="177" t="s">
        <v>1031</v>
      </c>
      <c r="X78" s="76"/>
      <c r="Z78" s="76"/>
      <c r="AB78" s="100">
        <f>IF(OR(J78="Fail",ISBLANK(J78)),INDEX('Issue Code Table'!C:C,MATCH(N:N,'Issue Code Table'!A:A,0)),IF(M78="Critical",6,IF(M78="Significant",5,IF(M78="Moderate",3,2))))</f>
        <v>6</v>
      </c>
    </row>
    <row r="79" spans="1:28" customFormat="1" ht="409.5" x14ac:dyDescent="0.35">
      <c r="A79" s="170" t="s">
        <v>1032</v>
      </c>
      <c r="B79" s="197" t="s">
        <v>1017</v>
      </c>
      <c r="C79" s="204" t="s">
        <v>1018</v>
      </c>
      <c r="D79" s="170" t="s">
        <v>208</v>
      </c>
      <c r="E79" s="170" t="s">
        <v>1033</v>
      </c>
      <c r="F79" s="170" t="s">
        <v>1034</v>
      </c>
      <c r="G79" s="170" t="s">
        <v>1035</v>
      </c>
      <c r="H79" s="170" t="s">
        <v>1036</v>
      </c>
      <c r="I79" s="197"/>
      <c r="J79" s="197"/>
      <c r="K79" s="197" t="s">
        <v>1037</v>
      </c>
      <c r="L79" s="199"/>
      <c r="M79" s="198" t="s">
        <v>115</v>
      </c>
      <c r="N79" s="199" t="s">
        <v>1024</v>
      </c>
      <c r="O79" s="170" t="s">
        <v>1025</v>
      </c>
      <c r="P79" s="119"/>
      <c r="Q79" s="198" t="s">
        <v>1026</v>
      </c>
      <c r="R79" s="198" t="s">
        <v>1038</v>
      </c>
      <c r="S79" s="170" t="s">
        <v>1039</v>
      </c>
      <c r="T79" s="170"/>
      <c r="U79" s="170" t="s">
        <v>1040</v>
      </c>
      <c r="V79" s="170" t="s">
        <v>1041</v>
      </c>
      <c r="W79" s="173" t="s">
        <v>1042</v>
      </c>
      <c r="X79" s="76"/>
      <c r="Z79" s="76"/>
      <c r="AB79" s="100">
        <f>IF(OR(J79="Fail",ISBLANK(J79)),INDEX('Issue Code Table'!C:C,MATCH(N:N,'Issue Code Table'!A:A,0)),IF(M79="Critical",6,IF(M79="Significant",5,IF(M79="Moderate",3,2))))</f>
        <v>6</v>
      </c>
    </row>
    <row r="80" spans="1:28" customFormat="1" ht="225" x14ac:dyDescent="0.35">
      <c r="A80" s="174" t="s">
        <v>1043</v>
      </c>
      <c r="B80" s="200" t="s">
        <v>1017</v>
      </c>
      <c r="C80" s="207" t="s">
        <v>1018</v>
      </c>
      <c r="D80" s="174" t="s">
        <v>208</v>
      </c>
      <c r="E80" s="174" t="s">
        <v>1044</v>
      </c>
      <c r="F80" s="174" t="s">
        <v>1045</v>
      </c>
      <c r="G80" s="174" t="s">
        <v>1046</v>
      </c>
      <c r="H80" s="174" t="s">
        <v>1047</v>
      </c>
      <c r="I80" s="200"/>
      <c r="J80" s="200"/>
      <c r="K80" s="200" t="s">
        <v>1048</v>
      </c>
      <c r="L80" s="203"/>
      <c r="M80" s="202" t="s">
        <v>115</v>
      </c>
      <c r="N80" s="203" t="s">
        <v>1024</v>
      </c>
      <c r="O80" s="174" t="s">
        <v>1025</v>
      </c>
      <c r="P80" s="120"/>
      <c r="Q80" s="202" t="s">
        <v>1026</v>
      </c>
      <c r="R80" s="202" t="s">
        <v>1049</v>
      </c>
      <c r="S80" s="174" t="s">
        <v>1050</v>
      </c>
      <c r="T80" s="174"/>
      <c r="U80" s="174" t="s">
        <v>1051</v>
      </c>
      <c r="V80" s="174" t="s">
        <v>1052</v>
      </c>
      <c r="W80" s="177" t="s">
        <v>1053</v>
      </c>
      <c r="X80" s="76"/>
      <c r="Z80" s="76"/>
      <c r="AB80" s="100">
        <f>IF(OR(J80="Fail",ISBLANK(J80)),INDEX('Issue Code Table'!C:C,MATCH(N:N,'Issue Code Table'!A:A,0)),IF(M80="Critical",6,IF(M80="Significant",5,IF(M80="Moderate",3,2))))</f>
        <v>6</v>
      </c>
    </row>
    <row r="81" spans="1:28" customFormat="1" ht="162.5" x14ac:dyDescent="0.35">
      <c r="A81" s="170" t="s">
        <v>1054</v>
      </c>
      <c r="B81" s="172" t="s">
        <v>1055</v>
      </c>
      <c r="C81" s="212" t="s">
        <v>1056</v>
      </c>
      <c r="D81" s="170" t="s">
        <v>208</v>
      </c>
      <c r="E81" s="170" t="s">
        <v>1057</v>
      </c>
      <c r="F81" s="170" t="s">
        <v>1058</v>
      </c>
      <c r="G81" s="170" t="s">
        <v>1059</v>
      </c>
      <c r="H81" s="170" t="s">
        <v>1060</v>
      </c>
      <c r="I81" s="197"/>
      <c r="J81" s="197"/>
      <c r="K81" s="197" t="s">
        <v>1061</v>
      </c>
      <c r="L81" s="199"/>
      <c r="M81" s="198" t="s">
        <v>126</v>
      </c>
      <c r="N81" s="199" t="s">
        <v>180</v>
      </c>
      <c r="O81" s="170" t="s">
        <v>5472</v>
      </c>
      <c r="P81" s="119"/>
      <c r="Q81" s="198" t="s">
        <v>1026</v>
      </c>
      <c r="R81" s="198" t="s">
        <v>1062</v>
      </c>
      <c r="S81" s="170" t="s">
        <v>1063</v>
      </c>
      <c r="T81" s="170"/>
      <c r="U81" s="170" t="s">
        <v>1064</v>
      </c>
      <c r="V81" s="170" t="s">
        <v>1065</v>
      </c>
      <c r="W81" s="173"/>
      <c r="X81" s="76"/>
      <c r="Z81" s="76"/>
      <c r="AB81" s="100">
        <f>IF(OR(J81="Fail",ISBLANK(J81)),INDEX('Issue Code Table'!C:C,MATCH(N:N,'Issue Code Table'!A:A,0)),IF(M81="Critical",6,IF(M81="Significant",5,IF(M81="Moderate",3,2))))</f>
        <v>2</v>
      </c>
    </row>
    <row r="82" spans="1:28" customFormat="1" ht="162.5" x14ac:dyDescent="0.35">
      <c r="A82" s="174" t="s">
        <v>1066</v>
      </c>
      <c r="B82" s="200" t="s">
        <v>1067</v>
      </c>
      <c r="C82" s="207" t="s">
        <v>1068</v>
      </c>
      <c r="D82" s="174" t="s">
        <v>208</v>
      </c>
      <c r="E82" s="174" t="s">
        <v>1069</v>
      </c>
      <c r="F82" s="174" t="s">
        <v>1070</v>
      </c>
      <c r="G82" s="174" t="s">
        <v>1071</v>
      </c>
      <c r="H82" s="174" t="s">
        <v>1072</v>
      </c>
      <c r="I82" s="200"/>
      <c r="J82" s="200"/>
      <c r="K82" s="200" t="s">
        <v>1073</v>
      </c>
      <c r="L82" s="203"/>
      <c r="M82" s="202" t="s">
        <v>115</v>
      </c>
      <c r="N82" s="203" t="s">
        <v>1074</v>
      </c>
      <c r="O82" s="174" t="s">
        <v>5504</v>
      </c>
      <c r="P82" s="120"/>
      <c r="Q82" s="202" t="s">
        <v>1026</v>
      </c>
      <c r="R82" s="202" t="s">
        <v>1075</v>
      </c>
      <c r="S82" s="174" t="s">
        <v>1076</v>
      </c>
      <c r="T82" s="174"/>
      <c r="U82" s="174" t="s">
        <v>1077</v>
      </c>
      <c r="V82" s="174" t="s">
        <v>1078</v>
      </c>
      <c r="W82" s="177" t="s">
        <v>5505</v>
      </c>
      <c r="X82" s="76"/>
      <c r="Z82" s="76"/>
      <c r="AB82" s="100">
        <f>IF(OR(J82="Fail",ISBLANK(J82)),INDEX('Issue Code Table'!C:C,MATCH(N:N,'Issue Code Table'!A:A,0)),IF(M82="Critical",6,IF(M82="Significant",5,IF(M82="Moderate",3,2))))</f>
        <v>5</v>
      </c>
    </row>
    <row r="83" spans="1:28" customFormat="1" ht="100" x14ac:dyDescent="0.35">
      <c r="A83" s="170" t="s">
        <v>1079</v>
      </c>
      <c r="B83" s="197" t="s">
        <v>1067</v>
      </c>
      <c r="C83" s="204" t="s">
        <v>1068</v>
      </c>
      <c r="D83" s="170" t="s">
        <v>208</v>
      </c>
      <c r="E83" s="170" t="s">
        <v>1080</v>
      </c>
      <c r="F83" s="170" t="s">
        <v>1081</v>
      </c>
      <c r="G83" s="170" t="s">
        <v>1082</v>
      </c>
      <c r="H83" s="170" t="s">
        <v>1083</v>
      </c>
      <c r="I83" s="197"/>
      <c r="J83" s="197"/>
      <c r="K83" s="197" t="s">
        <v>1084</v>
      </c>
      <c r="L83" s="199"/>
      <c r="M83" s="198" t="s">
        <v>115</v>
      </c>
      <c r="N83" s="199" t="s">
        <v>1074</v>
      </c>
      <c r="O83" s="170" t="s">
        <v>5504</v>
      </c>
      <c r="P83" s="119"/>
      <c r="Q83" s="198" t="s">
        <v>1026</v>
      </c>
      <c r="R83" s="198" t="s">
        <v>1085</v>
      </c>
      <c r="S83" s="170" t="s">
        <v>1086</v>
      </c>
      <c r="T83" s="170"/>
      <c r="U83" s="170" t="s">
        <v>1087</v>
      </c>
      <c r="V83" s="170" t="s">
        <v>1088</v>
      </c>
      <c r="W83" s="173" t="s">
        <v>1089</v>
      </c>
      <c r="X83" s="76"/>
      <c r="Z83" s="76"/>
      <c r="AB83" s="100">
        <f>IF(OR(J83="Fail",ISBLANK(J83)),INDEX('Issue Code Table'!C:C,MATCH(N:N,'Issue Code Table'!A:A,0)),IF(M83="Critical",6,IF(M83="Significant",5,IF(M83="Moderate",3,2))))</f>
        <v>5</v>
      </c>
    </row>
    <row r="84" spans="1:28" customFormat="1" ht="225" x14ac:dyDescent="0.35">
      <c r="A84" s="174" t="s">
        <v>1090</v>
      </c>
      <c r="B84" s="200" t="s">
        <v>322</v>
      </c>
      <c r="C84" s="207" t="s">
        <v>323</v>
      </c>
      <c r="D84" s="174" t="s">
        <v>208</v>
      </c>
      <c r="E84" s="174" t="s">
        <v>1091</v>
      </c>
      <c r="F84" s="174" t="s">
        <v>1092</v>
      </c>
      <c r="G84" s="174" t="s">
        <v>1093</v>
      </c>
      <c r="H84" s="174" t="s">
        <v>1094</v>
      </c>
      <c r="I84" s="200"/>
      <c r="J84" s="200"/>
      <c r="K84" s="200" t="s">
        <v>1095</v>
      </c>
      <c r="L84" s="203"/>
      <c r="M84" s="202" t="s">
        <v>115</v>
      </c>
      <c r="N84" s="203" t="s">
        <v>1074</v>
      </c>
      <c r="O84" s="174" t="s">
        <v>5504</v>
      </c>
      <c r="P84" s="120"/>
      <c r="Q84" s="202" t="s">
        <v>1026</v>
      </c>
      <c r="R84" s="202" t="s">
        <v>1096</v>
      </c>
      <c r="S84" s="174" t="s">
        <v>1097</v>
      </c>
      <c r="T84" s="174"/>
      <c r="U84" s="174" t="s">
        <v>1098</v>
      </c>
      <c r="V84" s="174" t="s">
        <v>1099</v>
      </c>
      <c r="W84" s="177" t="s">
        <v>5506</v>
      </c>
      <c r="X84" s="76"/>
      <c r="Z84" s="76"/>
      <c r="AB84" s="100">
        <f>IF(OR(J84="Fail",ISBLANK(J84)),INDEX('Issue Code Table'!C:C,MATCH(N:N,'Issue Code Table'!A:A,0)),IF(M84="Critical",6,IF(M84="Significant",5,IF(M84="Moderate",3,2))))</f>
        <v>5</v>
      </c>
    </row>
    <row r="85" spans="1:28" customFormat="1" ht="225" x14ac:dyDescent="0.35">
      <c r="A85" s="170" t="s">
        <v>1100</v>
      </c>
      <c r="B85" s="197" t="s">
        <v>1067</v>
      </c>
      <c r="C85" s="204" t="s">
        <v>1068</v>
      </c>
      <c r="D85" s="170" t="s">
        <v>208</v>
      </c>
      <c r="E85" s="170" t="s">
        <v>1101</v>
      </c>
      <c r="F85" s="170" t="s">
        <v>1102</v>
      </c>
      <c r="G85" s="170" t="s">
        <v>1103</v>
      </c>
      <c r="H85" s="170" t="s">
        <v>1104</v>
      </c>
      <c r="I85" s="197"/>
      <c r="J85" s="197"/>
      <c r="K85" s="197" t="s">
        <v>1105</v>
      </c>
      <c r="L85" s="199"/>
      <c r="M85" s="198" t="s">
        <v>115</v>
      </c>
      <c r="N85" s="199" t="s">
        <v>1074</v>
      </c>
      <c r="O85" s="170" t="s">
        <v>5504</v>
      </c>
      <c r="P85" s="119"/>
      <c r="Q85" s="198" t="s">
        <v>1026</v>
      </c>
      <c r="R85" s="198" t="s">
        <v>1106</v>
      </c>
      <c r="S85" s="170" t="s">
        <v>1107</v>
      </c>
      <c r="T85" s="170"/>
      <c r="U85" s="170" t="s">
        <v>1108</v>
      </c>
      <c r="V85" s="170" t="s">
        <v>5479</v>
      </c>
      <c r="W85" s="173" t="s">
        <v>5506</v>
      </c>
      <c r="X85" s="76"/>
      <c r="Z85" s="76"/>
      <c r="AB85" s="100">
        <f>IF(OR(J85="Fail",ISBLANK(J85)),INDEX('Issue Code Table'!C:C,MATCH(N:N,'Issue Code Table'!A:A,0)),IF(M85="Critical",6,IF(M85="Significant",5,IF(M85="Moderate",3,2))))</f>
        <v>5</v>
      </c>
    </row>
    <row r="86" spans="1:28" customFormat="1" ht="409.5" x14ac:dyDescent="0.35">
      <c r="A86" s="174" t="s">
        <v>1109</v>
      </c>
      <c r="B86" s="200" t="s">
        <v>170</v>
      </c>
      <c r="C86" s="207" t="s">
        <v>171</v>
      </c>
      <c r="D86" s="174" t="s">
        <v>208</v>
      </c>
      <c r="E86" s="174" t="s">
        <v>1110</v>
      </c>
      <c r="F86" s="174" t="s">
        <v>1111</v>
      </c>
      <c r="G86" s="174" t="s">
        <v>1112</v>
      </c>
      <c r="H86" s="174" t="s">
        <v>1113</v>
      </c>
      <c r="I86" s="200"/>
      <c r="J86" s="200"/>
      <c r="K86" s="200" t="s">
        <v>1114</v>
      </c>
      <c r="L86" s="203"/>
      <c r="M86" s="202" t="s">
        <v>115</v>
      </c>
      <c r="N86" s="203" t="s">
        <v>1074</v>
      </c>
      <c r="O86" s="174" t="s">
        <v>5504</v>
      </c>
      <c r="P86" s="120"/>
      <c r="Q86" s="202" t="s">
        <v>1026</v>
      </c>
      <c r="R86" s="202" t="s">
        <v>1115</v>
      </c>
      <c r="S86" s="174" t="s">
        <v>1116</v>
      </c>
      <c r="T86" s="174"/>
      <c r="U86" s="174" t="s">
        <v>1117</v>
      </c>
      <c r="V86" s="174" t="s">
        <v>1118</v>
      </c>
      <c r="W86" s="177" t="s">
        <v>1119</v>
      </c>
      <c r="X86" s="76"/>
      <c r="Z86" s="76"/>
      <c r="AB86" s="100">
        <f>IF(OR(J86="Fail",ISBLANK(J86)),INDEX('Issue Code Table'!C:C,MATCH(N:N,'Issue Code Table'!A:A,0)),IF(M86="Critical",6,IF(M86="Significant",5,IF(M86="Moderate",3,2))))</f>
        <v>5</v>
      </c>
    </row>
    <row r="87" spans="1:28" customFormat="1" ht="112.5" x14ac:dyDescent="0.35">
      <c r="A87" s="170" t="s">
        <v>1120</v>
      </c>
      <c r="B87" s="197" t="s">
        <v>170</v>
      </c>
      <c r="C87" s="204" t="s">
        <v>171</v>
      </c>
      <c r="D87" s="170" t="s">
        <v>208</v>
      </c>
      <c r="E87" s="170" t="s">
        <v>1121</v>
      </c>
      <c r="F87" s="170" t="s">
        <v>1122</v>
      </c>
      <c r="G87" s="170" t="s">
        <v>1123</v>
      </c>
      <c r="H87" s="170" t="s">
        <v>1124</v>
      </c>
      <c r="I87" s="197"/>
      <c r="J87" s="197"/>
      <c r="K87" s="197" t="s">
        <v>1125</v>
      </c>
      <c r="L87" s="198"/>
      <c r="M87" s="198" t="s">
        <v>115</v>
      </c>
      <c r="N87" s="199" t="s">
        <v>264</v>
      </c>
      <c r="O87" s="170" t="s">
        <v>1764</v>
      </c>
      <c r="P87" s="119"/>
      <c r="Q87" s="198" t="s">
        <v>1126</v>
      </c>
      <c r="R87" s="198" t="s">
        <v>1127</v>
      </c>
      <c r="S87" s="170" t="s">
        <v>1128</v>
      </c>
      <c r="T87" s="170"/>
      <c r="U87" s="170" t="s">
        <v>1129</v>
      </c>
      <c r="V87" s="170" t="s">
        <v>1130</v>
      </c>
      <c r="W87" s="173" t="s">
        <v>1131</v>
      </c>
      <c r="X87" s="76"/>
      <c r="Z87" s="76"/>
      <c r="AB87" s="100">
        <f>IF(OR(J87="Fail",ISBLANK(J87)),INDEX('Issue Code Table'!C:C,MATCH(N:N,'Issue Code Table'!A:A,0)),IF(M87="Critical",6,IF(M87="Significant",5,IF(M87="Moderate",3,2))))</f>
        <v>5</v>
      </c>
    </row>
    <row r="88" spans="1:28" customFormat="1" ht="162.5" x14ac:dyDescent="0.35">
      <c r="A88" s="174" t="s">
        <v>1132</v>
      </c>
      <c r="B88" s="200" t="s">
        <v>1017</v>
      </c>
      <c r="C88" s="207" t="s">
        <v>1018</v>
      </c>
      <c r="D88" s="174" t="s">
        <v>208</v>
      </c>
      <c r="E88" s="174" t="s">
        <v>1133</v>
      </c>
      <c r="F88" s="174" t="s">
        <v>1134</v>
      </c>
      <c r="G88" s="174" t="s">
        <v>1135</v>
      </c>
      <c r="H88" s="174" t="s">
        <v>1136</v>
      </c>
      <c r="I88" s="200"/>
      <c r="J88" s="200"/>
      <c r="K88" s="200" t="s">
        <v>1137</v>
      </c>
      <c r="L88" s="202"/>
      <c r="M88" s="202" t="s">
        <v>115</v>
      </c>
      <c r="N88" s="203" t="s">
        <v>1024</v>
      </c>
      <c r="O88" s="174" t="s">
        <v>1025</v>
      </c>
      <c r="P88" s="120"/>
      <c r="Q88" s="202" t="s">
        <v>1138</v>
      </c>
      <c r="R88" s="202" t="s">
        <v>1139</v>
      </c>
      <c r="S88" s="174" t="s">
        <v>1140</v>
      </c>
      <c r="T88" s="174"/>
      <c r="U88" s="174" t="s">
        <v>1141</v>
      </c>
      <c r="V88" s="174" t="s">
        <v>1142</v>
      </c>
      <c r="W88" s="177" t="s">
        <v>1143</v>
      </c>
      <c r="X88" s="76"/>
      <c r="Z88" s="76"/>
      <c r="AB88" s="100">
        <f>IF(OR(J88="Fail",ISBLANK(J88)),INDEX('Issue Code Table'!C:C,MATCH(N:N,'Issue Code Table'!A:A,0)),IF(M88="Critical",6,IF(M88="Significant",5,IF(M88="Moderate",3,2))))</f>
        <v>6</v>
      </c>
    </row>
    <row r="89" spans="1:28" customFormat="1" ht="175" x14ac:dyDescent="0.35">
      <c r="A89" s="170" t="s">
        <v>1144</v>
      </c>
      <c r="B89" s="197" t="s">
        <v>1017</v>
      </c>
      <c r="C89" s="204" t="s">
        <v>1018</v>
      </c>
      <c r="D89" s="170" t="s">
        <v>139</v>
      </c>
      <c r="E89" s="170" t="s">
        <v>1145</v>
      </c>
      <c r="F89" s="170" t="s">
        <v>1146</v>
      </c>
      <c r="G89" s="170" t="s">
        <v>1147</v>
      </c>
      <c r="H89" s="170" t="s">
        <v>1148</v>
      </c>
      <c r="I89" s="197"/>
      <c r="J89" s="197"/>
      <c r="K89" s="197" t="s">
        <v>1149</v>
      </c>
      <c r="L89" s="198"/>
      <c r="M89" s="198" t="s">
        <v>115</v>
      </c>
      <c r="N89" s="199" t="s">
        <v>1024</v>
      </c>
      <c r="O89" s="170" t="s">
        <v>1025</v>
      </c>
      <c r="P89" s="119"/>
      <c r="Q89" s="198" t="s">
        <v>1138</v>
      </c>
      <c r="R89" s="198" t="s">
        <v>1150</v>
      </c>
      <c r="S89" s="170" t="s">
        <v>1151</v>
      </c>
      <c r="T89" s="170"/>
      <c r="U89" s="170" t="s">
        <v>1152</v>
      </c>
      <c r="V89" s="170" t="s">
        <v>1153</v>
      </c>
      <c r="W89" s="173" t="s">
        <v>1154</v>
      </c>
      <c r="X89" s="76"/>
      <c r="Z89" s="76"/>
      <c r="AB89" s="100">
        <f>IF(OR(J89="Fail",ISBLANK(J89)),INDEX('Issue Code Table'!C:C,MATCH(N:N,'Issue Code Table'!A:A,0)),IF(M89="Critical",6,IF(M89="Significant",5,IF(M89="Moderate",3,2))))</f>
        <v>6</v>
      </c>
    </row>
    <row r="90" spans="1:28" customFormat="1" ht="287.5" x14ac:dyDescent="0.35">
      <c r="A90" s="174" t="s">
        <v>1155</v>
      </c>
      <c r="B90" s="200" t="s">
        <v>170</v>
      </c>
      <c r="C90" s="207" t="s">
        <v>171</v>
      </c>
      <c r="D90" s="174" t="s">
        <v>208</v>
      </c>
      <c r="E90" s="174" t="s">
        <v>1156</v>
      </c>
      <c r="F90" s="174" t="s">
        <v>1157</v>
      </c>
      <c r="G90" s="174" t="s">
        <v>1158</v>
      </c>
      <c r="H90" s="174" t="s">
        <v>1159</v>
      </c>
      <c r="I90" s="200"/>
      <c r="J90" s="200"/>
      <c r="K90" s="200" t="s">
        <v>1160</v>
      </c>
      <c r="L90" s="202"/>
      <c r="M90" s="202" t="s">
        <v>115</v>
      </c>
      <c r="N90" s="203" t="s">
        <v>1024</v>
      </c>
      <c r="O90" s="174" t="s">
        <v>1025</v>
      </c>
      <c r="P90" s="120"/>
      <c r="Q90" s="202" t="s">
        <v>1138</v>
      </c>
      <c r="R90" s="202" t="s">
        <v>1161</v>
      </c>
      <c r="S90" s="174" t="s">
        <v>1162</v>
      </c>
      <c r="T90" s="174"/>
      <c r="U90" s="174" t="s">
        <v>1163</v>
      </c>
      <c r="V90" s="174" t="s">
        <v>1164</v>
      </c>
      <c r="W90" s="177" t="s">
        <v>1165</v>
      </c>
      <c r="X90" s="76"/>
      <c r="Z90" s="76"/>
      <c r="AB90" s="100">
        <f>IF(OR(J90="Fail",ISBLANK(J90)),INDEX('Issue Code Table'!C:C,MATCH(N:N,'Issue Code Table'!A:A,0)),IF(M90="Critical",6,IF(M90="Significant",5,IF(M90="Moderate",3,2))))</f>
        <v>6</v>
      </c>
    </row>
    <row r="91" spans="1:28" customFormat="1" ht="100" x14ac:dyDescent="0.35">
      <c r="A91" s="170" t="s">
        <v>1166</v>
      </c>
      <c r="B91" s="197" t="s">
        <v>1017</v>
      </c>
      <c r="C91" s="204" t="s">
        <v>1018</v>
      </c>
      <c r="D91" s="170" t="s">
        <v>208</v>
      </c>
      <c r="E91" s="170" t="s">
        <v>1167</v>
      </c>
      <c r="F91" s="170" t="s">
        <v>1168</v>
      </c>
      <c r="G91" s="170" t="s">
        <v>1169</v>
      </c>
      <c r="H91" s="170" t="s">
        <v>1170</v>
      </c>
      <c r="I91" s="197"/>
      <c r="J91" s="197"/>
      <c r="K91" s="197" t="s">
        <v>1171</v>
      </c>
      <c r="L91" s="199"/>
      <c r="M91" s="198" t="s">
        <v>115</v>
      </c>
      <c r="N91" s="199" t="s">
        <v>1024</v>
      </c>
      <c r="O91" s="170" t="s">
        <v>1025</v>
      </c>
      <c r="P91" s="119"/>
      <c r="Q91" s="198" t="s">
        <v>1138</v>
      </c>
      <c r="R91" s="198" t="s">
        <v>1172</v>
      </c>
      <c r="S91" s="170" t="s">
        <v>1173</v>
      </c>
      <c r="T91" s="170"/>
      <c r="U91" s="170" t="s">
        <v>1174</v>
      </c>
      <c r="V91" s="170" t="s">
        <v>1175</v>
      </c>
      <c r="W91" s="173" t="s">
        <v>5507</v>
      </c>
      <c r="X91" s="76"/>
      <c r="Z91" s="76"/>
      <c r="AB91" s="100">
        <f>IF(OR(J91="Fail",ISBLANK(J91)),INDEX('Issue Code Table'!C:C,MATCH(N:N,'Issue Code Table'!A:A,0)),IF(M91="Critical",6,IF(M91="Significant",5,IF(M91="Moderate",3,2))))</f>
        <v>6</v>
      </c>
    </row>
    <row r="92" spans="1:28" customFormat="1" ht="409.5" x14ac:dyDescent="0.35">
      <c r="A92" s="174" t="s">
        <v>1176</v>
      </c>
      <c r="B92" s="200" t="s">
        <v>1017</v>
      </c>
      <c r="C92" s="207" t="s">
        <v>1018</v>
      </c>
      <c r="D92" s="174" t="s">
        <v>208</v>
      </c>
      <c r="E92" s="174" t="s">
        <v>1177</v>
      </c>
      <c r="F92" s="174" t="s">
        <v>1178</v>
      </c>
      <c r="G92" s="174" t="s">
        <v>1179</v>
      </c>
      <c r="H92" s="174" t="s">
        <v>1180</v>
      </c>
      <c r="I92" s="200"/>
      <c r="J92" s="200"/>
      <c r="K92" s="200" t="s">
        <v>5508</v>
      </c>
      <c r="L92" s="120"/>
      <c r="M92" s="202" t="s">
        <v>115</v>
      </c>
      <c r="N92" s="203" t="s">
        <v>1024</v>
      </c>
      <c r="O92" s="174" t="s">
        <v>1025</v>
      </c>
      <c r="P92" s="120"/>
      <c r="Q92" s="202" t="s">
        <v>1181</v>
      </c>
      <c r="R92" s="202" t="s">
        <v>1182</v>
      </c>
      <c r="S92" s="174" t="s">
        <v>1183</v>
      </c>
      <c r="T92" s="174"/>
      <c r="U92" s="174" t="s">
        <v>1184</v>
      </c>
      <c r="V92" s="174" t="s">
        <v>1185</v>
      </c>
      <c r="W92" s="177" t="s">
        <v>1186</v>
      </c>
      <c r="X92" s="76"/>
      <c r="Z92" s="76"/>
      <c r="AB92" s="100">
        <f>IF(OR(J92="Fail",ISBLANK(J92)),INDEX('Issue Code Table'!C:C,MATCH(N:N,'Issue Code Table'!A:A,0)),IF(M92="Critical",6,IF(M92="Significant",5,IF(M92="Moderate",3,2))))</f>
        <v>6</v>
      </c>
    </row>
    <row r="93" spans="1:28" customFormat="1" ht="350" x14ac:dyDescent="0.35">
      <c r="A93" s="170" t="s">
        <v>1187</v>
      </c>
      <c r="B93" s="197" t="s">
        <v>1017</v>
      </c>
      <c r="C93" s="204" t="s">
        <v>1018</v>
      </c>
      <c r="D93" s="170" t="s">
        <v>139</v>
      </c>
      <c r="E93" s="170" t="s">
        <v>1188</v>
      </c>
      <c r="F93" s="170" t="s">
        <v>1189</v>
      </c>
      <c r="G93" s="170" t="s">
        <v>1190</v>
      </c>
      <c r="H93" s="170" t="s">
        <v>1191</v>
      </c>
      <c r="I93" s="197"/>
      <c r="J93" s="197"/>
      <c r="K93" s="197" t="s">
        <v>1192</v>
      </c>
      <c r="L93" s="199"/>
      <c r="M93" s="198" t="s">
        <v>115</v>
      </c>
      <c r="N93" s="199" t="s">
        <v>1024</v>
      </c>
      <c r="O93" s="170" t="s">
        <v>1025</v>
      </c>
      <c r="P93" s="119"/>
      <c r="Q93" s="198" t="s">
        <v>1181</v>
      </c>
      <c r="R93" s="198" t="s">
        <v>1193</v>
      </c>
      <c r="S93" s="170" t="s">
        <v>1151</v>
      </c>
      <c r="T93" s="170"/>
      <c r="U93" s="170" t="s">
        <v>1194</v>
      </c>
      <c r="V93" s="170" t="s">
        <v>1195</v>
      </c>
      <c r="W93" s="173" t="s">
        <v>1196</v>
      </c>
      <c r="X93" s="76"/>
      <c r="Z93" s="76"/>
      <c r="AB93" s="100">
        <f>IF(OR(J93="Fail",ISBLANK(J93)),INDEX('Issue Code Table'!C:C,MATCH(N:N,'Issue Code Table'!A:A,0)),IF(M93="Critical",6,IF(M93="Significant",5,IF(M93="Moderate",3,2))))</f>
        <v>6</v>
      </c>
    </row>
    <row r="94" spans="1:28" customFormat="1" ht="409.5" x14ac:dyDescent="0.35">
      <c r="A94" s="174" t="s">
        <v>1197</v>
      </c>
      <c r="B94" s="200" t="s">
        <v>1017</v>
      </c>
      <c r="C94" s="207" t="s">
        <v>1018</v>
      </c>
      <c r="D94" s="174" t="s">
        <v>208</v>
      </c>
      <c r="E94" s="174" t="s">
        <v>1198</v>
      </c>
      <c r="F94" s="174" t="s">
        <v>1157</v>
      </c>
      <c r="G94" s="174" t="s">
        <v>1199</v>
      </c>
      <c r="H94" s="174" t="s">
        <v>1198</v>
      </c>
      <c r="I94" s="200"/>
      <c r="J94" s="200"/>
      <c r="K94" s="200" t="s">
        <v>1200</v>
      </c>
      <c r="L94" s="203"/>
      <c r="M94" s="202" t="s">
        <v>115</v>
      </c>
      <c r="N94" s="203" t="s">
        <v>1024</v>
      </c>
      <c r="O94" s="174" t="s">
        <v>1025</v>
      </c>
      <c r="P94" s="120"/>
      <c r="Q94" s="202" t="s">
        <v>1181</v>
      </c>
      <c r="R94" s="202" t="s">
        <v>1201</v>
      </c>
      <c r="S94" s="174" t="s">
        <v>1162</v>
      </c>
      <c r="T94" s="174"/>
      <c r="U94" s="174" t="s">
        <v>1202</v>
      </c>
      <c r="V94" s="174" t="s">
        <v>1203</v>
      </c>
      <c r="W94" s="177" t="s">
        <v>1204</v>
      </c>
      <c r="X94" s="76"/>
      <c r="Z94" s="76"/>
      <c r="AB94" s="100">
        <f>IF(OR(J94="Fail",ISBLANK(J94)),INDEX('Issue Code Table'!C:C,MATCH(N:N,'Issue Code Table'!A:A,0)),IF(M94="Critical",6,IF(M94="Significant",5,IF(M94="Moderate",3,2))))</f>
        <v>6</v>
      </c>
    </row>
    <row r="95" spans="1:28" customFormat="1" ht="102.75" customHeight="1" x14ac:dyDescent="0.35">
      <c r="A95" s="170" t="s">
        <v>1205</v>
      </c>
      <c r="B95" s="197" t="s">
        <v>1017</v>
      </c>
      <c r="C95" s="204" t="s">
        <v>1018</v>
      </c>
      <c r="D95" s="170" t="s">
        <v>208</v>
      </c>
      <c r="E95" s="170" t="s">
        <v>1206</v>
      </c>
      <c r="F95" s="170" t="s">
        <v>1168</v>
      </c>
      <c r="G95" s="170" t="s">
        <v>1207</v>
      </c>
      <c r="H95" s="170" t="s">
        <v>1208</v>
      </c>
      <c r="I95" s="198"/>
      <c r="J95" s="213"/>
      <c r="K95" s="170" t="s">
        <v>1209</v>
      </c>
      <c r="L95" s="172"/>
      <c r="M95" s="198" t="s">
        <v>115</v>
      </c>
      <c r="N95" s="199" t="s">
        <v>1024</v>
      </c>
      <c r="O95" s="170" t="s">
        <v>1025</v>
      </c>
      <c r="P95" s="119"/>
      <c r="Q95" s="198" t="s">
        <v>1181</v>
      </c>
      <c r="R95" s="198" t="s">
        <v>1210</v>
      </c>
      <c r="S95" s="170" t="s">
        <v>1173</v>
      </c>
      <c r="T95" s="170"/>
      <c r="U95" s="170" t="s">
        <v>1211</v>
      </c>
      <c r="V95" s="170" t="s">
        <v>1212</v>
      </c>
      <c r="W95" s="214" t="s">
        <v>5507</v>
      </c>
      <c r="X95" s="76"/>
      <c r="Z95" s="76"/>
      <c r="AB95" s="100">
        <f>IF(OR(J95="Fail",ISBLANK(J95)),INDEX('Issue Code Table'!C:C,MATCH(N:N,'Issue Code Table'!A:A,0)),IF(M95="Critical",6,IF(M95="Significant",5,IF(M95="Moderate",3,2))))</f>
        <v>6</v>
      </c>
    </row>
    <row r="96" spans="1:28" customFormat="1" ht="125" x14ac:dyDescent="0.35">
      <c r="A96" s="174" t="s">
        <v>1213</v>
      </c>
      <c r="B96" s="200" t="s">
        <v>322</v>
      </c>
      <c r="C96" s="207" t="s">
        <v>323</v>
      </c>
      <c r="D96" s="174" t="s">
        <v>208</v>
      </c>
      <c r="E96" s="174" t="s">
        <v>1214</v>
      </c>
      <c r="F96" s="174" t="s">
        <v>1215</v>
      </c>
      <c r="G96" s="174" t="s">
        <v>1216</v>
      </c>
      <c r="H96" s="174" t="s">
        <v>1217</v>
      </c>
      <c r="I96" s="200"/>
      <c r="J96" s="200"/>
      <c r="K96" s="200" t="s">
        <v>1218</v>
      </c>
      <c r="L96" s="203"/>
      <c r="M96" s="202" t="s">
        <v>126</v>
      </c>
      <c r="N96" s="203" t="s">
        <v>168</v>
      </c>
      <c r="O96" s="174" t="s">
        <v>1219</v>
      </c>
      <c r="P96" s="120"/>
      <c r="Q96" s="202" t="s">
        <v>1220</v>
      </c>
      <c r="R96" s="202" t="s">
        <v>1221</v>
      </c>
      <c r="S96" s="174" t="s">
        <v>1222</v>
      </c>
      <c r="T96" s="174"/>
      <c r="U96" s="174" t="s">
        <v>1223</v>
      </c>
      <c r="V96" s="174" t="s">
        <v>1224</v>
      </c>
      <c r="W96" s="177"/>
      <c r="X96" s="76"/>
      <c r="Z96" s="76"/>
      <c r="AB96" s="100">
        <f>IF(OR(J96="Fail",ISBLANK(J96)),INDEX('Issue Code Table'!C:C,MATCH(N:N,'Issue Code Table'!A:A,0)),IF(M96="Critical",6,IF(M96="Significant",5,IF(M96="Moderate",3,2))))</f>
        <v>4</v>
      </c>
    </row>
    <row r="97" spans="1:28" customFormat="1" ht="137.5" x14ac:dyDescent="0.35">
      <c r="A97" s="170" t="s">
        <v>1225</v>
      </c>
      <c r="B97" s="197" t="s">
        <v>322</v>
      </c>
      <c r="C97" s="204" t="s">
        <v>323</v>
      </c>
      <c r="D97" s="170" t="s">
        <v>208</v>
      </c>
      <c r="E97" s="170" t="s">
        <v>1226</v>
      </c>
      <c r="F97" s="170" t="s">
        <v>1227</v>
      </c>
      <c r="G97" s="170" t="s">
        <v>1228</v>
      </c>
      <c r="H97" s="170" t="s">
        <v>1229</v>
      </c>
      <c r="I97" s="197"/>
      <c r="J97" s="197"/>
      <c r="K97" s="197" t="s">
        <v>1230</v>
      </c>
      <c r="L97" s="199"/>
      <c r="M97" s="170" t="s">
        <v>115</v>
      </c>
      <c r="N97" s="199" t="s">
        <v>1231</v>
      </c>
      <c r="O97" s="199" t="s">
        <v>1232</v>
      </c>
      <c r="P97" s="119"/>
      <c r="Q97" s="198" t="s">
        <v>1220</v>
      </c>
      <c r="R97" s="198" t="s">
        <v>1233</v>
      </c>
      <c r="S97" s="170" t="s">
        <v>1234</v>
      </c>
      <c r="T97" s="170"/>
      <c r="U97" s="170" t="s">
        <v>1235</v>
      </c>
      <c r="V97" s="170" t="s">
        <v>1236</v>
      </c>
      <c r="W97" s="173" t="s">
        <v>1237</v>
      </c>
      <c r="X97" s="76"/>
      <c r="Z97" s="76"/>
      <c r="AB97" s="100">
        <f>IF(OR(J97="Fail",ISBLANK(J97)),INDEX('Issue Code Table'!C:C,MATCH(N:N,'Issue Code Table'!A:A,0)),IF(M97="Critical",6,IF(M97="Significant",5,IF(M97="Moderate",3,2))))</f>
        <v>6</v>
      </c>
    </row>
    <row r="98" spans="1:28" customFormat="1" ht="112.5" x14ac:dyDescent="0.35">
      <c r="A98" s="174" t="s">
        <v>1238</v>
      </c>
      <c r="B98" s="200" t="s">
        <v>165</v>
      </c>
      <c r="C98" s="207" t="s">
        <v>1239</v>
      </c>
      <c r="D98" s="174" t="s">
        <v>208</v>
      </c>
      <c r="E98" s="174" t="s">
        <v>1240</v>
      </c>
      <c r="F98" s="174" t="s">
        <v>1241</v>
      </c>
      <c r="G98" s="174" t="s">
        <v>1242</v>
      </c>
      <c r="H98" s="174" t="s">
        <v>1243</v>
      </c>
      <c r="I98" s="203"/>
      <c r="J98" s="215"/>
      <c r="K98" s="174" t="s">
        <v>1244</v>
      </c>
      <c r="L98" s="203"/>
      <c r="M98" s="202" t="s">
        <v>126</v>
      </c>
      <c r="N98" s="203" t="s">
        <v>168</v>
      </c>
      <c r="O98" s="174" t="s">
        <v>1219</v>
      </c>
      <c r="P98" s="120"/>
      <c r="Q98" s="202" t="s">
        <v>1220</v>
      </c>
      <c r="R98" s="202" t="s">
        <v>1245</v>
      </c>
      <c r="S98" s="174" t="s">
        <v>1246</v>
      </c>
      <c r="T98" s="174"/>
      <c r="U98" s="174" t="s">
        <v>1247</v>
      </c>
      <c r="V98" s="174" t="s">
        <v>1248</v>
      </c>
      <c r="W98" s="177"/>
      <c r="X98" s="76"/>
      <c r="Z98" s="76"/>
      <c r="AB98" s="100">
        <f>IF(OR(J98="Fail",ISBLANK(J98)),INDEX('Issue Code Table'!C:C,MATCH(N:N,'Issue Code Table'!A:A,0)),IF(M98="Critical",6,IF(M98="Significant",5,IF(M98="Moderate",3,2))))</f>
        <v>4</v>
      </c>
    </row>
    <row r="99" spans="1:28" customFormat="1" ht="337.5" x14ac:dyDescent="0.35">
      <c r="A99" s="170" t="s">
        <v>1249</v>
      </c>
      <c r="B99" s="197" t="s">
        <v>1055</v>
      </c>
      <c r="C99" s="204" t="s">
        <v>1056</v>
      </c>
      <c r="D99" s="170" t="s">
        <v>139</v>
      </c>
      <c r="E99" s="170" t="s">
        <v>1250</v>
      </c>
      <c r="F99" s="170" t="s">
        <v>1251</v>
      </c>
      <c r="G99" s="170" t="s">
        <v>1252</v>
      </c>
      <c r="H99" s="170" t="s">
        <v>1253</v>
      </c>
      <c r="I99" s="197"/>
      <c r="J99" s="197"/>
      <c r="K99" s="197" t="s">
        <v>1254</v>
      </c>
      <c r="L99" s="199"/>
      <c r="M99" s="198" t="s">
        <v>126</v>
      </c>
      <c r="N99" s="199" t="s">
        <v>1255</v>
      </c>
      <c r="O99" s="170" t="s">
        <v>1369</v>
      </c>
      <c r="P99" s="119"/>
      <c r="Q99" s="198" t="s">
        <v>1220</v>
      </c>
      <c r="R99" s="198" t="s">
        <v>1256</v>
      </c>
      <c r="S99" s="170" t="s">
        <v>1257</v>
      </c>
      <c r="T99" s="170"/>
      <c r="U99" s="170" t="s">
        <v>1258</v>
      </c>
      <c r="V99" s="170" t="s">
        <v>1259</v>
      </c>
      <c r="W99" s="173"/>
      <c r="X99" s="76"/>
      <c r="Z99" s="76"/>
      <c r="AB99" s="100">
        <f>IF(OR(J99="Fail",ISBLANK(J99)),INDEX('Issue Code Table'!C:C,MATCH(N:N,'Issue Code Table'!A:A,0)),IF(M99="Critical",6,IF(M99="Significant",5,IF(M99="Moderate",3,2))))</f>
        <v>5</v>
      </c>
    </row>
    <row r="100" spans="1:28" customFormat="1" ht="125" x14ac:dyDescent="0.35">
      <c r="A100" s="174" t="s">
        <v>1260</v>
      </c>
      <c r="B100" s="200" t="s">
        <v>1055</v>
      </c>
      <c r="C100" s="207" t="s">
        <v>1056</v>
      </c>
      <c r="D100" s="174" t="s">
        <v>208</v>
      </c>
      <c r="E100" s="174" t="s">
        <v>5509</v>
      </c>
      <c r="F100" s="174" t="s">
        <v>1261</v>
      </c>
      <c r="G100" s="174" t="s">
        <v>1262</v>
      </c>
      <c r="H100" s="174" t="s">
        <v>1263</v>
      </c>
      <c r="I100" s="200"/>
      <c r="J100" s="200"/>
      <c r="K100" s="200" t="s">
        <v>1264</v>
      </c>
      <c r="L100" s="203"/>
      <c r="M100" s="202" t="s">
        <v>184</v>
      </c>
      <c r="N100" s="203" t="s">
        <v>1265</v>
      </c>
      <c r="O100" s="174" t="s">
        <v>1288</v>
      </c>
      <c r="P100" s="120"/>
      <c r="Q100" s="202" t="s">
        <v>1220</v>
      </c>
      <c r="R100" s="202" t="s">
        <v>1266</v>
      </c>
      <c r="S100" s="174" t="s">
        <v>1267</v>
      </c>
      <c r="T100" s="174"/>
      <c r="U100" s="174" t="s">
        <v>1268</v>
      </c>
      <c r="V100" s="174" t="s">
        <v>1269</v>
      </c>
      <c r="W100" s="177"/>
      <c r="X100" s="76"/>
      <c r="Z100" s="76"/>
      <c r="AB100" s="100">
        <f>IF(OR(J100="Fail",ISBLANK(J100)),INDEX('Issue Code Table'!C:C,MATCH(N:N,'Issue Code Table'!A:A,0)),IF(M100="Critical",6,IF(M100="Significant",5,IF(M100="Moderate",3,2))))</f>
        <v>4</v>
      </c>
    </row>
    <row r="101" spans="1:28" customFormat="1" ht="212.5" x14ac:dyDescent="0.35">
      <c r="A101" s="170" t="s">
        <v>1270</v>
      </c>
      <c r="B101" s="197" t="s">
        <v>170</v>
      </c>
      <c r="C101" s="204" t="s">
        <v>171</v>
      </c>
      <c r="D101" s="170" t="s">
        <v>139</v>
      </c>
      <c r="E101" s="170" t="s">
        <v>1271</v>
      </c>
      <c r="F101" s="170" t="s">
        <v>1272</v>
      </c>
      <c r="G101" s="170" t="s">
        <v>1273</v>
      </c>
      <c r="H101" s="170" t="s">
        <v>1274</v>
      </c>
      <c r="I101" s="197"/>
      <c r="J101" s="197"/>
      <c r="K101" s="197" t="s">
        <v>1275</v>
      </c>
      <c r="L101" s="199"/>
      <c r="M101" s="198" t="s">
        <v>115</v>
      </c>
      <c r="N101" s="199" t="s">
        <v>1265</v>
      </c>
      <c r="O101" s="170" t="s">
        <v>5510</v>
      </c>
      <c r="P101" s="119"/>
      <c r="Q101" s="198" t="s">
        <v>1220</v>
      </c>
      <c r="R101" s="198" t="s">
        <v>1276</v>
      </c>
      <c r="S101" s="170" t="s">
        <v>1277</v>
      </c>
      <c r="T101" s="170"/>
      <c r="U101" s="170" t="s">
        <v>1278</v>
      </c>
      <c r="V101" s="170" t="s">
        <v>1279</v>
      </c>
      <c r="W101" s="173" t="s">
        <v>1280</v>
      </c>
      <c r="X101" s="76"/>
      <c r="Z101" s="76"/>
      <c r="AB101" s="100">
        <f>IF(OR(J101="Fail",ISBLANK(J101)),INDEX('Issue Code Table'!C:C,MATCH(N:N,'Issue Code Table'!A:A,0)),IF(M101="Critical",6,IF(M101="Significant",5,IF(M101="Moderate",3,2))))</f>
        <v>4</v>
      </c>
    </row>
    <row r="102" spans="1:28" customFormat="1" ht="75" x14ac:dyDescent="0.35">
      <c r="A102" s="174" t="s">
        <v>1281</v>
      </c>
      <c r="B102" s="200" t="s">
        <v>176</v>
      </c>
      <c r="C102" s="207" t="s">
        <v>1282</v>
      </c>
      <c r="D102" s="174" t="s">
        <v>208</v>
      </c>
      <c r="E102" s="174" t="s">
        <v>1283</v>
      </c>
      <c r="F102" s="174" t="s">
        <v>1284</v>
      </c>
      <c r="G102" s="174" t="s">
        <v>1285</v>
      </c>
      <c r="H102" s="174" t="s">
        <v>1286</v>
      </c>
      <c r="I102" s="200"/>
      <c r="J102" s="200"/>
      <c r="K102" s="200" t="s">
        <v>1287</v>
      </c>
      <c r="L102" s="203"/>
      <c r="M102" s="202" t="s">
        <v>126</v>
      </c>
      <c r="N102" s="203" t="s">
        <v>1265</v>
      </c>
      <c r="O102" s="174" t="s">
        <v>1288</v>
      </c>
      <c r="P102" s="120"/>
      <c r="Q102" s="202" t="s">
        <v>1289</v>
      </c>
      <c r="R102" s="202" t="s">
        <v>1290</v>
      </c>
      <c r="S102" s="174" t="s">
        <v>1291</v>
      </c>
      <c r="T102" s="174"/>
      <c r="U102" s="174" t="s">
        <v>1292</v>
      </c>
      <c r="V102" s="174" t="s">
        <v>1293</v>
      </c>
      <c r="W102" s="177"/>
      <c r="X102" s="76"/>
      <c r="Z102" s="76"/>
      <c r="AB102" s="100">
        <f>IF(OR(J102="Fail",ISBLANK(J102)),INDEX('Issue Code Table'!C:C,MATCH(N:N,'Issue Code Table'!A:A,0)),IF(M102="Critical",6,IF(M102="Significant",5,IF(M102="Moderate",3,2))))</f>
        <v>4</v>
      </c>
    </row>
    <row r="103" spans="1:28" customFormat="1" ht="75" x14ac:dyDescent="0.35">
      <c r="A103" s="170" t="s">
        <v>1294</v>
      </c>
      <c r="B103" s="197" t="s">
        <v>322</v>
      </c>
      <c r="C103" s="204" t="s">
        <v>323</v>
      </c>
      <c r="D103" s="170" t="s">
        <v>208</v>
      </c>
      <c r="E103" s="170" t="s">
        <v>1295</v>
      </c>
      <c r="F103" s="170" t="s">
        <v>1296</v>
      </c>
      <c r="G103" s="170" t="s">
        <v>1297</v>
      </c>
      <c r="H103" s="170" t="s">
        <v>1298</v>
      </c>
      <c r="I103" s="197"/>
      <c r="J103" s="197"/>
      <c r="K103" s="197" t="s">
        <v>1299</v>
      </c>
      <c r="L103" s="199"/>
      <c r="M103" s="198" t="s">
        <v>126</v>
      </c>
      <c r="N103" s="199" t="s">
        <v>1300</v>
      </c>
      <c r="O103" s="170" t="s">
        <v>1301</v>
      </c>
      <c r="P103" s="119"/>
      <c r="Q103" s="198" t="s">
        <v>1289</v>
      </c>
      <c r="R103" s="198" t="s">
        <v>1302</v>
      </c>
      <c r="S103" s="170" t="s">
        <v>1303</v>
      </c>
      <c r="T103" s="170"/>
      <c r="U103" s="170" t="s">
        <v>1304</v>
      </c>
      <c r="V103" s="170" t="s">
        <v>1305</v>
      </c>
      <c r="W103" s="173"/>
      <c r="X103" s="76"/>
      <c r="Z103" s="76"/>
      <c r="AB103" s="100">
        <f>IF(OR(J103="Fail",ISBLANK(J103)),INDEX('Issue Code Table'!C:C,MATCH(N:N,'Issue Code Table'!A:A,0)),IF(M103="Critical",6,IF(M103="Significant",5,IF(M103="Moderate",3,2))))</f>
        <v>4</v>
      </c>
    </row>
    <row r="104" spans="1:28" customFormat="1" ht="75" x14ac:dyDescent="0.35">
      <c r="A104" s="174" t="s">
        <v>1306</v>
      </c>
      <c r="B104" s="200" t="s">
        <v>165</v>
      </c>
      <c r="C104" s="207" t="s">
        <v>1239</v>
      </c>
      <c r="D104" s="174" t="s">
        <v>208</v>
      </c>
      <c r="E104" s="174" t="s">
        <v>1307</v>
      </c>
      <c r="F104" s="174" t="s">
        <v>1308</v>
      </c>
      <c r="G104" s="174" t="s">
        <v>1309</v>
      </c>
      <c r="H104" s="174" t="s">
        <v>1310</v>
      </c>
      <c r="I104" s="200"/>
      <c r="J104" s="200"/>
      <c r="K104" s="200" t="s">
        <v>1311</v>
      </c>
      <c r="L104" s="202"/>
      <c r="M104" s="202" t="s">
        <v>126</v>
      </c>
      <c r="N104" s="203" t="s">
        <v>168</v>
      </c>
      <c r="O104" s="174" t="s">
        <v>1219</v>
      </c>
      <c r="P104" s="120"/>
      <c r="Q104" s="202" t="s">
        <v>1289</v>
      </c>
      <c r="R104" s="202" t="s">
        <v>1312</v>
      </c>
      <c r="S104" s="174" t="s">
        <v>1313</v>
      </c>
      <c r="T104" s="174"/>
      <c r="U104" s="174" t="s">
        <v>1314</v>
      </c>
      <c r="V104" s="174" t="s">
        <v>1315</v>
      </c>
      <c r="W104" s="177"/>
      <c r="X104" s="76"/>
      <c r="Z104" s="76"/>
      <c r="AB104" s="100">
        <f>IF(OR(J104="Fail",ISBLANK(J104)),INDEX('Issue Code Table'!C:C,MATCH(N:N,'Issue Code Table'!A:A,0)),IF(M104="Critical",6,IF(M104="Significant",5,IF(M104="Moderate",3,2))))</f>
        <v>4</v>
      </c>
    </row>
    <row r="105" spans="1:28" customFormat="1" ht="75" x14ac:dyDescent="0.35">
      <c r="A105" s="170" t="s">
        <v>1316</v>
      </c>
      <c r="B105" s="197" t="s">
        <v>322</v>
      </c>
      <c r="C105" s="204" t="s">
        <v>323</v>
      </c>
      <c r="D105" s="170" t="s">
        <v>208</v>
      </c>
      <c r="E105" s="170" t="s">
        <v>1317</v>
      </c>
      <c r="F105" s="170" t="s">
        <v>1318</v>
      </c>
      <c r="G105" s="170" t="s">
        <v>1319</v>
      </c>
      <c r="H105" s="170" t="s">
        <v>1320</v>
      </c>
      <c r="I105" s="197"/>
      <c r="J105" s="197"/>
      <c r="K105" s="197" t="s">
        <v>1321</v>
      </c>
      <c r="L105" s="198"/>
      <c r="M105" s="198" t="s">
        <v>126</v>
      </c>
      <c r="N105" s="199" t="s">
        <v>168</v>
      </c>
      <c r="O105" s="170" t="s">
        <v>1219</v>
      </c>
      <c r="P105" s="119"/>
      <c r="Q105" s="198" t="s">
        <v>1322</v>
      </c>
      <c r="R105" s="198" t="s">
        <v>1323</v>
      </c>
      <c r="S105" s="170" t="s">
        <v>1324</v>
      </c>
      <c r="T105" s="170"/>
      <c r="U105" s="170" t="s">
        <v>1325</v>
      </c>
      <c r="V105" s="170" t="s">
        <v>1326</v>
      </c>
      <c r="W105" s="173"/>
      <c r="X105" s="76"/>
      <c r="Z105" s="76"/>
      <c r="AB105" s="100">
        <f>IF(OR(J105="Fail",ISBLANK(J105)),INDEX('Issue Code Table'!C:C,MATCH(N:N,'Issue Code Table'!A:A,0)),IF(M105="Critical",6,IF(M105="Significant",5,IF(M105="Moderate",3,2))))</f>
        <v>4</v>
      </c>
    </row>
    <row r="106" spans="1:28" customFormat="1" ht="87.5" x14ac:dyDescent="0.35">
      <c r="A106" s="174" t="s">
        <v>1327</v>
      </c>
      <c r="B106" s="174" t="s">
        <v>1328</v>
      </c>
      <c r="C106" s="206" t="s">
        <v>1329</v>
      </c>
      <c r="D106" s="174" t="s">
        <v>139</v>
      </c>
      <c r="E106" s="174" t="s">
        <v>1330</v>
      </c>
      <c r="F106" s="174" t="s">
        <v>1331</v>
      </c>
      <c r="G106" s="174" t="s">
        <v>1332</v>
      </c>
      <c r="H106" s="174" t="s">
        <v>1333</v>
      </c>
      <c r="I106" s="200"/>
      <c r="J106" s="200"/>
      <c r="K106" s="200" t="s">
        <v>1334</v>
      </c>
      <c r="L106" s="202"/>
      <c r="M106" s="202" t="s">
        <v>126</v>
      </c>
      <c r="N106" s="203" t="s">
        <v>1300</v>
      </c>
      <c r="O106" s="174" t="s">
        <v>1301</v>
      </c>
      <c r="P106" s="120"/>
      <c r="Q106" s="202" t="s">
        <v>1322</v>
      </c>
      <c r="R106" s="202" t="s">
        <v>1335</v>
      </c>
      <c r="S106" s="174" t="s">
        <v>1336</v>
      </c>
      <c r="T106" s="174"/>
      <c r="U106" s="174" t="s">
        <v>1337</v>
      </c>
      <c r="V106" s="174" t="s">
        <v>1338</v>
      </c>
      <c r="W106" s="177"/>
      <c r="X106" s="76"/>
      <c r="Z106" s="76"/>
      <c r="AB106" s="100">
        <f>IF(OR(J106="Fail",ISBLANK(J106)),INDEX('Issue Code Table'!C:C,MATCH(N:N,'Issue Code Table'!A:A,0)),IF(M106="Critical",6,IF(M106="Significant",5,IF(M106="Moderate",3,2))))</f>
        <v>4</v>
      </c>
    </row>
    <row r="107" spans="1:28" customFormat="1" ht="175" x14ac:dyDescent="0.35">
      <c r="A107" s="170" t="s">
        <v>1339</v>
      </c>
      <c r="B107" s="197" t="s">
        <v>170</v>
      </c>
      <c r="C107" s="204" t="s">
        <v>171</v>
      </c>
      <c r="D107" s="170" t="s">
        <v>208</v>
      </c>
      <c r="E107" s="170" t="s">
        <v>1340</v>
      </c>
      <c r="F107" s="170" t="s">
        <v>1341</v>
      </c>
      <c r="G107" s="170" t="s">
        <v>1342</v>
      </c>
      <c r="H107" s="170" t="s">
        <v>1343</v>
      </c>
      <c r="I107" s="197"/>
      <c r="J107" s="197"/>
      <c r="K107" s="197" t="s">
        <v>1344</v>
      </c>
      <c r="L107" s="198"/>
      <c r="M107" s="198" t="s">
        <v>115</v>
      </c>
      <c r="N107" s="199" t="s">
        <v>239</v>
      </c>
      <c r="O107" s="170" t="s">
        <v>1345</v>
      </c>
      <c r="P107" s="119"/>
      <c r="Q107" s="198" t="s">
        <v>1346</v>
      </c>
      <c r="R107" s="198" t="s">
        <v>1347</v>
      </c>
      <c r="S107" s="170" t="s">
        <v>1348</v>
      </c>
      <c r="T107" s="170"/>
      <c r="U107" s="170" t="s">
        <v>1349</v>
      </c>
      <c r="V107" s="170" t="s">
        <v>1350</v>
      </c>
      <c r="W107" s="173" t="s">
        <v>1351</v>
      </c>
      <c r="X107" s="76"/>
      <c r="Z107" s="76"/>
      <c r="AB107" s="100">
        <f>IF(OR(J107="Fail",ISBLANK(J107)),INDEX('Issue Code Table'!C:C,MATCH(N:N,'Issue Code Table'!A:A,0)),IF(M107="Critical",6,IF(M107="Significant",5,IF(M107="Moderate",3,2))))</f>
        <v>5</v>
      </c>
    </row>
    <row r="108" spans="1:28" customFormat="1" ht="100" x14ac:dyDescent="0.35">
      <c r="A108" s="174" t="s">
        <v>1352</v>
      </c>
      <c r="B108" s="174" t="s">
        <v>247</v>
      </c>
      <c r="C108" s="206" t="s">
        <v>248</v>
      </c>
      <c r="D108" s="174" t="s">
        <v>208</v>
      </c>
      <c r="E108" s="174" t="s">
        <v>1353</v>
      </c>
      <c r="F108" s="174" t="s">
        <v>1354</v>
      </c>
      <c r="G108" s="174" t="s">
        <v>1355</v>
      </c>
      <c r="H108" s="174" t="s">
        <v>1356</v>
      </c>
      <c r="I108" s="200"/>
      <c r="J108" s="200"/>
      <c r="K108" s="200" t="s">
        <v>1357</v>
      </c>
      <c r="L108" s="202"/>
      <c r="M108" s="202" t="s">
        <v>115</v>
      </c>
      <c r="N108" s="203" t="s">
        <v>264</v>
      </c>
      <c r="O108" s="174" t="s">
        <v>1764</v>
      </c>
      <c r="P108" s="120"/>
      <c r="Q108" s="202" t="s">
        <v>1346</v>
      </c>
      <c r="R108" s="202" t="s">
        <v>1358</v>
      </c>
      <c r="S108" s="174" t="s">
        <v>1359</v>
      </c>
      <c r="T108" s="174"/>
      <c r="U108" s="174" t="s">
        <v>1360</v>
      </c>
      <c r="V108" s="174" t="s">
        <v>1361</v>
      </c>
      <c r="W108" s="216" t="s">
        <v>1362</v>
      </c>
      <c r="X108" s="76"/>
      <c r="Z108" s="76"/>
      <c r="AB108" s="100">
        <f>IF(OR(J108="Fail",ISBLANK(J108)),INDEX('Issue Code Table'!C:C,MATCH(N:N,'Issue Code Table'!A:A,0)),IF(M108="Critical",6,IF(M108="Significant",5,IF(M108="Moderate",3,2))))</f>
        <v>5</v>
      </c>
    </row>
    <row r="109" spans="1:28" customFormat="1" ht="100" x14ac:dyDescent="0.35">
      <c r="A109" s="170" t="s">
        <v>1363</v>
      </c>
      <c r="B109" s="197" t="s">
        <v>176</v>
      </c>
      <c r="C109" s="204" t="s">
        <v>1282</v>
      </c>
      <c r="D109" s="170" t="s">
        <v>208</v>
      </c>
      <c r="E109" s="170" t="s">
        <v>1364</v>
      </c>
      <c r="F109" s="170" t="s">
        <v>1365</v>
      </c>
      <c r="G109" s="170" t="s">
        <v>1366</v>
      </c>
      <c r="H109" s="170" t="s">
        <v>1367</v>
      </c>
      <c r="I109" s="197"/>
      <c r="J109" s="197"/>
      <c r="K109" s="197" t="s">
        <v>1368</v>
      </c>
      <c r="L109" s="198"/>
      <c r="M109" s="198" t="s">
        <v>115</v>
      </c>
      <c r="N109" s="199" t="s">
        <v>1255</v>
      </c>
      <c r="O109" s="170" t="s">
        <v>1369</v>
      </c>
      <c r="P109" s="119"/>
      <c r="Q109" s="198" t="s">
        <v>1346</v>
      </c>
      <c r="R109" s="198" t="s">
        <v>1370</v>
      </c>
      <c r="S109" s="170" t="s">
        <v>1371</v>
      </c>
      <c r="T109" s="170"/>
      <c r="U109" s="170" t="s">
        <v>1372</v>
      </c>
      <c r="V109" s="170" t="s">
        <v>1373</v>
      </c>
      <c r="W109" s="214" t="s">
        <v>1374</v>
      </c>
      <c r="X109" s="76"/>
      <c r="Z109" s="76"/>
      <c r="AB109" s="100">
        <f>IF(OR(J109="Fail",ISBLANK(J109)),INDEX('Issue Code Table'!C:C,MATCH(N:N,'Issue Code Table'!A:A,0)),IF(M109="Critical",6,IF(M109="Significant",5,IF(M109="Moderate",3,2))))</f>
        <v>5</v>
      </c>
    </row>
    <row r="110" spans="1:28" customFormat="1" ht="137.5" x14ac:dyDescent="0.35">
      <c r="A110" s="174" t="s">
        <v>1375</v>
      </c>
      <c r="B110" s="200" t="s">
        <v>322</v>
      </c>
      <c r="C110" s="207" t="s">
        <v>323</v>
      </c>
      <c r="D110" s="174" t="s">
        <v>208</v>
      </c>
      <c r="E110" s="174" t="s">
        <v>1376</v>
      </c>
      <c r="F110" s="174" t="s">
        <v>1377</v>
      </c>
      <c r="G110" s="174" t="s">
        <v>1378</v>
      </c>
      <c r="H110" s="174" t="s">
        <v>1379</v>
      </c>
      <c r="I110" s="200"/>
      <c r="J110" s="200"/>
      <c r="K110" s="200" t="s">
        <v>1380</v>
      </c>
      <c r="L110" s="203"/>
      <c r="M110" s="202" t="s">
        <v>126</v>
      </c>
      <c r="N110" s="203" t="s">
        <v>1381</v>
      </c>
      <c r="O110" s="174" t="s">
        <v>5511</v>
      </c>
      <c r="P110" s="120"/>
      <c r="Q110" s="202" t="s">
        <v>1382</v>
      </c>
      <c r="R110" s="202" t="s">
        <v>1383</v>
      </c>
      <c r="S110" s="174" t="s">
        <v>1384</v>
      </c>
      <c r="T110" s="174"/>
      <c r="U110" s="174" t="s">
        <v>1385</v>
      </c>
      <c r="V110" s="174" t="s">
        <v>1386</v>
      </c>
      <c r="W110" s="177"/>
      <c r="X110" s="76"/>
      <c r="Z110" s="76"/>
      <c r="AB110" s="100">
        <f>IF(OR(J110="Fail",ISBLANK(J110)),INDEX('Issue Code Table'!C:C,MATCH(N:N,'Issue Code Table'!A:A,0)),IF(M110="Critical",6,IF(M110="Significant",5,IF(M110="Moderate",3,2))))</f>
        <v>4</v>
      </c>
    </row>
    <row r="111" spans="1:28" customFormat="1" ht="100" x14ac:dyDescent="0.35">
      <c r="A111" s="170" t="s">
        <v>1387</v>
      </c>
      <c r="B111" s="197" t="s">
        <v>247</v>
      </c>
      <c r="C111" s="204" t="s">
        <v>248</v>
      </c>
      <c r="D111" s="170" t="s">
        <v>208</v>
      </c>
      <c r="E111" s="170" t="s">
        <v>1388</v>
      </c>
      <c r="F111" s="170" t="s">
        <v>1389</v>
      </c>
      <c r="G111" s="170" t="s">
        <v>1390</v>
      </c>
      <c r="H111" s="170" t="s">
        <v>1391</v>
      </c>
      <c r="I111" s="197"/>
      <c r="J111" s="197"/>
      <c r="K111" s="197" t="s">
        <v>1392</v>
      </c>
      <c r="L111" s="199"/>
      <c r="M111" s="198" t="s">
        <v>115</v>
      </c>
      <c r="N111" s="199" t="s">
        <v>239</v>
      </c>
      <c r="O111" s="170" t="s">
        <v>1345</v>
      </c>
      <c r="P111" s="119"/>
      <c r="Q111" s="198" t="s">
        <v>1382</v>
      </c>
      <c r="R111" s="198" t="s">
        <v>1393</v>
      </c>
      <c r="S111" s="170" t="s">
        <v>1394</v>
      </c>
      <c r="T111" s="170"/>
      <c r="U111" s="170" t="s">
        <v>1395</v>
      </c>
      <c r="V111" s="170" t="s">
        <v>1396</v>
      </c>
      <c r="W111" s="173" t="s">
        <v>1397</v>
      </c>
      <c r="X111" s="76"/>
      <c r="Z111" s="76"/>
      <c r="AB111" s="100">
        <f>IF(OR(J111="Fail",ISBLANK(J111)),INDEX('Issue Code Table'!C:C,MATCH(N:N,'Issue Code Table'!A:A,0)),IF(M111="Critical",6,IF(M111="Significant",5,IF(M111="Moderate",3,2))))</f>
        <v>5</v>
      </c>
    </row>
    <row r="112" spans="1:28" customFormat="1" ht="112.5" x14ac:dyDescent="0.35">
      <c r="A112" s="174" t="s">
        <v>1398</v>
      </c>
      <c r="B112" s="200" t="s">
        <v>247</v>
      </c>
      <c r="C112" s="207" t="s">
        <v>248</v>
      </c>
      <c r="D112" s="174" t="s">
        <v>208</v>
      </c>
      <c r="E112" s="174" t="s">
        <v>1399</v>
      </c>
      <c r="F112" s="174" t="s">
        <v>1400</v>
      </c>
      <c r="G112" s="174" t="s">
        <v>1401</v>
      </c>
      <c r="H112" s="174" t="s">
        <v>1402</v>
      </c>
      <c r="I112" s="200"/>
      <c r="J112" s="200"/>
      <c r="K112" s="200" t="s">
        <v>1403</v>
      </c>
      <c r="L112" s="203"/>
      <c r="M112" s="202" t="s">
        <v>115</v>
      </c>
      <c r="N112" s="203" t="s">
        <v>239</v>
      </c>
      <c r="O112" s="174" t="s">
        <v>1345</v>
      </c>
      <c r="P112" s="120"/>
      <c r="Q112" s="202" t="s">
        <v>1382</v>
      </c>
      <c r="R112" s="202" t="s">
        <v>1404</v>
      </c>
      <c r="S112" s="174" t="s">
        <v>1405</v>
      </c>
      <c r="T112" s="174"/>
      <c r="U112" s="174" t="s">
        <v>1406</v>
      </c>
      <c r="V112" s="174" t="s">
        <v>1407</v>
      </c>
      <c r="W112" s="177" t="s">
        <v>1408</v>
      </c>
      <c r="X112" s="76"/>
      <c r="Z112" s="76"/>
      <c r="AB112" s="100">
        <f>IF(OR(J112="Fail",ISBLANK(J112)),INDEX('Issue Code Table'!C:C,MATCH(N:N,'Issue Code Table'!A:A,0)),IF(M112="Critical",6,IF(M112="Significant",5,IF(M112="Moderate",3,2))))</f>
        <v>5</v>
      </c>
    </row>
    <row r="113" spans="1:28" customFormat="1" ht="112.5" x14ac:dyDescent="0.35">
      <c r="A113" s="170" t="s">
        <v>1409</v>
      </c>
      <c r="B113" s="197" t="s">
        <v>247</v>
      </c>
      <c r="C113" s="204" t="s">
        <v>248</v>
      </c>
      <c r="D113" s="170" t="s">
        <v>208</v>
      </c>
      <c r="E113" s="170" t="s">
        <v>1410</v>
      </c>
      <c r="F113" s="170" t="s">
        <v>1411</v>
      </c>
      <c r="G113" s="170" t="s">
        <v>1412</v>
      </c>
      <c r="H113" s="170" t="s">
        <v>1413</v>
      </c>
      <c r="I113" s="197"/>
      <c r="J113" s="197"/>
      <c r="K113" s="197" t="s">
        <v>1414</v>
      </c>
      <c r="L113" s="199"/>
      <c r="M113" s="198" t="s">
        <v>115</v>
      </c>
      <c r="N113" s="199" t="s">
        <v>239</v>
      </c>
      <c r="O113" s="170" t="s">
        <v>1345</v>
      </c>
      <c r="P113" s="119"/>
      <c r="Q113" s="198" t="s">
        <v>1382</v>
      </c>
      <c r="R113" s="198" t="s">
        <v>1415</v>
      </c>
      <c r="S113" s="170" t="s">
        <v>1405</v>
      </c>
      <c r="T113" s="170"/>
      <c r="U113" s="170" t="s">
        <v>1416</v>
      </c>
      <c r="V113" s="170" t="s">
        <v>1417</v>
      </c>
      <c r="W113" s="173" t="s">
        <v>5512</v>
      </c>
      <c r="X113" s="76"/>
      <c r="Z113" s="76"/>
      <c r="AB113" s="100">
        <f>IF(OR(J113="Fail",ISBLANK(J113)),INDEX('Issue Code Table'!C:C,MATCH(N:N,'Issue Code Table'!A:A,0)),IF(M113="Critical",6,IF(M113="Significant",5,IF(M113="Moderate",3,2))))</f>
        <v>5</v>
      </c>
    </row>
    <row r="114" spans="1:28" customFormat="1" ht="125" x14ac:dyDescent="0.35">
      <c r="A114" s="174" t="s">
        <v>1418</v>
      </c>
      <c r="B114" s="200" t="s">
        <v>247</v>
      </c>
      <c r="C114" s="207" t="s">
        <v>248</v>
      </c>
      <c r="D114" s="174" t="s">
        <v>208</v>
      </c>
      <c r="E114" s="174" t="s">
        <v>1419</v>
      </c>
      <c r="F114" s="174" t="s">
        <v>1420</v>
      </c>
      <c r="G114" s="174" t="s">
        <v>1421</v>
      </c>
      <c r="H114" s="174" t="s">
        <v>1422</v>
      </c>
      <c r="I114" s="200"/>
      <c r="J114" s="200"/>
      <c r="K114" s="200" t="s">
        <v>1423</v>
      </c>
      <c r="L114" s="203"/>
      <c r="M114" s="202" t="s">
        <v>115</v>
      </c>
      <c r="N114" s="203" t="s">
        <v>239</v>
      </c>
      <c r="O114" s="174" t="s">
        <v>1345</v>
      </c>
      <c r="P114" s="120"/>
      <c r="Q114" s="202" t="s">
        <v>1382</v>
      </c>
      <c r="R114" s="202" t="s">
        <v>1424</v>
      </c>
      <c r="S114" s="174" t="s">
        <v>1405</v>
      </c>
      <c r="T114" s="174"/>
      <c r="U114" s="174" t="s">
        <v>1425</v>
      </c>
      <c r="V114" s="174" t="s">
        <v>1426</v>
      </c>
      <c r="W114" s="177" t="s">
        <v>1427</v>
      </c>
      <c r="X114" s="76"/>
      <c r="Z114" s="76"/>
      <c r="AB114" s="100">
        <f>IF(OR(J114="Fail",ISBLANK(J114)),INDEX('Issue Code Table'!C:C,MATCH(N:N,'Issue Code Table'!A:A,0)),IF(M114="Critical",6,IF(M114="Significant",5,IF(M114="Moderate",3,2))))</f>
        <v>5</v>
      </c>
    </row>
    <row r="115" spans="1:28" customFormat="1" ht="125" x14ac:dyDescent="0.35">
      <c r="A115" s="170" t="s">
        <v>1428</v>
      </c>
      <c r="B115" s="197" t="s">
        <v>247</v>
      </c>
      <c r="C115" s="204" t="s">
        <v>248</v>
      </c>
      <c r="D115" s="170" t="s">
        <v>208</v>
      </c>
      <c r="E115" s="170" t="s">
        <v>1429</v>
      </c>
      <c r="F115" s="170" t="s">
        <v>1430</v>
      </c>
      <c r="G115" s="170" t="s">
        <v>1431</v>
      </c>
      <c r="H115" s="170" t="s">
        <v>1432</v>
      </c>
      <c r="I115" s="197"/>
      <c r="J115" s="197"/>
      <c r="K115" s="197" t="s">
        <v>1433</v>
      </c>
      <c r="L115" s="199"/>
      <c r="M115" s="198" t="s">
        <v>115</v>
      </c>
      <c r="N115" s="199" t="s">
        <v>239</v>
      </c>
      <c r="O115" s="170" t="s">
        <v>1345</v>
      </c>
      <c r="P115" s="119"/>
      <c r="Q115" s="198" t="s">
        <v>1382</v>
      </c>
      <c r="R115" s="198" t="s">
        <v>1434</v>
      </c>
      <c r="S115" s="170" t="s">
        <v>1405</v>
      </c>
      <c r="T115" s="170"/>
      <c r="U115" s="170" t="s">
        <v>1435</v>
      </c>
      <c r="V115" s="170" t="s">
        <v>1436</v>
      </c>
      <c r="W115" s="173" t="s">
        <v>1437</v>
      </c>
      <c r="X115" s="76"/>
      <c r="Z115" s="76"/>
      <c r="AB115" s="100">
        <f>IF(OR(J115="Fail",ISBLANK(J115)),INDEX('Issue Code Table'!C:C,MATCH(N:N,'Issue Code Table'!A:A,0)),IF(M115="Critical",6,IF(M115="Significant",5,IF(M115="Moderate",3,2))))</f>
        <v>5</v>
      </c>
    </row>
    <row r="116" spans="1:28" customFormat="1" ht="150" x14ac:dyDescent="0.35">
      <c r="A116" s="174" t="s">
        <v>1438</v>
      </c>
      <c r="B116" s="200" t="s">
        <v>247</v>
      </c>
      <c r="C116" s="207" t="s">
        <v>248</v>
      </c>
      <c r="D116" s="174" t="s">
        <v>208</v>
      </c>
      <c r="E116" s="174" t="s">
        <v>1439</v>
      </c>
      <c r="F116" s="174" t="s">
        <v>1440</v>
      </c>
      <c r="G116" s="174" t="s">
        <v>1441</v>
      </c>
      <c r="H116" s="174" t="s">
        <v>1442</v>
      </c>
      <c r="I116" s="200"/>
      <c r="J116" s="200"/>
      <c r="K116" s="200" t="s">
        <v>1443</v>
      </c>
      <c r="L116" s="203"/>
      <c r="M116" s="202" t="s">
        <v>115</v>
      </c>
      <c r="N116" s="203" t="s">
        <v>239</v>
      </c>
      <c r="O116" s="174" t="s">
        <v>1345</v>
      </c>
      <c r="P116" s="120"/>
      <c r="Q116" s="202" t="s">
        <v>1382</v>
      </c>
      <c r="R116" s="202" t="s">
        <v>1444</v>
      </c>
      <c r="S116" s="174" t="s">
        <v>1405</v>
      </c>
      <c r="T116" s="174"/>
      <c r="U116" s="174" t="s">
        <v>1445</v>
      </c>
      <c r="V116" s="174" t="s">
        <v>1446</v>
      </c>
      <c r="W116" s="177" t="s">
        <v>1447</v>
      </c>
      <c r="X116" s="76"/>
      <c r="Z116" s="76"/>
      <c r="AB116" s="100">
        <f>IF(OR(J116="Fail",ISBLANK(J116)),INDEX('Issue Code Table'!C:C,MATCH(N:N,'Issue Code Table'!A:A,0)),IF(M116="Critical",6,IF(M116="Significant",5,IF(M116="Moderate",3,2))))</f>
        <v>5</v>
      </c>
    </row>
    <row r="117" spans="1:28" customFormat="1" ht="175" x14ac:dyDescent="0.35">
      <c r="A117" s="170" t="s">
        <v>1448</v>
      </c>
      <c r="B117" s="170" t="s">
        <v>232</v>
      </c>
      <c r="C117" s="210" t="s">
        <v>233</v>
      </c>
      <c r="D117" s="170" t="s">
        <v>208</v>
      </c>
      <c r="E117" s="170" t="s">
        <v>1449</v>
      </c>
      <c r="F117" s="170" t="s">
        <v>1450</v>
      </c>
      <c r="G117" s="170" t="s">
        <v>1451</v>
      </c>
      <c r="H117" s="170" t="s">
        <v>1452</v>
      </c>
      <c r="I117" s="197"/>
      <c r="J117" s="197"/>
      <c r="K117" s="197" t="s">
        <v>1453</v>
      </c>
      <c r="L117" s="199"/>
      <c r="M117" s="198" t="s">
        <v>115</v>
      </c>
      <c r="N117" s="199" t="s">
        <v>239</v>
      </c>
      <c r="O117" s="170" t="s">
        <v>1345</v>
      </c>
      <c r="P117" s="119"/>
      <c r="Q117" s="198" t="s">
        <v>1382</v>
      </c>
      <c r="R117" s="198" t="s">
        <v>1454</v>
      </c>
      <c r="S117" s="170" t="s">
        <v>1455</v>
      </c>
      <c r="T117" s="170"/>
      <c r="U117" s="170" t="s">
        <v>1456</v>
      </c>
      <c r="V117" s="170" t="s">
        <v>1457</v>
      </c>
      <c r="W117" s="173" t="s">
        <v>1458</v>
      </c>
      <c r="X117" s="76"/>
      <c r="Z117" s="76"/>
      <c r="AB117" s="100">
        <f>IF(OR(J117="Fail",ISBLANK(J117)),INDEX('Issue Code Table'!C:C,MATCH(N:N,'Issue Code Table'!A:A,0)),IF(M117="Critical",6,IF(M117="Significant",5,IF(M117="Moderate",3,2))))</f>
        <v>5</v>
      </c>
    </row>
    <row r="118" spans="1:28" customFormat="1" ht="175" x14ac:dyDescent="0.35">
      <c r="A118" s="174" t="s">
        <v>1459</v>
      </c>
      <c r="B118" s="174" t="s">
        <v>232</v>
      </c>
      <c r="C118" s="206" t="s">
        <v>233</v>
      </c>
      <c r="D118" s="174" t="s">
        <v>208</v>
      </c>
      <c r="E118" s="174" t="s">
        <v>1460</v>
      </c>
      <c r="F118" s="174" t="s">
        <v>1461</v>
      </c>
      <c r="G118" s="174" t="s">
        <v>1462</v>
      </c>
      <c r="H118" s="174" t="s">
        <v>1463</v>
      </c>
      <c r="I118" s="200"/>
      <c r="J118" s="200"/>
      <c r="K118" s="200" t="s">
        <v>1464</v>
      </c>
      <c r="L118" s="203"/>
      <c r="M118" s="202" t="s">
        <v>115</v>
      </c>
      <c r="N118" s="203" t="s">
        <v>264</v>
      </c>
      <c r="O118" s="174" t="s">
        <v>1764</v>
      </c>
      <c r="P118" s="120"/>
      <c r="Q118" s="202" t="s">
        <v>1382</v>
      </c>
      <c r="R118" s="202" t="s">
        <v>1465</v>
      </c>
      <c r="S118" s="174" t="s">
        <v>1466</v>
      </c>
      <c r="T118" s="174"/>
      <c r="U118" s="174" t="s">
        <v>1467</v>
      </c>
      <c r="V118" s="174" t="s">
        <v>1468</v>
      </c>
      <c r="W118" s="177" t="s">
        <v>1469</v>
      </c>
      <c r="X118" s="76"/>
      <c r="Z118" s="76"/>
      <c r="AB118" s="100">
        <f>IF(OR(J118="Fail",ISBLANK(J118)),INDEX('Issue Code Table'!C:C,MATCH(N:N,'Issue Code Table'!A:A,0)),IF(M118="Critical",6,IF(M118="Significant",5,IF(M118="Moderate",3,2))))</f>
        <v>5</v>
      </c>
    </row>
    <row r="119" spans="1:28" customFormat="1" ht="75" x14ac:dyDescent="0.35">
      <c r="A119" s="170" t="s">
        <v>1470</v>
      </c>
      <c r="B119" s="197" t="s">
        <v>247</v>
      </c>
      <c r="C119" s="217" t="s">
        <v>1471</v>
      </c>
      <c r="D119" s="170" t="s">
        <v>208</v>
      </c>
      <c r="E119" s="170" t="s">
        <v>1472</v>
      </c>
      <c r="F119" s="170" t="s">
        <v>1473</v>
      </c>
      <c r="G119" s="170" t="s">
        <v>1474</v>
      </c>
      <c r="H119" s="170" t="s">
        <v>1475</v>
      </c>
      <c r="I119" s="197"/>
      <c r="J119" s="197"/>
      <c r="K119" s="197" t="s">
        <v>1476</v>
      </c>
      <c r="L119" s="199"/>
      <c r="M119" s="198" t="s">
        <v>115</v>
      </c>
      <c r="N119" s="199" t="s">
        <v>239</v>
      </c>
      <c r="O119" s="170" t="s">
        <v>1345</v>
      </c>
      <c r="P119" s="119"/>
      <c r="Q119" s="198" t="s">
        <v>1477</v>
      </c>
      <c r="R119" s="198" t="s">
        <v>1478</v>
      </c>
      <c r="S119" s="170" t="s">
        <v>1479</v>
      </c>
      <c r="T119" s="170"/>
      <c r="U119" s="170" t="s">
        <v>1480</v>
      </c>
      <c r="V119" s="170" t="s">
        <v>1481</v>
      </c>
      <c r="W119" s="173" t="s">
        <v>1482</v>
      </c>
      <c r="X119" s="76"/>
      <c r="Z119" s="76"/>
      <c r="AB119" s="100">
        <f>IF(OR(J119="Fail",ISBLANK(J119)),INDEX('Issue Code Table'!C:C,MATCH(N:N,'Issue Code Table'!A:A,0)),IF(M119="Critical",6,IF(M119="Significant",5,IF(M119="Moderate",3,2))))</f>
        <v>5</v>
      </c>
    </row>
    <row r="120" spans="1:28" customFormat="1" ht="150" x14ac:dyDescent="0.35">
      <c r="A120" s="174" t="s">
        <v>1483</v>
      </c>
      <c r="B120" s="200" t="s">
        <v>247</v>
      </c>
      <c r="C120" s="201" t="s">
        <v>1471</v>
      </c>
      <c r="D120" s="174" t="s">
        <v>208</v>
      </c>
      <c r="E120" s="174" t="s">
        <v>1484</v>
      </c>
      <c r="F120" s="174" t="s">
        <v>1485</v>
      </c>
      <c r="G120" s="174" t="s">
        <v>1486</v>
      </c>
      <c r="H120" s="174" t="s">
        <v>1487</v>
      </c>
      <c r="I120" s="200"/>
      <c r="J120" s="200"/>
      <c r="K120" s="200" t="s">
        <v>1488</v>
      </c>
      <c r="L120" s="203"/>
      <c r="M120" s="202" t="s">
        <v>115</v>
      </c>
      <c r="N120" s="203" t="s">
        <v>239</v>
      </c>
      <c r="O120" s="174" t="s">
        <v>1345</v>
      </c>
      <c r="P120" s="120"/>
      <c r="Q120" s="202" t="s">
        <v>1477</v>
      </c>
      <c r="R120" s="202" t="s">
        <v>1489</v>
      </c>
      <c r="S120" s="174" t="s">
        <v>1490</v>
      </c>
      <c r="T120" s="174"/>
      <c r="U120" s="174" t="s">
        <v>1491</v>
      </c>
      <c r="V120" s="174" t="s">
        <v>1492</v>
      </c>
      <c r="W120" s="177" t="s">
        <v>1493</v>
      </c>
      <c r="X120" s="76"/>
      <c r="Z120" s="76"/>
      <c r="AB120" s="100">
        <f>IF(OR(J120="Fail",ISBLANK(J120)),INDEX('Issue Code Table'!C:C,MATCH(N:N,'Issue Code Table'!A:A,0)),IF(M120="Critical",6,IF(M120="Significant",5,IF(M120="Moderate",3,2))))</f>
        <v>5</v>
      </c>
    </row>
    <row r="121" spans="1:28" customFormat="1" ht="150" x14ac:dyDescent="0.35">
      <c r="A121" s="170" t="s">
        <v>1494</v>
      </c>
      <c r="B121" s="197" t="s">
        <v>1017</v>
      </c>
      <c r="C121" s="204" t="s">
        <v>1018</v>
      </c>
      <c r="D121" s="170" t="s">
        <v>208</v>
      </c>
      <c r="E121" s="170" t="s">
        <v>1495</v>
      </c>
      <c r="F121" s="170" t="s">
        <v>1496</v>
      </c>
      <c r="G121" s="170" t="s">
        <v>1497</v>
      </c>
      <c r="H121" s="170" t="s">
        <v>1498</v>
      </c>
      <c r="I121" s="197"/>
      <c r="J121" s="197"/>
      <c r="K121" s="197" t="s">
        <v>1499</v>
      </c>
      <c r="L121" s="199"/>
      <c r="M121" s="198" t="s">
        <v>115</v>
      </c>
      <c r="N121" s="199" t="s">
        <v>1500</v>
      </c>
      <c r="O121" s="170" t="s">
        <v>5513</v>
      </c>
      <c r="P121" s="119"/>
      <c r="Q121" s="198" t="s">
        <v>1477</v>
      </c>
      <c r="R121" s="198" t="s">
        <v>1501</v>
      </c>
      <c r="S121" s="170" t="s">
        <v>1502</v>
      </c>
      <c r="T121" s="170"/>
      <c r="U121" s="170" t="s">
        <v>1503</v>
      </c>
      <c r="V121" s="170" t="s">
        <v>1504</v>
      </c>
      <c r="W121" s="173" t="s">
        <v>1505</v>
      </c>
      <c r="X121" s="76"/>
      <c r="Z121" s="76"/>
      <c r="AB121" s="100">
        <f>IF(OR(J121="Fail",ISBLANK(J121)),INDEX('Issue Code Table'!C:C,MATCH(N:N,'Issue Code Table'!A:A,0)),IF(M121="Critical",6,IF(M121="Significant",5,IF(M121="Moderate",3,2))))</f>
        <v>6</v>
      </c>
    </row>
    <row r="122" spans="1:28" customFormat="1" ht="150" x14ac:dyDescent="0.35">
      <c r="A122" s="174" t="s">
        <v>1506</v>
      </c>
      <c r="B122" s="200" t="s">
        <v>1017</v>
      </c>
      <c r="C122" s="207" t="s">
        <v>1018</v>
      </c>
      <c r="D122" s="174" t="s">
        <v>208</v>
      </c>
      <c r="E122" s="174" t="s">
        <v>1507</v>
      </c>
      <c r="F122" s="174" t="s">
        <v>1508</v>
      </c>
      <c r="G122" s="174" t="s">
        <v>1509</v>
      </c>
      <c r="H122" s="174" t="s">
        <v>1510</v>
      </c>
      <c r="I122" s="200"/>
      <c r="J122" s="200"/>
      <c r="K122" s="200" t="s">
        <v>1511</v>
      </c>
      <c r="L122" s="203" t="s">
        <v>1512</v>
      </c>
      <c r="M122" s="202" t="s">
        <v>115</v>
      </c>
      <c r="N122" s="203" t="s">
        <v>513</v>
      </c>
      <c r="O122" s="174" t="s">
        <v>5490</v>
      </c>
      <c r="P122" s="120"/>
      <c r="Q122" s="202" t="s">
        <v>1477</v>
      </c>
      <c r="R122" s="202" t="s">
        <v>1513</v>
      </c>
      <c r="S122" s="174" t="s">
        <v>1514</v>
      </c>
      <c r="T122" s="174"/>
      <c r="U122" s="174" t="s">
        <v>1515</v>
      </c>
      <c r="V122" s="174" t="s">
        <v>1516</v>
      </c>
      <c r="W122" s="177" t="s">
        <v>1517</v>
      </c>
      <c r="X122" s="76"/>
      <c r="Z122" s="76"/>
      <c r="AB122" s="100">
        <f>IF(OR(J122="Fail",ISBLANK(J122)),INDEX('Issue Code Table'!C:C,MATCH(N:N,'Issue Code Table'!A:A,0)),IF(M122="Critical",6,IF(M122="Significant",5,IF(M122="Moderate",3,2))))</f>
        <v>7</v>
      </c>
    </row>
    <row r="123" spans="1:28" customFormat="1" ht="150" x14ac:dyDescent="0.35">
      <c r="A123" s="170" t="s">
        <v>1518</v>
      </c>
      <c r="B123" s="197" t="s">
        <v>322</v>
      </c>
      <c r="C123" s="204" t="s">
        <v>323</v>
      </c>
      <c r="D123" s="170" t="s">
        <v>208</v>
      </c>
      <c r="E123" s="170" t="s">
        <v>1519</v>
      </c>
      <c r="F123" s="170" t="s">
        <v>1520</v>
      </c>
      <c r="G123" s="170" t="s">
        <v>1521</v>
      </c>
      <c r="H123" s="170" t="s">
        <v>1522</v>
      </c>
      <c r="I123" s="197"/>
      <c r="J123" s="197"/>
      <c r="K123" s="197" t="s">
        <v>1523</v>
      </c>
      <c r="L123" s="199"/>
      <c r="M123" s="198" t="s">
        <v>115</v>
      </c>
      <c r="N123" s="199" t="s">
        <v>264</v>
      </c>
      <c r="O123" s="170" t="s">
        <v>1764</v>
      </c>
      <c r="P123" s="119"/>
      <c r="Q123" s="198" t="s">
        <v>1477</v>
      </c>
      <c r="R123" s="198" t="s">
        <v>1524</v>
      </c>
      <c r="S123" s="170" t="s">
        <v>1525</v>
      </c>
      <c r="T123" s="170"/>
      <c r="U123" s="170" t="s">
        <v>1526</v>
      </c>
      <c r="V123" s="170" t="s">
        <v>1527</v>
      </c>
      <c r="W123" s="173" t="s">
        <v>1528</v>
      </c>
      <c r="X123" s="76"/>
      <c r="Z123" s="76"/>
      <c r="AB123" s="100">
        <f>IF(OR(J123="Fail",ISBLANK(J123)),INDEX('Issue Code Table'!C:C,MATCH(N:N,'Issue Code Table'!A:A,0)),IF(M123="Critical",6,IF(M123="Significant",5,IF(M123="Moderate",3,2))))</f>
        <v>5</v>
      </c>
    </row>
    <row r="124" spans="1:28" customFormat="1" ht="409.5" x14ac:dyDescent="0.35">
      <c r="A124" s="174" t="s">
        <v>1529</v>
      </c>
      <c r="B124" s="200" t="s">
        <v>1530</v>
      </c>
      <c r="C124" s="207" t="s">
        <v>1531</v>
      </c>
      <c r="D124" s="174" t="s">
        <v>208</v>
      </c>
      <c r="E124" s="174" t="s">
        <v>1532</v>
      </c>
      <c r="F124" s="174" t="s">
        <v>1533</v>
      </c>
      <c r="G124" s="174" t="s">
        <v>1534</v>
      </c>
      <c r="H124" s="174" t="s">
        <v>1535</v>
      </c>
      <c r="I124" s="200"/>
      <c r="J124" s="200"/>
      <c r="K124" s="200" t="s">
        <v>1536</v>
      </c>
      <c r="L124" s="203"/>
      <c r="M124" s="202" t="s">
        <v>115</v>
      </c>
      <c r="N124" s="218" t="s">
        <v>149</v>
      </c>
      <c r="O124" s="174" t="s">
        <v>150</v>
      </c>
      <c r="P124" s="120"/>
      <c r="Q124" s="202" t="s">
        <v>1477</v>
      </c>
      <c r="R124" s="202" t="s">
        <v>1537</v>
      </c>
      <c r="S124" s="174" t="s">
        <v>1538</v>
      </c>
      <c r="T124" s="174"/>
      <c r="U124" s="174" t="s">
        <v>1539</v>
      </c>
      <c r="V124" s="174" t="s">
        <v>1540</v>
      </c>
      <c r="W124" s="216" t="s">
        <v>1541</v>
      </c>
      <c r="X124" s="76"/>
      <c r="Z124" s="76"/>
      <c r="AB124" s="100">
        <f>IF(OR(J124="Fail",ISBLANK(J124)),INDEX('Issue Code Table'!C:C,MATCH(N:N,'Issue Code Table'!A:A,0)),IF(M124="Critical",6,IF(M124="Significant",5,IF(M124="Moderate",3,2))))</f>
        <v>6</v>
      </c>
    </row>
    <row r="125" spans="1:28" customFormat="1" ht="325" x14ac:dyDescent="0.35">
      <c r="A125" s="170" t="s">
        <v>1542</v>
      </c>
      <c r="B125" s="197" t="s">
        <v>1530</v>
      </c>
      <c r="C125" s="204" t="s">
        <v>1531</v>
      </c>
      <c r="D125" s="170" t="s">
        <v>208</v>
      </c>
      <c r="E125" s="170" t="s">
        <v>1543</v>
      </c>
      <c r="F125" s="170" t="s">
        <v>1544</v>
      </c>
      <c r="G125" s="170" t="s">
        <v>1545</v>
      </c>
      <c r="H125" s="170" t="s">
        <v>1546</v>
      </c>
      <c r="I125" s="197"/>
      <c r="J125" s="197"/>
      <c r="K125" s="197" t="s">
        <v>1547</v>
      </c>
      <c r="L125" s="199"/>
      <c r="M125" s="198" t="s">
        <v>115</v>
      </c>
      <c r="N125" s="199" t="s">
        <v>1548</v>
      </c>
      <c r="O125" s="170" t="s">
        <v>3474</v>
      </c>
      <c r="P125" s="119"/>
      <c r="Q125" s="198" t="s">
        <v>1477</v>
      </c>
      <c r="R125" s="198" t="s">
        <v>1549</v>
      </c>
      <c r="S125" s="170" t="s">
        <v>1550</v>
      </c>
      <c r="T125" s="170"/>
      <c r="U125" s="170" t="s">
        <v>1551</v>
      </c>
      <c r="V125" s="170" t="s">
        <v>1552</v>
      </c>
      <c r="W125" s="173" t="s">
        <v>1553</v>
      </c>
      <c r="X125" s="76"/>
      <c r="Z125" s="76"/>
      <c r="AB125" s="100">
        <f>IF(OR(J125="Fail",ISBLANK(J125)),INDEX('Issue Code Table'!C:C,MATCH(N:N,'Issue Code Table'!A:A,0)),IF(M125="Critical",6,IF(M125="Significant",5,IF(M125="Moderate",3,2))))</f>
        <v>6</v>
      </c>
    </row>
    <row r="126" spans="1:28" customFormat="1" ht="200" x14ac:dyDescent="0.35">
      <c r="A126" s="174" t="s">
        <v>1554</v>
      </c>
      <c r="B126" s="200" t="s">
        <v>1530</v>
      </c>
      <c r="C126" s="207" t="s">
        <v>1531</v>
      </c>
      <c r="D126" s="174" t="s">
        <v>208</v>
      </c>
      <c r="E126" s="174" t="s">
        <v>1555</v>
      </c>
      <c r="F126" s="174" t="s">
        <v>1556</v>
      </c>
      <c r="G126" s="174" t="s">
        <v>1557</v>
      </c>
      <c r="H126" s="174" t="s">
        <v>1558</v>
      </c>
      <c r="I126" s="200"/>
      <c r="J126" s="200"/>
      <c r="K126" s="200" t="s">
        <v>1559</v>
      </c>
      <c r="L126" s="203"/>
      <c r="M126" s="202" t="s">
        <v>115</v>
      </c>
      <c r="N126" s="218" t="s">
        <v>149</v>
      </c>
      <c r="O126" s="174" t="s">
        <v>150</v>
      </c>
      <c r="P126" s="120"/>
      <c r="Q126" s="202" t="s">
        <v>1477</v>
      </c>
      <c r="R126" s="202" t="s">
        <v>1560</v>
      </c>
      <c r="S126" s="174" t="s">
        <v>1561</v>
      </c>
      <c r="T126" s="174"/>
      <c r="U126" s="174" t="s">
        <v>1562</v>
      </c>
      <c r="V126" s="174" t="s">
        <v>1563</v>
      </c>
      <c r="W126" s="216" t="s">
        <v>1564</v>
      </c>
      <c r="X126" s="76"/>
      <c r="Z126" s="76"/>
      <c r="AB126" s="100">
        <f>IF(OR(J126="Fail",ISBLANK(J126)),INDEX('Issue Code Table'!C:C,MATCH(N:N,'Issue Code Table'!A:A,0)),IF(M126="Critical",6,IF(M126="Significant",5,IF(M126="Moderate",3,2))))</f>
        <v>6</v>
      </c>
    </row>
    <row r="127" spans="1:28" customFormat="1" ht="375" x14ac:dyDescent="0.35">
      <c r="A127" s="170" t="s">
        <v>1565</v>
      </c>
      <c r="B127" s="197" t="s">
        <v>1566</v>
      </c>
      <c r="C127" s="204" t="s">
        <v>1567</v>
      </c>
      <c r="D127" s="170" t="s">
        <v>208</v>
      </c>
      <c r="E127" s="170" t="s">
        <v>1568</v>
      </c>
      <c r="F127" s="170" t="s">
        <v>1569</v>
      </c>
      <c r="G127" s="170" t="s">
        <v>1570</v>
      </c>
      <c r="H127" s="170" t="s">
        <v>1571</v>
      </c>
      <c r="I127" s="198"/>
      <c r="J127" s="213"/>
      <c r="K127" s="170" t="s">
        <v>1572</v>
      </c>
      <c r="L127" s="198"/>
      <c r="M127" s="198" t="s">
        <v>126</v>
      </c>
      <c r="N127" s="199" t="s">
        <v>1573</v>
      </c>
      <c r="O127" s="170" t="s">
        <v>5514</v>
      </c>
      <c r="P127" s="119"/>
      <c r="Q127" s="198" t="s">
        <v>1477</v>
      </c>
      <c r="R127" s="198" t="s">
        <v>1574</v>
      </c>
      <c r="S127" s="170" t="s">
        <v>1575</v>
      </c>
      <c r="T127" s="170"/>
      <c r="U127" s="170" t="s">
        <v>1570</v>
      </c>
      <c r="V127" s="170" t="s">
        <v>1576</v>
      </c>
      <c r="W127" s="173"/>
      <c r="X127" s="76"/>
      <c r="Z127" s="76"/>
      <c r="AB127" s="100">
        <f>IF(OR(J127="Fail",ISBLANK(J127)),INDEX('Issue Code Table'!C:C,MATCH(N:N,'Issue Code Table'!A:A,0)),IF(M127="Critical",6,IF(M127="Significant",5,IF(M127="Moderate",3,2))))</f>
        <v>4</v>
      </c>
    </row>
    <row r="128" spans="1:28" customFormat="1" ht="175" x14ac:dyDescent="0.35">
      <c r="A128" s="174" t="s">
        <v>1577</v>
      </c>
      <c r="B128" s="200" t="s">
        <v>322</v>
      </c>
      <c r="C128" s="207" t="s">
        <v>323</v>
      </c>
      <c r="D128" s="174" t="s">
        <v>208</v>
      </c>
      <c r="E128" s="174" t="s">
        <v>1578</v>
      </c>
      <c r="F128" s="174" t="s">
        <v>1579</v>
      </c>
      <c r="G128" s="174" t="s">
        <v>1580</v>
      </c>
      <c r="H128" s="174" t="s">
        <v>1581</v>
      </c>
      <c r="I128" s="200"/>
      <c r="J128" s="200"/>
      <c r="K128" s="200" t="s">
        <v>1582</v>
      </c>
      <c r="L128" s="203"/>
      <c r="M128" s="202" t="s">
        <v>115</v>
      </c>
      <c r="N128" s="203" t="s">
        <v>1583</v>
      </c>
      <c r="O128" s="174" t="s">
        <v>5515</v>
      </c>
      <c r="P128" s="120"/>
      <c r="Q128" s="202" t="s">
        <v>1477</v>
      </c>
      <c r="R128" s="202" t="s">
        <v>1584</v>
      </c>
      <c r="S128" s="174" t="s">
        <v>1585</v>
      </c>
      <c r="T128" s="174"/>
      <c r="U128" s="174" t="s">
        <v>1586</v>
      </c>
      <c r="V128" s="174" t="s">
        <v>1587</v>
      </c>
      <c r="W128" s="177" t="s">
        <v>1588</v>
      </c>
      <c r="X128" s="76"/>
      <c r="Z128" s="76"/>
      <c r="AB128" s="100">
        <f>IF(OR(J128="Fail",ISBLANK(J128)),INDEX('Issue Code Table'!C:C,MATCH(N:N,'Issue Code Table'!A:A,0)),IF(M128="Critical",6,IF(M128="Significant",5,IF(M128="Moderate",3,2))))</f>
        <v>5</v>
      </c>
    </row>
    <row r="129" spans="1:28" customFormat="1" ht="112.5" x14ac:dyDescent="0.35">
      <c r="A129" s="170" t="s">
        <v>1589</v>
      </c>
      <c r="B129" s="197" t="s">
        <v>206</v>
      </c>
      <c r="C129" s="204" t="s">
        <v>207</v>
      </c>
      <c r="D129" s="170" t="s">
        <v>139</v>
      </c>
      <c r="E129" s="170" t="s">
        <v>1590</v>
      </c>
      <c r="F129" s="170" t="s">
        <v>1591</v>
      </c>
      <c r="G129" s="170" t="s">
        <v>1592</v>
      </c>
      <c r="H129" s="170" t="s">
        <v>1593</v>
      </c>
      <c r="I129" s="197"/>
      <c r="J129" s="197"/>
      <c r="K129" s="197" t="s">
        <v>1594</v>
      </c>
      <c r="L129" s="198" t="s">
        <v>1595</v>
      </c>
      <c r="M129" s="198" t="s">
        <v>184</v>
      </c>
      <c r="N129" s="203" t="s">
        <v>5372</v>
      </c>
      <c r="O129" s="174" t="s">
        <v>5371</v>
      </c>
      <c r="P129" s="119"/>
      <c r="Q129" s="198" t="s">
        <v>1477</v>
      </c>
      <c r="R129" s="198" t="s">
        <v>1596</v>
      </c>
      <c r="S129" s="170" t="s">
        <v>1597</v>
      </c>
      <c r="T129" s="170"/>
      <c r="U129" s="170" t="s">
        <v>1598</v>
      </c>
      <c r="V129" s="170" t="s">
        <v>1599</v>
      </c>
      <c r="W129" s="173"/>
      <c r="X129" s="76"/>
      <c r="Z129" s="76"/>
      <c r="AB129" s="100" t="e">
        <f>IF(OR(J129="Fail",ISBLANK(J129)),INDEX('Issue Code Table'!C:C,MATCH(N:N,'Issue Code Table'!A:A,0)),IF(M129="Critical",6,IF(M129="Significant",5,IF(M129="Moderate",3,2))))</f>
        <v>#N/A</v>
      </c>
    </row>
    <row r="130" spans="1:28" customFormat="1" ht="409.5" x14ac:dyDescent="0.35">
      <c r="A130" s="174" t="s">
        <v>1600</v>
      </c>
      <c r="B130" s="200" t="s">
        <v>322</v>
      </c>
      <c r="C130" s="207" t="s">
        <v>323</v>
      </c>
      <c r="D130" s="174" t="s">
        <v>208</v>
      </c>
      <c r="E130" s="174" t="s">
        <v>1601</v>
      </c>
      <c r="F130" s="174" t="s">
        <v>1602</v>
      </c>
      <c r="G130" s="174" t="s">
        <v>1603</v>
      </c>
      <c r="H130" s="174" t="s">
        <v>1604</v>
      </c>
      <c r="I130" s="200"/>
      <c r="J130" s="200"/>
      <c r="K130" s="200" t="s">
        <v>1605</v>
      </c>
      <c r="L130" s="203"/>
      <c r="M130" s="202" t="s">
        <v>115</v>
      </c>
      <c r="N130" s="203" t="s">
        <v>1606</v>
      </c>
      <c r="O130" s="174" t="s">
        <v>1607</v>
      </c>
      <c r="P130" s="120"/>
      <c r="Q130" s="202" t="s">
        <v>1477</v>
      </c>
      <c r="R130" s="202" t="s">
        <v>1608</v>
      </c>
      <c r="S130" s="174" t="s">
        <v>1609</v>
      </c>
      <c r="T130" s="174"/>
      <c r="U130" s="174" t="s">
        <v>1610</v>
      </c>
      <c r="V130" s="174" t="s">
        <v>1611</v>
      </c>
      <c r="W130" s="216" t="s">
        <v>1612</v>
      </c>
      <c r="X130" s="76"/>
      <c r="Z130" s="76"/>
      <c r="AB130" s="100">
        <f>IF(OR(J130="Fail",ISBLANK(J130)),INDEX('Issue Code Table'!C:C,MATCH(N:N,'Issue Code Table'!A:A,0)),IF(M130="Critical",6,IF(M130="Significant",5,IF(M130="Moderate",3,2))))</f>
        <v>5</v>
      </c>
    </row>
    <row r="131" spans="1:28" customFormat="1" ht="150" x14ac:dyDescent="0.35">
      <c r="A131" s="170" t="s">
        <v>1613</v>
      </c>
      <c r="B131" s="197" t="s">
        <v>1614</v>
      </c>
      <c r="C131" s="204" t="s">
        <v>1615</v>
      </c>
      <c r="D131" s="170" t="s">
        <v>208</v>
      </c>
      <c r="E131" s="170" t="s">
        <v>1616</v>
      </c>
      <c r="F131" s="170" t="s">
        <v>1617</v>
      </c>
      <c r="G131" s="170" t="s">
        <v>1618</v>
      </c>
      <c r="H131" s="170" t="s">
        <v>1619</v>
      </c>
      <c r="I131" s="197"/>
      <c r="J131" s="197"/>
      <c r="K131" s="197" t="s">
        <v>1620</v>
      </c>
      <c r="L131" s="199"/>
      <c r="M131" s="198" t="s">
        <v>115</v>
      </c>
      <c r="N131" s="199" t="s">
        <v>1500</v>
      </c>
      <c r="O131" s="170" t="s">
        <v>5513</v>
      </c>
      <c r="P131" s="119"/>
      <c r="Q131" s="198" t="s">
        <v>1477</v>
      </c>
      <c r="R131" s="198" t="s">
        <v>1621</v>
      </c>
      <c r="S131" s="170" t="s">
        <v>1622</v>
      </c>
      <c r="T131" s="170"/>
      <c r="U131" s="170" t="s">
        <v>1623</v>
      </c>
      <c r="V131" s="170" t="s">
        <v>1624</v>
      </c>
      <c r="W131" s="214" t="s">
        <v>1625</v>
      </c>
      <c r="X131" s="76"/>
      <c r="Z131" s="76"/>
      <c r="AB131" s="100">
        <f>IF(OR(J131="Fail",ISBLANK(J131)),INDEX('Issue Code Table'!C:C,MATCH(N:N,'Issue Code Table'!A:A,0)),IF(M131="Critical",6,IF(M131="Significant",5,IF(M131="Moderate",3,2))))</f>
        <v>6</v>
      </c>
    </row>
    <row r="132" spans="1:28" customFormat="1" ht="110.15" customHeight="1" x14ac:dyDescent="0.35">
      <c r="A132" s="174" t="s">
        <v>1626</v>
      </c>
      <c r="B132" s="200" t="s">
        <v>322</v>
      </c>
      <c r="C132" s="207" t="s">
        <v>323</v>
      </c>
      <c r="D132" s="174" t="s">
        <v>208</v>
      </c>
      <c r="E132" s="174" t="s">
        <v>1627</v>
      </c>
      <c r="F132" s="174" t="s">
        <v>1628</v>
      </c>
      <c r="G132" s="174" t="s">
        <v>1629</v>
      </c>
      <c r="H132" s="174" t="s">
        <v>1630</v>
      </c>
      <c r="I132" s="200"/>
      <c r="J132" s="200"/>
      <c r="K132" s="200" t="s">
        <v>1631</v>
      </c>
      <c r="L132" s="203"/>
      <c r="M132" s="202" t="s">
        <v>126</v>
      </c>
      <c r="N132" s="203" t="s">
        <v>1632</v>
      </c>
      <c r="O132" s="174" t="s">
        <v>1633</v>
      </c>
      <c r="P132" s="120"/>
      <c r="Q132" s="202" t="s">
        <v>1477</v>
      </c>
      <c r="R132" s="202" t="s">
        <v>1634</v>
      </c>
      <c r="S132" s="174" t="s">
        <v>1635</v>
      </c>
      <c r="T132" s="174"/>
      <c r="U132" s="174" t="s">
        <v>1636</v>
      </c>
      <c r="V132" s="174" t="s">
        <v>1637</v>
      </c>
      <c r="W132" s="177"/>
      <c r="X132" s="76"/>
      <c r="Z132" s="76"/>
      <c r="AB132" s="100">
        <f>IF(OR(J132="Fail",ISBLANK(J132)),INDEX('Issue Code Table'!C:C,MATCH(N:N,'Issue Code Table'!A:A,0)),IF(M132="Critical",6,IF(M132="Significant",5,IF(M132="Moderate",3,2))))</f>
        <v>4</v>
      </c>
    </row>
    <row r="133" spans="1:28" customFormat="1" ht="75" x14ac:dyDescent="0.35">
      <c r="A133" s="170" t="s">
        <v>1638</v>
      </c>
      <c r="B133" s="197" t="s">
        <v>322</v>
      </c>
      <c r="C133" s="204" t="s">
        <v>323</v>
      </c>
      <c r="D133" s="170" t="s">
        <v>208</v>
      </c>
      <c r="E133" s="170" t="s">
        <v>1639</v>
      </c>
      <c r="F133" s="170" t="s">
        <v>1640</v>
      </c>
      <c r="G133" s="170" t="s">
        <v>1641</v>
      </c>
      <c r="H133" s="170" t="s">
        <v>1642</v>
      </c>
      <c r="I133" s="198"/>
      <c r="J133" s="213"/>
      <c r="K133" s="170" t="s">
        <v>1643</v>
      </c>
      <c r="L133" s="172" t="s">
        <v>1644</v>
      </c>
      <c r="M133" s="198" t="s">
        <v>126</v>
      </c>
      <c r="N133" s="199" t="s">
        <v>1632</v>
      </c>
      <c r="O133" s="170" t="s">
        <v>1633</v>
      </c>
      <c r="P133" s="119"/>
      <c r="Q133" s="198" t="s">
        <v>1477</v>
      </c>
      <c r="R133" s="198" t="s">
        <v>1645</v>
      </c>
      <c r="S133" s="170" t="s">
        <v>1646</v>
      </c>
      <c r="T133" s="170"/>
      <c r="U133" s="170" t="s">
        <v>1647</v>
      </c>
      <c r="V133" s="170" t="s">
        <v>1648</v>
      </c>
      <c r="W133" s="173"/>
      <c r="X133" s="76"/>
      <c r="Z133" s="76"/>
      <c r="AB133" s="100">
        <f>IF(OR(J133="Fail",ISBLANK(J133)),INDEX('Issue Code Table'!C:C,MATCH(N:N,'Issue Code Table'!A:A,0)),IF(M133="Critical",6,IF(M133="Significant",5,IF(M133="Moderate",3,2))))</f>
        <v>4</v>
      </c>
    </row>
    <row r="134" spans="1:28" customFormat="1" ht="387.5" x14ac:dyDescent="0.35">
      <c r="A134" s="174" t="s">
        <v>1649</v>
      </c>
      <c r="B134" s="200" t="s">
        <v>322</v>
      </c>
      <c r="C134" s="207" t="s">
        <v>323</v>
      </c>
      <c r="D134" s="174" t="s">
        <v>208</v>
      </c>
      <c r="E134" s="174" t="s">
        <v>1650</v>
      </c>
      <c r="F134" s="174" t="s">
        <v>1651</v>
      </c>
      <c r="G134" s="174" t="s">
        <v>1652</v>
      </c>
      <c r="H134" s="174" t="s">
        <v>1653</v>
      </c>
      <c r="I134" s="200"/>
      <c r="J134" s="200"/>
      <c r="K134" s="200" t="s">
        <v>1654</v>
      </c>
      <c r="L134" s="203"/>
      <c r="M134" s="202" t="s">
        <v>115</v>
      </c>
      <c r="N134" s="203" t="s">
        <v>1606</v>
      </c>
      <c r="O134" s="174" t="s">
        <v>1607</v>
      </c>
      <c r="P134" s="120"/>
      <c r="Q134" s="202" t="s">
        <v>1477</v>
      </c>
      <c r="R134" s="202" t="s">
        <v>1655</v>
      </c>
      <c r="S134" s="174" t="s">
        <v>1656</v>
      </c>
      <c r="T134" s="174"/>
      <c r="U134" s="174" t="s">
        <v>1657</v>
      </c>
      <c r="V134" s="174" t="s">
        <v>1658</v>
      </c>
      <c r="W134" s="216" t="s">
        <v>1659</v>
      </c>
      <c r="X134" s="76"/>
      <c r="Z134" s="76"/>
      <c r="AB134" s="100">
        <f>IF(OR(J134="Fail",ISBLANK(J134)),INDEX('Issue Code Table'!C:C,MATCH(N:N,'Issue Code Table'!A:A,0)),IF(M134="Critical",6,IF(M134="Significant",5,IF(M134="Moderate",3,2))))</f>
        <v>5</v>
      </c>
    </row>
    <row r="135" spans="1:28" customFormat="1" ht="150" x14ac:dyDescent="0.35">
      <c r="A135" s="170" t="s">
        <v>1660</v>
      </c>
      <c r="B135" s="197" t="s">
        <v>170</v>
      </c>
      <c r="C135" s="204" t="s">
        <v>171</v>
      </c>
      <c r="D135" s="170" t="s">
        <v>208</v>
      </c>
      <c r="E135" s="170" t="s">
        <v>1661</v>
      </c>
      <c r="F135" s="170" t="s">
        <v>1662</v>
      </c>
      <c r="G135" s="170" t="s">
        <v>1663</v>
      </c>
      <c r="H135" s="170" t="s">
        <v>1664</v>
      </c>
      <c r="I135" s="197"/>
      <c r="J135" s="197"/>
      <c r="K135" s="197" t="s">
        <v>1665</v>
      </c>
      <c r="L135" s="199"/>
      <c r="M135" s="198" t="s">
        <v>115</v>
      </c>
      <c r="N135" s="199" t="s">
        <v>264</v>
      </c>
      <c r="O135" s="170" t="s">
        <v>1764</v>
      </c>
      <c r="P135" s="119"/>
      <c r="Q135" s="198" t="s">
        <v>1477</v>
      </c>
      <c r="R135" s="198" t="s">
        <v>1666</v>
      </c>
      <c r="S135" s="170" t="s">
        <v>1667</v>
      </c>
      <c r="T135" s="170"/>
      <c r="U135" s="170" t="s">
        <v>1668</v>
      </c>
      <c r="V135" s="170" t="s">
        <v>1669</v>
      </c>
      <c r="W135" s="173" t="s">
        <v>1670</v>
      </c>
      <c r="X135" s="76"/>
      <c r="Z135" s="76"/>
      <c r="AB135" s="100">
        <f>IF(OR(J135="Fail",ISBLANK(J135)),INDEX('Issue Code Table'!C:C,MATCH(N:N,'Issue Code Table'!A:A,0)),IF(M135="Critical",6,IF(M135="Significant",5,IF(M135="Moderate",3,2))))</f>
        <v>5</v>
      </c>
    </row>
    <row r="136" spans="1:28" customFormat="1" ht="409.5" x14ac:dyDescent="0.35">
      <c r="A136" s="174" t="s">
        <v>1671</v>
      </c>
      <c r="B136" s="174" t="s">
        <v>232</v>
      </c>
      <c r="C136" s="206" t="s">
        <v>233</v>
      </c>
      <c r="D136" s="174" t="s">
        <v>208</v>
      </c>
      <c r="E136" s="174" t="s">
        <v>1672</v>
      </c>
      <c r="F136" s="174" t="s">
        <v>1673</v>
      </c>
      <c r="G136" s="174" t="s">
        <v>1674</v>
      </c>
      <c r="H136" s="174" t="s">
        <v>1675</v>
      </c>
      <c r="I136" s="200"/>
      <c r="J136" s="200"/>
      <c r="K136" s="200" t="s">
        <v>1676</v>
      </c>
      <c r="L136" s="203"/>
      <c r="M136" s="202" t="s">
        <v>115</v>
      </c>
      <c r="N136" s="203" t="s">
        <v>239</v>
      </c>
      <c r="O136" s="174" t="s">
        <v>1345</v>
      </c>
      <c r="P136" s="120"/>
      <c r="Q136" s="202" t="s">
        <v>1477</v>
      </c>
      <c r="R136" s="202" t="s">
        <v>1677</v>
      </c>
      <c r="S136" s="174" t="s">
        <v>1678</v>
      </c>
      <c r="T136" s="174"/>
      <c r="U136" s="174" t="s">
        <v>1679</v>
      </c>
      <c r="V136" s="174" t="s">
        <v>1680</v>
      </c>
      <c r="W136" s="177" t="s">
        <v>1681</v>
      </c>
      <c r="X136" s="76"/>
      <c r="Z136" s="76"/>
      <c r="AB136" s="100">
        <f>IF(OR(J136="Fail",ISBLANK(J136)),INDEX('Issue Code Table'!C:C,MATCH(N:N,'Issue Code Table'!A:A,0)),IF(M136="Critical",6,IF(M136="Significant",5,IF(M136="Moderate",3,2))))</f>
        <v>5</v>
      </c>
    </row>
    <row r="137" spans="1:28" customFormat="1" ht="187.5" x14ac:dyDescent="0.35">
      <c r="A137" s="170" t="s">
        <v>1682</v>
      </c>
      <c r="B137" s="197" t="s">
        <v>176</v>
      </c>
      <c r="C137" s="204" t="s">
        <v>1282</v>
      </c>
      <c r="D137" s="170" t="s">
        <v>208</v>
      </c>
      <c r="E137" s="170" t="s">
        <v>1683</v>
      </c>
      <c r="F137" s="170" t="s">
        <v>1684</v>
      </c>
      <c r="G137" s="170" t="s">
        <v>1685</v>
      </c>
      <c r="H137" s="170" t="s">
        <v>1686</v>
      </c>
      <c r="I137" s="197"/>
      <c r="J137" s="197"/>
      <c r="K137" s="197" t="s">
        <v>1687</v>
      </c>
      <c r="L137" s="199"/>
      <c r="M137" s="198" t="s">
        <v>126</v>
      </c>
      <c r="N137" s="199" t="s">
        <v>1255</v>
      </c>
      <c r="O137" s="170" t="s">
        <v>1369</v>
      </c>
      <c r="P137" s="119"/>
      <c r="Q137" s="198" t="s">
        <v>1477</v>
      </c>
      <c r="R137" s="198" t="s">
        <v>1688</v>
      </c>
      <c r="S137" s="170" t="s">
        <v>1689</v>
      </c>
      <c r="T137" s="170"/>
      <c r="U137" s="170" t="s">
        <v>1690</v>
      </c>
      <c r="V137" s="170" t="s">
        <v>1691</v>
      </c>
      <c r="W137" s="173"/>
      <c r="X137" s="76"/>
      <c r="Z137" s="76"/>
      <c r="AB137" s="100">
        <f>IF(OR(J137="Fail",ISBLANK(J137)),INDEX('Issue Code Table'!C:C,MATCH(N:N,'Issue Code Table'!A:A,0)),IF(M137="Critical",6,IF(M137="Significant",5,IF(M137="Moderate",3,2))))</f>
        <v>5</v>
      </c>
    </row>
    <row r="138" spans="1:28" customFormat="1" ht="162.5" x14ac:dyDescent="0.35">
      <c r="A138" s="174" t="s">
        <v>1692</v>
      </c>
      <c r="B138" s="200" t="s">
        <v>247</v>
      </c>
      <c r="C138" s="201" t="s">
        <v>1471</v>
      </c>
      <c r="D138" s="174" t="s">
        <v>208</v>
      </c>
      <c r="E138" s="174" t="s">
        <v>1693</v>
      </c>
      <c r="F138" s="174" t="s">
        <v>1694</v>
      </c>
      <c r="G138" s="174" t="s">
        <v>1695</v>
      </c>
      <c r="H138" s="174" t="s">
        <v>1696</v>
      </c>
      <c r="I138" s="200"/>
      <c r="J138" s="200"/>
      <c r="K138" s="200" t="s">
        <v>1697</v>
      </c>
      <c r="L138" s="203" t="s">
        <v>1698</v>
      </c>
      <c r="M138" s="202" t="s">
        <v>115</v>
      </c>
      <c r="N138" s="203" t="s">
        <v>1699</v>
      </c>
      <c r="O138" s="174" t="s">
        <v>5516</v>
      </c>
      <c r="P138" s="120"/>
      <c r="Q138" s="202" t="s">
        <v>1477</v>
      </c>
      <c r="R138" s="202" t="s">
        <v>1537</v>
      </c>
      <c r="S138" s="174" t="s">
        <v>1700</v>
      </c>
      <c r="T138" s="174"/>
      <c r="U138" s="174" t="s">
        <v>1701</v>
      </c>
      <c r="V138" s="174" t="s">
        <v>1702</v>
      </c>
      <c r="W138" s="177" t="s">
        <v>1703</v>
      </c>
      <c r="X138" s="76"/>
      <c r="Z138" s="76"/>
      <c r="AB138" s="100">
        <f>IF(OR(J138="Fail",ISBLANK(J138)),INDEX('Issue Code Table'!C:C,MATCH(N:N,'Issue Code Table'!A:A,0)),IF(M138="Critical",6,IF(M138="Significant",5,IF(M138="Moderate",3,2))))</f>
        <v>5</v>
      </c>
    </row>
    <row r="139" spans="1:28" customFormat="1" ht="150" x14ac:dyDescent="0.35">
      <c r="A139" s="170" t="s">
        <v>1704</v>
      </c>
      <c r="B139" s="197" t="s">
        <v>1614</v>
      </c>
      <c r="C139" s="204" t="s">
        <v>1615</v>
      </c>
      <c r="D139" s="170" t="s">
        <v>208</v>
      </c>
      <c r="E139" s="170" t="s">
        <v>1705</v>
      </c>
      <c r="F139" s="170" t="s">
        <v>1706</v>
      </c>
      <c r="G139" s="170" t="s">
        <v>1707</v>
      </c>
      <c r="H139" s="170" t="s">
        <v>1708</v>
      </c>
      <c r="I139" s="197"/>
      <c r="J139" s="197"/>
      <c r="K139" s="197" t="s">
        <v>1709</v>
      </c>
      <c r="L139" s="199"/>
      <c r="M139" s="198" t="s">
        <v>115</v>
      </c>
      <c r="N139" s="199" t="s">
        <v>239</v>
      </c>
      <c r="O139" s="170" t="s">
        <v>1345</v>
      </c>
      <c r="P139" s="119"/>
      <c r="Q139" s="198" t="s">
        <v>1477</v>
      </c>
      <c r="R139" s="198" t="s">
        <v>1710</v>
      </c>
      <c r="S139" s="170" t="s">
        <v>1711</v>
      </c>
      <c r="T139" s="170"/>
      <c r="U139" s="170" t="s">
        <v>1712</v>
      </c>
      <c r="V139" s="170" t="s">
        <v>1713</v>
      </c>
      <c r="W139" s="173" t="s">
        <v>1714</v>
      </c>
      <c r="X139" s="76"/>
      <c r="Z139" s="76"/>
      <c r="AB139" s="100">
        <f>IF(OR(J139="Fail",ISBLANK(J139)),INDEX('Issue Code Table'!C:C,MATCH(N:N,'Issue Code Table'!A:A,0)),IF(M139="Critical",6,IF(M139="Significant",5,IF(M139="Moderate",3,2))))</f>
        <v>5</v>
      </c>
    </row>
    <row r="140" spans="1:28" customFormat="1" ht="375" x14ac:dyDescent="0.35">
      <c r="A140" s="174" t="s">
        <v>1715</v>
      </c>
      <c r="B140" s="200" t="s">
        <v>1614</v>
      </c>
      <c r="C140" s="207" t="s">
        <v>1615</v>
      </c>
      <c r="D140" s="174" t="s">
        <v>139</v>
      </c>
      <c r="E140" s="174" t="s">
        <v>1716</v>
      </c>
      <c r="F140" s="174" t="s">
        <v>1717</v>
      </c>
      <c r="G140" s="174" t="s">
        <v>1718</v>
      </c>
      <c r="H140" s="174" t="s">
        <v>1719</v>
      </c>
      <c r="I140" s="200"/>
      <c r="J140" s="200"/>
      <c r="K140" s="200" t="s">
        <v>1720</v>
      </c>
      <c r="L140" s="176" t="s">
        <v>5552</v>
      </c>
      <c r="M140" s="202" t="s">
        <v>115</v>
      </c>
      <c r="N140" s="203" t="s">
        <v>1721</v>
      </c>
      <c r="O140" s="174" t="s">
        <v>3387</v>
      </c>
      <c r="P140" s="120"/>
      <c r="Q140" s="202" t="s">
        <v>1722</v>
      </c>
      <c r="R140" s="202" t="s">
        <v>1723</v>
      </c>
      <c r="S140" s="174" t="s">
        <v>1724</v>
      </c>
      <c r="T140" s="174"/>
      <c r="U140" s="174" t="s">
        <v>1725</v>
      </c>
      <c r="V140" s="174" t="s">
        <v>1726</v>
      </c>
      <c r="W140" s="177" t="s">
        <v>1727</v>
      </c>
      <c r="X140" s="76"/>
      <c r="Z140" s="76"/>
      <c r="AB140" s="100">
        <f>IF(OR(J140="Fail",ISBLANK(J140)),INDEX('Issue Code Table'!C:C,MATCH(N:N,'Issue Code Table'!A:A,0)),IF(M140="Critical",6,IF(M140="Significant",5,IF(M140="Moderate",3,2))))</f>
        <v>6</v>
      </c>
    </row>
    <row r="141" spans="1:28" customFormat="1" ht="237.5" x14ac:dyDescent="0.35">
      <c r="A141" s="170" t="s">
        <v>1728</v>
      </c>
      <c r="B141" s="197" t="s">
        <v>1729</v>
      </c>
      <c r="C141" s="204" t="s">
        <v>1730</v>
      </c>
      <c r="D141" s="170" t="s">
        <v>208</v>
      </c>
      <c r="E141" s="170" t="s">
        <v>1731</v>
      </c>
      <c r="F141" s="170" t="s">
        <v>1732</v>
      </c>
      <c r="G141" s="170" t="s">
        <v>1733</v>
      </c>
      <c r="H141" s="170" t="s">
        <v>1734</v>
      </c>
      <c r="I141" s="197"/>
      <c r="J141" s="197"/>
      <c r="K141" s="197" t="s">
        <v>1735</v>
      </c>
      <c r="L141" s="199" t="s">
        <v>1736</v>
      </c>
      <c r="M141" s="198" t="s">
        <v>115</v>
      </c>
      <c r="N141" s="199" t="s">
        <v>1699</v>
      </c>
      <c r="O141" s="170" t="s">
        <v>5516</v>
      </c>
      <c r="P141" s="119"/>
      <c r="Q141" s="198" t="s">
        <v>1722</v>
      </c>
      <c r="R141" s="198" t="s">
        <v>1737</v>
      </c>
      <c r="S141" s="170" t="s">
        <v>1738</v>
      </c>
      <c r="T141" s="170"/>
      <c r="U141" s="170" t="s">
        <v>1739</v>
      </c>
      <c r="V141" s="170" t="s">
        <v>1740</v>
      </c>
      <c r="W141" s="173" t="s">
        <v>1741</v>
      </c>
      <c r="X141" s="76"/>
      <c r="Z141" s="76"/>
      <c r="AB141" s="100">
        <f>IF(OR(J141="Fail",ISBLANK(J141)),INDEX('Issue Code Table'!C:C,MATCH(N:N,'Issue Code Table'!A:A,0)),IF(M141="Critical",6,IF(M141="Significant",5,IF(M141="Moderate",3,2))))</f>
        <v>5</v>
      </c>
    </row>
    <row r="142" spans="1:28" customFormat="1" ht="112.5" x14ac:dyDescent="0.35">
      <c r="A142" s="174" t="s">
        <v>1742</v>
      </c>
      <c r="B142" s="200" t="s">
        <v>1614</v>
      </c>
      <c r="C142" s="207" t="s">
        <v>1743</v>
      </c>
      <c r="D142" s="174" t="s">
        <v>139</v>
      </c>
      <c r="E142" s="174" t="s">
        <v>1744</v>
      </c>
      <c r="F142" s="174" t="s">
        <v>1745</v>
      </c>
      <c r="G142" s="174" t="s">
        <v>1746</v>
      </c>
      <c r="H142" s="174" t="s">
        <v>1747</v>
      </c>
      <c r="I142" s="200"/>
      <c r="J142" s="200"/>
      <c r="K142" s="200" t="s">
        <v>1748</v>
      </c>
      <c r="L142" s="203" t="s">
        <v>1749</v>
      </c>
      <c r="M142" s="202" t="s">
        <v>126</v>
      </c>
      <c r="N142" s="203" t="s">
        <v>1750</v>
      </c>
      <c r="O142" s="174" t="s">
        <v>1751</v>
      </c>
      <c r="P142" s="120"/>
      <c r="Q142" s="202" t="s">
        <v>1722</v>
      </c>
      <c r="R142" s="202" t="s">
        <v>1752</v>
      </c>
      <c r="S142" s="174" t="s">
        <v>1753</v>
      </c>
      <c r="T142" s="174"/>
      <c r="U142" s="174" t="s">
        <v>1754</v>
      </c>
      <c r="V142" s="174" t="s">
        <v>1755</v>
      </c>
      <c r="W142" s="177"/>
      <c r="X142" s="76"/>
      <c r="Z142" s="76"/>
      <c r="AB142" s="100">
        <f>IF(OR(J142="Fail",ISBLANK(J142)),INDEX('Issue Code Table'!C:C,MATCH(N:N,'Issue Code Table'!A:A,0)),IF(M142="Critical",6,IF(M142="Significant",5,IF(M142="Moderate",3,2))))</f>
        <v>3</v>
      </c>
    </row>
    <row r="143" spans="1:28" customFormat="1" ht="62.5" x14ac:dyDescent="0.35">
      <c r="A143" s="170" t="s">
        <v>1756</v>
      </c>
      <c r="B143" s="197" t="s">
        <v>1757</v>
      </c>
      <c r="C143" s="170" t="s">
        <v>1758</v>
      </c>
      <c r="D143" s="170" t="s">
        <v>208</v>
      </c>
      <c r="E143" s="170" t="s">
        <v>1759</v>
      </c>
      <c r="F143" s="170" t="s">
        <v>1760</v>
      </c>
      <c r="G143" s="170" t="s">
        <v>1761</v>
      </c>
      <c r="H143" s="170" t="s">
        <v>1762</v>
      </c>
      <c r="I143" s="197"/>
      <c r="J143" s="197"/>
      <c r="K143" s="197" t="s">
        <v>1763</v>
      </c>
      <c r="L143" s="198"/>
      <c r="M143" s="198" t="s">
        <v>115</v>
      </c>
      <c r="N143" s="199" t="s">
        <v>264</v>
      </c>
      <c r="O143" s="170" t="s">
        <v>1764</v>
      </c>
      <c r="P143" s="119"/>
      <c r="Q143" s="198" t="s">
        <v>1765</v>
      </c>
      <c r="R143" s="198" t="s">
        <v>1766</v>
      </c>
      <c r="S143" s="170" t="s">
        <v>1767</v>
      </c>
      <c r="T143" s="170"/>
      <c r="U143" s="170" t="s">
        <v>1768</v>
      </c>
      <c r="V143" s="170" t="s">
        <v>1769</v>
      </c>
      <c r="W143" s="173" t="s">
        <v>1770</v>
      </c>
      <c r="X143" s="76"/>
      <c r="Z143" s="76"/>
      <c r="AB143" s="100">
        <f>IF(OR(J143="Fail",ISBLANK(J143)),INDEX('Issue Code Table'!C:C,MATCH(N:N,'Issue Code Table'!A:A,0)),IF(M143="Critical",6,IF(M143="Significant",5,IF(M143="Moderate",3,2))))</f>
        <v>5</v>
      </c>
    </row>
    <row r="144" spans="1:28" customFormat="1" ht="262.5" x14ac:dyDescent="0.35">
      <c r="A144" s="174" t="s">
        <v>1771</v>
      </c>
      <c r="B144" s="200" t="s">
        <v>119</v>
      </c>
      <c r="C144" s="121" t="s">
        <v>1772</v>
      </c>
      <c r="D144" s="174" t="s">
        <v>139</v>
      </c>
      <c r="E144" s="174" t="s">
        <v>5517</v>
      </c>
      <c r="F144" s="174" t="s">
        <v>1773</v>
      </c>
      <c r="G144" s="174" t="s">
        <v>1774</v>
      </c>
      <c r="H144" s="174" t="s">
        <v>1775</v>
      </c>
      <c r="I144" s="200"/>
      <c r="J144" s="200"/>
      <c r="K144" s="200" t="s">
        <v>1776</v>
      </c>
      <c r="L144" s="203" t="s">
        <v>1777</v>
      </c>
      <c r="M144" s="202" t="s">
        <v>115</v>
      </c>
      <c r="N144" s="203" t="s">
        <v>1778</v>
      </c>
      <c r="O144" s="174" t="s">
        <v>1779</v>
      </c>
      <c r="P144" s="120"/>
      <c r="Q144" s="202" t="s">
        <v>1765</v>
      </c>
      <c r="R144" s="202" t="s">
        <v>1780</v>
      </c>
      <c r="S144" s="174" t="s">
        <v>1781</v>
      </c>
      <c r="T144" s="174"/>
      <c r="U144" s="174" t="s">
        <v>1782</v>
      </c>
      <c r="V144" s="174" t="s">
        <v>1783</v>
      </c>
      <c r="W144" s="177" t="s">
        <v>1784</v>
      </c>
      <c r="X144" s="76"/>
      <c r="Z144" s="76"/>
      <c r="AB144" s="100">
        <f>IF(OR(J144="Fail",ISBLANK(J144)),INDEX('Issue Code Table'!C:C,MATCH(N:N,'Issue Code Table'!A:A,0)),IF(M144="Critical",6,IF(M144="Significant",5,IF(M144="Moderate",3,2))))</f>
        <v>5</v>
      </c>
    </row>
    <row r="145" spans="1:28" customFormat="1" ht="200" x14ac:dyDescent="0.35">
      <c r="A145" s="170" t="s">
        <v>1785</v>
      </c>
      <c r="B145" s="197" t="s">
        <v>1614</v>
      </c>
      <c r="C145" s="204" t="s">
        <v>1743</v>
      </c>
      <c r="D145" s="170" t="s">
        <v>139</v>
      </c>
      <c r="E145" s="170" t="s">
        <v>1786</v>
      </c>
      <c r="F145" s="170" t="s">
        <v>1787</v>
      </c>
      <c r="G145" s="170" t="s">
        <v>1788</v>
      </c>
      <c r="H145" s="170" t="s">
        <v>1789</v>
      </c>
      <c r="I145" s="197"/>
      <c r="J145" s="197"/>
      <c r="K145" s="197" t="s">
        <v>1790</v>
      </c>
      <c r="L145" s="199" t="s">
        <v>1791</v>
      </c>
      <c r="M145" s="198" t="s">
        <v>126</v>
      </c>
      <c r="N145" s="199" t="s">
        <v>1792</v>
      </c>
      <c r="O145" s="170" t="s">
        <v>1793</v>
      </c>
      <c r="P145" s="119"/>
      <c r="Q145" s="198" t="s">
        <v>1765</v>
      </c>
      <c r="R145" s="198" t="s">
        <v>1794</v>
      </c>
      <c r="S145" s="170" t="s">
        <v>1795</v>
      </c>
      <c r="T145" s="170"/>
      <c r="U145" s="170" t="s">
        <v>1796</v>
      </c>
      <c r="V145" s="170" t="s">
        <v>1797</v>
      </c>
      <c r="W145" s="173"/>
      <c r="X145" s="76"/>
      <c r="Z145" s="76"/>
      <c r="AB145" s="100">
        <f>IF(OR(J145="Fail",ISBLANK(J145)),INDEX('Issue Code Table'!C:C,MATCH(N:N,'Issue Code Table'!A:A,0)),IF(M145="Critical",6,IF(M145="Significant",5,IF(M145="Moderate",3,2))))</f>
        <v>5</v>
      </c>
    </row>
    <row r="146" spans="1:28" customFormat="1" ht="212.5" x14ac:dyDescent="0.35">
      <c r="A146" s="174" t="s">
        <v>1798</v>
      </c>
      <c r="B146" s="174" t="s">
        <v>119</v>
      </c>
      <c r="C146" s="207" t="s">
        <v>1772</v>
      </c>
      <c r="D146" s="174" t="s">
        <v>208</v>
      </c>
      <c r="E146" s="174" t="s">
        <v>1799</v>
      </c>
      <c r="F146" s="174" t="s">
        <v>1800</v>
      </c>
      <c r="G146" s="174" t="s">
        <v>1801</v>
      </c>
      <c r="H146" s="174" t="s">
        <v>1802</v>
      </c>
      <c r="I146" s="200"/>
      <c r="J146" s="200"/>
      <c r="K146" s="200" t="s">
        <v>1803</v>
      </c>
      <c r="L146" s="203" t="s">
        <v>1804</v>
      </c>
      <c r="M146" s="202" t="s">
        <v>184</v>
      </c>
      <c r="N146" s="203" t="s">
        <v>1805</v>
      </c>
      <c r="O146" s="174" t="s">
        <v>5518</v>
      </c>
      <c r="P146" s="120"/>
      <c r="Q146" s="202" t="s">
        <v>1765</v>
      </c>
      <c r="R146" s="202" t="s">
        <v>1806</v>
      </c>
      <c r="S146" s="174" t="s">
        <v>1807</v>
      </c>
      <c r="T146" s="174"/>
      <c r="U146" s="174" t="s">
        <v>1808</v>
      </c>
      <c r="V146" s="174" t="s">
        <v>1809</v>
      </c>
      <c r="W146" s="177"/>
      <c r="X146" s="76"/>
      <c r="Z146" s="76"/>
      <c r="AB146" s="100">
        <f>IF(OR(J146="Fail",ISBLANK(J146)),INDEX('Issue Code Table'!C:C,MATCH(N:N,'Issue Code Table'!A:A,0)),IF(M146="Critical",6,IF(M146="Significant",5,IF(M146="Moderate",3,2))))</f>
        <v>1</v>
      </c>
    </row>
    <row r="147" spans="1:28" customFormat="1" ht="212.5" x14ac:dyDescent="0.35">
      <c r="A147" s="170" t="s">
        <v>1810</v>
      </c>
      <c r="B147" s="170" t="s">
        <v>119</v>
      </c>
      <c r="C147" s="204" t="s">
        <v>1772</v>
      </c>
      <c r="D147" s="170" t="s">
        <v>208</v>
      </c>
      <c r="E147" s="170" t="s">
        <v>1811</v>
      </c>
      <c r="F147" s="170" t="s">
        <v>5519</v>
      </c>
      <c r="G147" s="170" t="s">
        <v>5547</v>
      </c>
      <c r="H147" s="170" t="s">
        <v>1812</v>
      </c>
      <c r="I147" s="197"/>
      <c r="J147" s="197"/>
      <c r="K147" s="197" t="s">
        <v>1813</v>
      </c>
      <c r="L147" s="199" t="s">
        <v>1814</v>
      </c>
      <c r="M147" s="198" t="s">
        <v>126</v>
      </c>
      <c r="N147" s="199" t="s">
        <v>1815</v>
      </c>
      <c r="O147" s="170" t="s">
        <v>5520</v>
      </c>
      <c r="P147" s="119"/>
      <c r="Q147" s="198" t="s">
        <v>1765</v>
      </c>
      <c r="R147" s="198" t="s">
        <v>1816</v>
      </c>
      <c r="S147" s="170" t="s">
        <v>1817</v>
      </c>
      <c r="T147" s="170"/>
      <c r="U147" s="170" t="s">
        <v>1818</v>
      </c>
      <c r="V147" s="170" t="s">
        <v>1819</v>
      </c>
      <c r="W147" s="173"/>
      <c r="X147" s="76"/>
      <c r="Z147" s="76"/>
      <c r="AB147" s="100">
        <f>IF(OR(J147="Fail",ISBLANK(J147)),INDEX('Issue Code Table'!C:C,MATCH(N:N,'Issue Code Table'!A:A,0)),IF(M147="Critical",6,IF(M147="Significant",5,IF(M147="Moderate",3,2))))</f>
        <v>5</v>
      </c>
    </row>
    <row r="148" spans="1:28" customFormat="1" ht="50" x14ac:dyDescent="0.35">
      <c r="A148" s="174" t="s">
        <v>1820</v>
      </c>
      <c r="B148" s="174" t="s">
        <v>247</v>
      </c>
      <c r="C148" s="174" t="s">
        <v>248</v>
      </c>
      <c r="D148" s="174" t="s">
        <v>208</v>
      </c>
      <c r="E148" s="174" t="s">
        <v>1821</v>
      </c>
      <c r="F148" s="174" t="s">
        <v>1822</v>
      </c>
      <c r="G148" s="174" t="s">
        <v>1823</v>
      </c>
      <c r="H148" s="174" t="s">
        <v>1824</v>
      </c>
      <c r="I148" s="200"/>
      <c r="J148" s="200"/>
      <c r="K148" s="200" t="s">
        <v>1825</v>
      </c>
      <c r="L148" s="219"/>
      <c r="M148" s="202" t="s">
        <v>115</v>
      </c>
      <c r="N148" s="203" t="s">
        <v>1778</v>
      </c>
      <c r="O148" s="174" t="s">
        <v>1779</v>
      </c>
      <c r="P148" s="120"/>
      <c r="Q148" s="202" t="s">
        <v>1765</v>
      </c>
      <c r="R148" s="202" t="s">
        <v>1826</v>
      </c>
      <c r="S148" s="174" t="s">
        <v>1827</v>
      </c>
      <c r="T148" s="174"/>
      <c r="U148" s="174" t="s">
        <v>1828</v>
      </c>
      <c r="V148" s="174" t="s">
        <v>1829</v>
      </c>
      <c r="W148" s="177" t="s">
        <v>1830</v>
      </c>
      <c r="X148" s="76"/>
      <c r="Z148" s="76"/>
      <c r="AB148" s="100">
        <f>IF(OR(J148="Fail",ISBLANK(J148)),INDEX('Issue Code Table'!C:C,MATCH(N:N,'Issue Code Table'!A:A,0)),IF(M148="Critical",6,IF(M148="Significant",5,IF(M148="Moderate",3,2))))</f>
        <v>5</v>
      </c>
    </row>
    <row r="149" spans="1:28" customFormat="1" ht="105.65" customHeight="1" x14ac:dyDescent="0.35">
      <c r="A149" s="170" t="s">
        <v>1831</v>
      </c>
      <c r="B149" s="170" t="s">
        <v>232</v>
      </c>
      <c r="C149" s="210" t="s">
        <v>233</v>
      </c>
      <c r="D149" s="170" t="s">
        <v>208</v>
      </c>
      <c r="E149" s="170" t="s">
        <v>1832</v>
      </c>
      <c r="F149" s="170" t="s">
        <v>1833</v>
      </c>
      <c r="G149" s="170" t="s">
        <v>1834</v>
      </c>
      <c r="H149" s="170" t="s">
        <v>1835</v>
      </c>
      <c r="I149" s="197"/>
      <c r="J149" s="197"/>
      <c r="K149" s="197" t="s">
        <v>1836</v>
      </c>
      <c r="L149" s="199"/>
      <c r="M149" s="198" t="s">
        <v>115</v>
      </c>
      <c r="N149" s="199" t="s">
        <v>239</v>
      </c>
      <c r="O149" s="170" t="s">
        <v>1345</v>
      </c>
      <c r="P149" s="119"/>
      <c r="Q149" s="198" t="s">
        <v>1837</v>
      </c>
      <c r="R149" s="198" t="s">
        <v>1838</v>
      </c>
      <c r="S149" s="170" t="s">
        <v>1839</v>
      </c>
      <c r="T149" s="170"/>
      <c r="U149" s="170" t="s">
        <v>1840</v>
      </c>
      <c r="V149" s="170" t="s">
        <v>1841</v>
      </c>
      <c r="W149" s="173" t="s">
        <v>1842</v>
      </c>
      <c r="X149" s="76"/>
      <c r="Z149" s="76"/>
      <c r="AB149" s="100">
        <f>IF(OR(J149="Fail",ISBLANK(J149)),INDEX('Issue Code Table'!C:C,MATCH(N:N,'Issue Code Table'!A:A,0)),IF(M149="Critical",6,IF(M149="Significant",5,IF(M149="Moderate",3,2))))</f>
        <v>5</v>
      </c>
    </row>
    <row r="150" spans="1:28" customFormat="1" ht="75" x14ac:dyDescent="0.35">
      <c r="A150" s="174" t="s">
        <v>1843</v>
      </c>
      <c r="B150" s="174" t="s">
        <v>119</v>
      </c>
      <c r="C150" s="207" t="s">
        <v>1772</v>
      </c>
      <c r="D150" s="174" t="s">
        <v>208</v>
      </c>
      <c r="E150" s="174" t="s">
        <v>1844</v>
      </c>
      <c r="F150" s="174" t="s">
        <v>1845</v>
      </c>
      <c r="G150" s="174" t="s">
        <v>1846</v>
      </c>
      <c r="H150" s="174" t="s">
        <v>1847</v>
      </c>
      <c r="I150" s="200"/>
      <c r="J150" s="200"/>
      <c r="K150" s="200" t="s">
        <v>1848</v>
      </c>
      <c r="L150" s="203"/>
      <c r="M150" s="202" t="s">
        <v>115</v>
      </c>
      <c r="N150" s="203" t="s">
        <v>239</v>
      </c>
      <c r="O150" s="174" t="s">
        <v>1345</v>
      </c>
      <c r="P150" s="120"/>
      <c r="Q150" s="202" t="s">
        <v>1837</v>
      </c>
      <c r="R150" s="202" t="s">
        <v>1849</v>
      </c>
      <c r="S150" s="174" t="s">
        <v>1850</v>
      </c>
      <c r="T150" s="174"/>
      <c r="U150" s="174" t="s">
        <v>1851</v>
      </c>
      <c r="V150" s="174" t="s">
        <v>1852</v>
      </c>
      <c r="W150" s="177" t="s">
        <v>1853</v>
      </c>
      <c r="X150" s="76"/>
      <c r="Z150" s="76"/>
      <c r="AB150" s="100">
        <f>IF(OR(J150="Fail",ISBLANK(J150)),INDEX('Issue Code Table'!C:C,MATCH(N:N,'Issue Code Table'!A:A,0)),IF(M150="Critical",6,IF(M150="Significant",5,IF(M150="Moderate",3,2))))</f>
        <v>5</v>
      </c>
    </row>
    <row r="151" spans="1:28" customFormat="1" ht="409.5" x14ac:dyDescent="0.35">
      <c r="A151" s="170" t="s">
        <v>1854</v>
      </c>
      <c r="B151" s="197" t="s">
        <v>1566</v>
      </c>
      <c r="C151" s="204" t="s">
        <v>1567</v>
      </c>
      <c r="D151" s="170" t="s">
        <v>208</v>
      </c>
      <c r="E151" s="170" t="s">
        <v>1855</v>
      </c>
      <c r="F151" s="170" t="s">
        <v>1856</v>
      </c>
      <c r="G151" s="170" t="s">
        <v>1857</v>
      </c>
      <c r="H151" s="170" t="s">
        <v>5521</v>
      </c>
      <c r="I151" s="198"/>
      <c r="J151" s="213"/>
      <c r="K151" s="170" t="s">
        <v>5522</v>
      </c>
      <c r="L151" s="199"/>
      <c r="M151" s="198" t="s">
        <v>126</v>
      </c>
      <c r="N151" s="199" t="s">
        <v>1858</v>
      </c>
      <c r="O151" s="170" t="s">
        <v>1859</v>
      </c>
      <c r="P151" s="119"/>
      <c r="Q151" s="198" t="s">
        <v>1837</v>
      </c>
      <c r="R151" s="198" t="s">
        <v>1860</v>
      </c>
      <c r="S151" s="170" t="s">
        <v>1861</v>
      </c>
      <c r="T151" s="170"/>
      <c r="U151" s="170" t="s">
        <v>1862</v>
      </c>
      <c r="V151" s="170" t="s">
        <v>5523</v>
      </c>
      <c r="W151" s="173"/>
      <c r="X151" s="76"/>
      <c r="Z151" s="76"/>
      <c r="AB151" s="100">
        <f>IF(OR(J151="Fail",ISBLANK(J151)),INDEX('Issue Code Table'!C:C,MATCH(N:N,'Issue Code Table'!A:A,0)),IF(M151="Critical",6,IF(M151="Significant",5,IF(M151="Moderate",3,2))))</f>
        <v>4</v>
      </c>
    </row>
    <row r="152" spans="1:28" customFormat="1" ht="409.5" x14ac:dyDescent="0.35">
      <c r="A152" s="174" t="s">
        <v>1863</v>
      </c>
      <c r="B152" s="174" t="s">
        <v>247</v>
      </c>
      <c r="C152" s="206" t="s">
        <v>248</v>
      </c>
      <c r="D152" s="174" t="s">
        <v>208</v>
      </c>
      <c r="E152" s="174" t="s">
        <v>1864</v>
      </c>
      <c r="F152" s="174" t="s">
        <v>1865</v>
      </c>
      <c r="G152" s="174" t="s">
        <v>1866</v>
      </c>
      <c r="H152" s="174" t="s">
        <v>1867</v>
      </c>
      <c r="I152" s="200"/>
      <c r="J152" s="200"/>
      <c r="K152" s="200" t="s">
        <v>1868</v>
      </c>
      <c r="L152" s="203"/>
      <c r="M152" s="202" t="s">
        <v>115</v>
      </c>
      <c r="N152" s="203" t="s">
        <v>239</v>
      </c>
      <c r="O152" s="174" t="s">
        <v>1345</v>
      </c>
      <c r="P152" s="120"/>
      <c r="Q152" s="202" t="s">
        <v>1837</v>
      </c>
      <c r="R152" s="202" t="s">
        <v>1869</v>
      </c>
      <c r="S152" s="174" t="s">
        <v>1870</v>
      </c>
      <c r="T152" s="174"/>
      <c r="U152" s="174" t="s">
        <v>1871</v>
      </c>
      <c r="V152" s="174" t="s">
        <v>1872</v>
      </c>
      <c r="W152" s="177" t="s">
        <v>1873</v>
      </c>
      <c r="X152" s="76"/>
      <c r="Z152" s="76"/>
      <c r="AB152" s="100">
        <f>IF(OR(J152="Fail",ISBLANK(J152)),INDEX('Issue Code Table'!C:C,MATCH(N:N,'Issue Code Table'!A:A,0)),IF(M152="Critical",6,IF(M152="Significant",5,IF(M152="Moderate",3,2))))</f>
        <v>5</v>
      </c>
    </row>
    <row r="153" spans="1:28" customFormat="1" ht="150" x14ac:dyDescent="0.35">
      <c r="A153" s="170" t="s">
        <v>1874</v>
      </c>
      <c r="B153" s="170" t="s">
        <v>119</v>
      </c>
      <c r="C153" s="210" t="s">
        <v>120</v>
      </c>
      <c r="D153" s="170" t="s">
        <v>208</v>
      </c>
      <c r="E153" s="170" t="s">
        <v>1875</v>
      </c>
      <c r="F153" s="170" t="s">
        <v>1876</v>
      </c>
      <c r="G153" s="170" t="s">
        <v>1877</v>
      </c>
      <c r="H153" s="170" t="s">
        <v>1878</v>
      </c>
      <c r="I153" s="197"/>
      <c r="J153" s="197"/>
      <c r="K153" s="197" t="s">
        <v>1879</v>
      </c>
      <c r="L153" s="199"/>
      <c r="M153" s="198" t="s">
        <v>126</v>
      </c>
      <c r="N153" s="199" t="s">
        <v>835</v>
      </c>
      <c r="O153" s="170" t="s">
        <v>5500</v>
      </c>
      <c r="P153" s="119"/>
      <c r="Q153" s="198" t="s">
        <v>1880</v>
      </c>
      <c r="R153" s="198" t="s">
        <v>1881</v>
      </c>
      <c r="S153" s="170" t="s">
        <v>1882</v>
      </c>
      <c r="T153" s="170"/>
      <c r="U153" s="170" t="s">
        <v>1883</v>
      </c>
      <c r="V153" s="170" t="s">
        <v>1883</v>
      </c>
      <c r="W153" s="173"/>
      <c r="X153" s="76"/>
      <c r="Z153" s="76"/>
      <c r="AB153" s="100">
        <f>IF(OR(J153="Fail",ISBLANK(J153)),INDEX('Issue Code Table'!C:C,MATCH(N:N,'Issue Code Table'!A:A,0)),IF(M153="Critical",6,IF(M153="Significant",5,IF(M153="Moderate",3,2))))</f>
        <v>4</v>
      </c>
    </row>
    <row r="154" spans="1:28" customFormat="1" ht="150" x14ac:dyDescent="0.35">
      <c r="A154" s="174" t="s">
        <v>1884</v>
      </c>
      <c r="B154" s="200" t="s">
        <v>170</v>
      </c>
      <c r="C154" s="207" t="s">
        <v>171</v>
      </c>
      <c r="D154" s="174" t="s">
        <v>139</v>
      </c>
      <c r="E154" s="174" t="s">
        <v>1885</v>
      </c>
      <c r="F154" s="174" t="s">
        <v>1886</v>
      </c>
      <c r="G154" s="174" t="s">
        <v>1887</v>
      </c>
      <c r="H154" s="174" t="s">
        <v>1888</v>
      </c>
      <c r="I154" s="200"/>
      <c r="J154" s="200"/>
      <c r="K154" s="200" t="s">
        <v>1889</v>
      </c>
      <c r="L154" s="203"/>
      <c r="M154" s="202" t="s">
        <v>115</v>
      </c>
      <c r="N154" s="203" t="s">
        <v>264</v>
      </c>
      <c r="O154" s="174" t="s">
        <v>1764</v>
      </c>
      <c r="P154" s="120"/>
      <c r="Q154" s="202" t="s">
        <v>1880</v>
      </c>
      <c r="R154" s="202" t="s">
        <v>1890</v>
      </c>
      <c r="S154" s="174" t="s">
        <v>1891</v>
      </c>
      <c r="T154" s="174"/>
      <c r="U154" s="174" t="s">
        <v>1892</v>
      </c>
      <c r="V154" s="174" t="s">
        <v>1893</v>
      </c>
      <c r="W154" s="177" t="s">
        <v>1894</v>
      </c>
      <c r="X154" s="76"/>
      <c r="Z154" s="76"/>
      <c r="AB154" s="100">
        <f>IF(OR(J154="Fail",ISBLANK(J154)),INDEX('Issue Code Table'!C:C,MATCH(N:N,'Issue Code Table'!A:A,0)),IF(M154="Critical",6,IF(M154="Significant",5,IF(M154="Moderate",3,2))))</f>
        <v>5</v>
      </c>
    </row>
    <row r="155" spans="1:28" customFormat="1" ht="150" x14ac:dyDescent="0.35">
      <c r="A155" s="170" t="s">
        <v>1895</v>
      </c>
      <c r="B155" s="170" t="s">
        <v>232</v>
      </c>
      <c r="C155" s="210" t="s">
        <v>233</v>
      </c>
      <c r="D155" s="170" t="s">
        <v>139</v>
      </c>
      <c r="E155" s="170" t="s">
        <v>1896</v>
      </c>
      <c r="F155" s="170" t="s">
        <v>1897</v>
      </c>
      <c r="G155" s="170" t="s">
        <v>1898</v>
      </c>
      <c r="H155" s="170" t="s">
        <v>1899</v>
      </c>
      <c r="I155" s="197"/>
      <c r="J155" s="197"/>
      <c r="K155" s="197" t="s">
        <v>1889</v>
      </c>
      <c r="L155" s="199"/>
      <c r="M155" s="198" t="s">
        <v>115</v>
      </c>
      <c r="N155" s="199" t="s">
        <v>264</v>
      </c>
      <c r="O155" s="170" t="s">
        <v>1764</v>
      </c>
      <c r="P155" s="119"/>
      <c r="Q155" s="198" t="s">
        <v>1880</v>
      </c>
      <c r="R155" s="198" t="s">
        <v>1900</v>
      </c>
      <c r="S155" s="170" t="s">
        <v>1901</v>
      </c>
      <c r="T155" s="170"/>
      <c r="U155" s="170" t="s">
        <v>1902</v>
      </c>
      <c r="V155" s="170" t="s">
        <v>1903</v>
      </c>
      <c r="W155" s="173" t="s">
        <v>1904</v>
      </c>
      <c r="X155" s="76"/>
      <c r="Z155" s="76"/>
      <c r="AB155" s="100">
        <f>IF(OR(J155="Fail",ISBLANK(J155)),INDEX('Issue Code Table'!C:C,MATCH(N:N,'Issue Code Table'!A:A,0)),IF(M155="Critical",6,IF(M155="Significant",5,IF(M155="Moderate",3,2))))</f>
        <v>5</v>
      </c>
    </row>
    <row r="156" spans="1:28" customFormat="1" ht="75" x14ac:dyDescent="0.35">
      <c r="A156" s="174" t="s">
        <v>1905</v>
      </c>
      <c r="B156" s="200" t="s">
        <v>1614</v>
      </c>
      <c r="C156" s="207" t="s">
        <v>1615</v>
      </c>
      <c r="D156" s="174" t="s">
        <v>208</v>
      </c>
      <c r="E156" s="174" t="s">
        <v>1906</v>
      </c>
      <c r="F156" s="174" t="s">
        <v>1907</v>
      </c>
      <c r="G156" s="174" t="s">
        <v>1908</v>
      </c>
      <c r="H156" s="174" t="s">
        <v>1909</v>
      </c>
      <c r="I156" s="200"/>
      <c r="J156" s="200"/>
      <c r="K156" s="200" t="s">
        <v>1910</v>
      </c>
      <c r="L156" s="203"/>
      <c r="M156" s="202" t="s">
        <v>126</v>
      </c>
      <c r="N156" s="203" t="s">
        <v>835</v>
      </c>
      <c r="O156" s="174" t="s">
        <v>5500</v>
      </c>
      <c r="P156" s="120"/>
      <c r="Q156" s="202" t="s">
        <v>1880</v>
      </c>
      <c r="R156" s="202" t="s">
        <v>1911</v>
      </c>
      <c r="S156" s="174" t="s">
        <v>1912</v>
      </c>
      <c r="T156" s="174"/>
      <c r="U156" s="174" t="s">
        <v>1913</v>
      </c>
      <c r="V156" s="174" t="s">
        <v>1914</v>
      </c>
      <c r="W156" s="177"/>
      <c r="X156" s="76"/>
      <c r="Z156" s="76"/>
      <c r="AB156" s="100">
        <f>IF(OR(J156="Fail",ISBLANK(J156)),INDEX('Issue Code Table'!C:C,MATCH(N:N,'Issue Code Table'!A:A,0)),IF(M156="Critical",6,IF(M156="Significant",5,IF(M156="Moderate",3,2))))</f>
        <v>4</v>
      </c>
    </row>
    <row r="157" spans="1:28" customFormat="1" ht="75" x14ac:dyDescent="0.35">
      <c r="A157" s="170" t="s">
        <v>1915</v>
      </c>
      <c r="B157" s="197" t="s">
        <v>1614</v>
      </c>
      <c r="C157" s="204" t="s">
        <v>1615</v>
      </c>
      <c r="D157" s="170" t="s">
        <v>208</v>
      </c>
      <c r="E157" s="170" t="s">
        <v>1916</v>
      </c>
      <c r="F157" s="170" t="s">
        <v>1917</v>
      </c>
      <c r="G157" s="170" t="s">
        <v>1918</v>
      </c>
      <c r="H157" s="170" t="s">
        <v>1919</v>
      </c>
      <c r="I157" s="197"/>
      <c r="J157" s="197"/>
      <c r="K157" s="197" t="s">
        <v>1920</v>
      </c>
      <c r="L157" s="199"/>
      <c r="M157" s="198" t="s">
        <v>115</v>
      </c>
      <c r="N157" s="199" t="s">
        <v>239</v>
      </c>
      <c r="O157" s="170" t="s">
        <v>1345</v>
      </c>
      <c r="P157" s="119"/>
      <c r="Q157" s="198" t="s">
        <v>1880</v>
      </c>
      <c r="R157" s="198" t="s">
        <v>1921</v>
      </c>
      <c r="S157" s="170" t="s">
        <v>1922</v>
      </c>
      <c r="T157" s="170"/>
      <c r="U157" s="170" t="s">
        <v>1923</v>
      </c>
      <c r="V157" s="170" t="s">
        <v>1924</v>
      </c>
      <c r="W157" s="173" t="s">
        <v>1925</v>
      </c>
      <c r="X157" s="76"/>
      <c r="Z157" s="76"/>
      <c r="AB157" s="100">
        <f>IF(OR(J157="Fail",ISBLANK(J157)),INDEX('Issue Code Table'!C:C,MATCH(N:N,'Issue Code Table'!A:A,0)),IF(M157="Critical",6,IF(M157="Significant",5,IF(M157="Moderate",3,2))))</f>
        <v>5</v>
      </c>
    </row>
    <row r="158" spans="1:28" customFormat="1" ht="87.5" x14ac:dyDescent="0.35">
      <c r="A158" s="174" t="s">
        <v>1926</v>
      </c>
      <c r="B158" s="200" t="s">
        <v>1614</v>
      </c>
      <c r="C158" s="207" t="s">
        <v>1615</v>
      </c>
      <c r="D158" s="174" t="s">
        <v>208</v>
      </c>
      <c r="E158" s="174" t="s">
        <v>1927</v>
      </c>
      <c r="F158" s="174" t="s">
        <v>1928</v>
      </c>
      <c r="G158" s="174" t="s">
        <v>1929</v>
      </c>
      <c r="H158" s="174" t="s">
        <v>1930</v>
      </c>
      <c r="I158" s="200"/>
      <c r="J158" s="200"/>
      <c r="K158" s="200" t="s">
        <v>1931</v>
      </c>
      <c r="L158" s="203"/>
      <c r="M158" s="220" t="s">
        <v>126</v>
      </c>
      <c r="N158" s="221" t="s">
        <v>835</v>
      </c>
      <c r="O158" s="221" t="s">
        <v>5500</v>
      </c>
      <c r="P158" s="120"/>
      <c r="Q158" s="202" t="s">
        <v>1880</v>
      </c>
      <c r="R158" s="202" t="s">
        <v>1932</v>
      </c>
      <c r="S158" s="174" t="s">
        <v>1933</v>
      </c>
      <c r="T158" s="174"/>
      <c r="U158" s="174" t="s">
        <v>1934</v>
      </c>
      <c r="V158" s="174" t="s">
        <v>1935</v>
      </c>
      <c r="W158" s="177"/>
      <c r="X158" s="76"/>
      <c r="Z158" s="76"/>
      <c r="AB158" s="100">
        <f>IF(OR(J158="Fail",ISBLANK(J158)),INDEX('Issue Code Table'!C:C,MATCH(N:N,'Issue Code Table'!A:A,0)),IF(M158="Critical",6,IF(M158="Significant",5,IF(M158="Moderate",3,2))))</f>
        <v>4</v>
      </c>
    </row>
    <row r="159" spans="1:28" customFormat="1" ht="75" x14ac:dyDescent="0.35">
      <c r="A159" s="170" t="s">
        <v>1936</v>
      </c>
      <c r="B159" s="197" t="s">
        <v>1614</v>
      </c>
      <c r="C159" s="204" t="s">
        <v>1615</v>
      </c>
      <c r="D159" s="170" t="s">
        <v>208</v>
      </c>
      <c r="E159" s="170" t="s">
        <v>1937</v>
      </c>
      <c r="F159" s="170" t="s">
        <v>1938</v>
      </c>
      <c r="G159" s="170" t="s">
        <v>1939</v>
      </c>
      <c r="H159" s="170" t="s">
        <v>1940</v>
      </c>
      <c r="I159" s="197"/>
      <c r="J159" s="197"/>
      <c r="K159" s="197" t="s">
        <v>1941</v>
      </c>
      <c r="L159" s="199"/>
      <c r="M159" s="198" t="s">
        <v>126</v>
      </c>
      <c r="N159" s="199" t="s">
        <v>835</v>
      </c>
      <c r="O159" s="170" t="s">
        <v>5500</v>
      </c>
      <c r="P159" s="119"/>
      <c r="Q159" s="198" t="s">
        <v>1880</v>
      </c>
      <c r="R159" s="198" t="s">
        <v>1942</v>
      </c>
      <c r="S159" s="170" t="s">
        <v>1943</v>
      </c>
      <c r="T159" s="170"/>
      <c r="U159" s="170" t="s">
        <v>1944</v>
      </c>
      <c r="V159" s="170" t="s">
        <v>1945</v>
      </c>
      <c r="W159" s="173"/>
      <c r="X159" s="76"/>
      <c r="Z159" s="76"/>
      <c r="AB159" s="100">
        <f>IF(OR(J159="Fail",ISBLANK(J159)),INDEX('Issue Code Table'!C:C,MATCH(N:N,'Issue Code Table'!A:A,0)),IF(M159="Critical",6,IF(M159="Significant",5,IF(M159="Moderate",3,2))))</f>
        <v>4</v>
      </c>
    </row>
    <row r="160" spans="1:28" customFormat="1" ht="75" x14ac:dyDescent="0.35">
      <c r="A160" s="174" t="s">
        <v>1946</v>
      </c>
      <c r="B160" s="200" t="s">
        <v>1614</v>
      </c>
      <c r="C160" s="207" t="s">
        <v>1615</v>
      </c>
      <c r="D160" s="174" t="s">
        <v>208</v>
      </c>
      <c r="E160" s="174" t="s">
        <v>1947</v>
      </c>
      <c r="F160" s="174" t="s">
        <v>1948</v>
      </c>
      <c r="G160" s="174" t="s">
        <v>1949</v>
      </c>
      <c r="H160" s="174" t="s">
        <v>1950</v>
      </c>
      <c r="I160" s="200"/>
      <c r="J160" s="200"/>
      <c r="K160" s="200" t="s">
        <v>1951</v>
      </c>
      <c r="L160" s="203"/>
      <c r="M160" s="202" t="s">
        <v>126</v>
      </c>
      <c r="N160" s="203" t="s">
        <v>835</v>
      </c>
      <c r="O160" s="174" t="s">
        <v>5500</v>
      </c>
      <c r="P160" s="120"/>
      <c r="Q160" s="202" t="s">
        <v>1880</v>
      </c>
      <c r="R160" s="202" t="s">
        <v>1952</v>
      </c>
      <c r="S160" s="174" t="s">
        <v>1953</v>
      </c>
      <c r="T160" s="174"/>
      <c r="U160" s="174" t="s">
        <v>1954</v>
      </c>
      <c r="V160" s="174" t="s">
        <v>1955</v>
      </c>
      <c r="W160" s="177"/>
      <c r="X160" s="76"/>
      <c r="Z160" s="76"/>
      <c r="AB160" s="100">
        <f>IF(OR(J160="Fail",ISBLANK(J160)),INDEX('Issue Code Table'!C:C,MATCH(N:N,'Issue Code Table'!A:A,0)),IF(M160="Critical",6,IF(M160="Significant",5,IF(M160="Moderate",3,2))))</f>
        <v>4</v>
      </c>
    </row>
    <row r="161" spans="1:28" customFormat="1" ht="75" x14ac:dyDescent="0.35">
      <c r="A161" s="170" t="s">
        <v>1956</v>
      </c>
      <c r="B161" s="197" t="s">
        <v>1614</v>
      </c>
      <c r="C161" s="204" t="s">
        <v>1615</v>
      </c>
      <c r="D161" s="170" t="s">
        <v>208</v>
      </c>
      <c r="E161" s="170" t="s">
        <v>1957</v>
      </c>
      <c r="F161" s="170" t="s">
        <v>1958</v>
      </c>
      <c r="G161" s="170" t="s">
        <v>1959</v>
      </c>
      <c r="H161" s="170" t="s">
        <v>1960</v>
      </c>
      <c r="I161" s="197"/>
      <c r="J161" s="197"/>
      <c r="K161" s="197" t="s">
        <v>1961</v>
      </c>
      <c r="L161" s="199"/>
      <c r="M161" s="198" t="s">
        <v>126</v>
      </c>
      <c r="N161" s="199" t="s">
        <v>835</v>
      </c>
      <c r="O161" s="170" t="s">
        <v>5500</v>
      </c>
      <c r="P161" s="119"/>
      <c r="Q161" s="198" t="s">
        <v>1880</v>
      </c>
      <c r="R161" s="198" t="s">
        <v>1962</v>
      </c>
      <c r="S161" s="170" t="s">
        <v>1963</v>
      </c>
      <c r="T161" s="170"/>
      <c r="U161" s="170" t="s">
        <v>1964</v>
      </c>
      <c r="V161" s="170" t="s">
        <v>1965</v>
      </c>
      <c r="W161" s="173"/>
      <c r="X161" s="76"/>
      <c r="Z161" s="76"/>
      <c r="AB161" s="100">
        <f>IF(OR(J161="Fail",ISBLANK(J161)),INDEX('Issue Code Table'!C:C,MATCH(N:N,'Issue Code Table'!A:A,0)),IF(M161="Critical",6,IF(M161="Significant",5,IF(M161="Moderate",3,2))))</f>
        <v>4</v>
      </c>
    </row>
    <row r="162" spans="1:28" customFormat="1" ht="75.650000000000006" customHeight="1" x14ac:dyDescent="0.35">
      <c r="A162" s="174" t="s">
        <v>1966</v>
      </c>
      <c r="B162" s="174" t="s">
        <v>232</v>
      </c>
      <c r="C162" s="206" t="s">
        <v>233</v>
      </c>
      <c r="D162" s="174" t="s">
        <v>208</v>
      </c>
      <c r="E162" s="174" t="s">
        <v>1967</v>
      </c>
      <c r="F162" s="174" t="s">
        <v>1968</v>
      </c>
      <c r="G162" s="174" t="s">
        <v>1969</v>
      </c>
      <c r="H162" s="174" t="s">
        <v>1970</v>
      </c>
      <c r="I162" s="200"/>
      <c r="J162" s="200"/>
      <c r="K162" s="200" t="s">
        <v>1971</v>
      </c>
      <c r="L162" s="203"/>
      <c r="M162" s="202" t="s">
        <v>115</v>
      </c>
      <c r="N162" s="203" t="s">
        <v>264</v>
      </c>
      <c r="O162" s="174" t="s">
        <v>1764</v>
      </c>
      <c r="P162" s="120"/>
      <c r="Q162" s="202" t="s">
        <v>1880</v>
      </c>
      <c r="R162" s="202" t="s">
        <v>1972</v>
      </c>
      <c r="S162" s="174" t="s">
        <v>1973</v>
      </c>
      <c r="T162" s="174"/>
      <c r="U162" s="174" t="s">
        <v>1974</v>
      </c>
      <c r="V162" s="174" t="s">
        <v>1975</v>
      </c>
      <c r="W162" s="177" t="s">
        <v>1976</v>
      </c>
      <c r="X162" s="76"/>
      <c r="Z162" s="76"/>
      <c r="AB162" s="100">
        <f>IF(OR(J162="Fail",ISBLANK(J162)),INDEX('Issue Code Table'!C:C,MATCH(N:N,'Issue Code Table'!A:A,0)),IF(M162="Critical",6,IF(M162="Significant",5,IF(M162="Moderate",3,2))))</f>
        <v>5</v>
      </c>
    </row>
    <row r="163" spans="1:28" customFormat="1" ht="137.5" x14ac:dyDescent="0.35">
      <c r="A163" s="170" t="s">
        <v>1977</v>
      </c>
      <c r="B163" s="170" t="s">
        <v>119</v>
      </c>
      <c r="C163" s="210" t="s">
        <v>120</v>
      </c>
      <c r="D163" s="170" t="s">
        <v>208</v>
      </c>
      <c r="E163" s="170" t="s">
        <v>1978</v>
      </c>
      <c r="F163" s="170" t="s">
        <v>1979</v>
      </c>
      <c r="G163" s="170" t="s">
        <v>1980</v>
      </c>
      <c r="H163" s="170" t="s">
        <v>1981</v>
      </c>
      <c r="I163" s="197"/>
      <c r="J163" s="197"/>
      <c r="K163" s="197" t="s">
        <v>1982</v>
      </c>
      <c r="L163" s="199"/>
      <c r="M163" s="198" t="s">
        <v>126</v>
      </c>
      <c r="N163" s="199" t="s">
        <v>835</v>
      </c>
      <c r="O163" s="170" t="s">
        <v>5500</v>
      </c>
      <c r="P163" s="119"/>
      <c r="Q163" s="198" t="s">
        <v>1880</v>
      </c>
      <c r="R163" s="198" t="s">
        <v>1983</v>
      </c>
      <c r="S163" s="170" t="s">
        <v>1882</v>
      </c>
      <c r="T163" s="170"/>
      <c r="U163" s="170" t="s">
        <v>1883</v>
      </c>
      <c r="V163" s="170" t="s">
        <v>1883</v>
      </c>
      <c r="W163" s="173"/>
      <c r="X163" s="76"/>
      <c r="Z163" s="76"/>
      <c r="AB163" s="100">
        <f>IF(OR(J163="Fail",ISBLANK(J163)),INDEX('Issue Code Table'!C:C,MATCH(N:N,'Issue Code Table'!A:A,0)),IF(M163="Critical",6,IF(M163="Significant",5,IF(M163="Moderate",3,2))))</f>
        <v>4</v>
      </c>
    </row>
    <row r="164" spans="1:28" customFormat="1" ht="275" x14ac:dyDescent="0.35">
      <c r="A164" s="174" t="s">
        <v>1984</v>
      </c>
      <c r="B164" s="200" t="s">
        <v>1614</v>
      </c>
      <c r="C164" s="207" t="s">
        <v>1615</v>
      </c>
      <c r="D164" s="174" t="s">
        <v>208</v>
      </c>
      <c r="E164" s="174" t="s">
        <v>1985</v>
      </c>
      <c r="F164" s="174" t="s">
        <v>1986</v>
      </c>
      <c r="G164" s="174" t="s">
        <v>1987</v>
      </c>
      <c r="H164" s="174" t="s">
        <v>1988</v>
      </c>
      <c r="I164" s="200"/>
      <c r="J164" s="200"/>
      <c r="K164" s="200" t="s">
        <v>1989</v>
      </c>
      <c r="L164" s="203"/>
      <c r="M164" s="202" t="s">
        <v>126</v>
      </c>
      <c r="N164" s="203" t="s">
        <v>835</v>
      </c>
      <c r="O164" s="174" t="s">
        <v>5500</v>
      </c>
      <c r="P164" s="120"/>
      <c r="Q164" s="202" t="s">
        <v>1990</v>
      </c>
      <c r="R164" s="202" t="s">
        <v>1991</v>
      </c>
      <c r="S164" s="174" t="s">
        <v>1992</v>
      </c>
      <c r="T164" s="174"/>
      <c r="U164" s="174" t="s">
        <v>1993</v>
      </c>
      <c r="V164" s="174" t="s">
        <v>1994</v>
      </c>
      <c r="W164" s="177"/>
      <c r="X164" s="76"/>
      <c r="Z164" s="76"/>
      <c r="AB164" s="100">
        <f>IF(OR(J164="Fail",ISBLANK(J164)),INDEX('Issue Code Table'!C:C,MATCH(N:N,'Issue Code Table'!A:A,0)),IF(M164="Critical",6,IF(M164="Significant",5,IF(M164="Moderate",3,2))))</f>
        <v>4</v>
      </c>
    </row>
    <row r="165" spans="1:28" customFormat="1" ht="187.5" x14ac:dyDescent="0.35">
      <c r="A165" s="170" t="s">
        <v>1995</v>
      </c>
      <c r="B165" s="197" t="s">
        <v>1614</v>
      </c>
      <c r="C165" s="204" t="s">
        <v>1615</v>
      </c>
      <c r="D165" s="170" t="s">
        <v>208</v>
      </c>
      <c r="E165" s="170" t="s">
        <v>1996</v>
      </c>
      <c r="F165" s="170" t="s">
        <v>1997</v>
      </c>
      <c r="G165" s="170" t="s">
        <v>1998</v>
      </c>
      <c r="H165" s="170" t="s">
        <v>1999</v>
      </c>
      <c r="I165" s="197"/>
      <c r="J165" s="197"/>
      <c r="K165" s="197" t="s">
        <v>2000</v>
      </c>
      <c r="L165" s="199"/>
      <c r="M165" s="198" t="s">
        <v>126</v>
      </c>
      <c r="N165" s="199" t="s">
        <v>835</v>
      </c>
      <c r="O165" s="170" t="s">
        <v>5500</v>
      </c>
      <c r="P165" s="119"/>
      <c r="Q165" s="198" t="s">
        <v>1990</v>
      </c>
      <c r="R165" s="198" t="s">
        <v>2001</v>
      </c>
      <c r="S165" s="170" t="s">
        <v>2002</v>
      </c>
      <c r="T165" s="170"/>
      <c r="U165" s="170" t="s">
        <v>2003</v>
      </c>
      <c r="V165" s="170" t="s">
        <v>2004</v>
      </c>
      <c r="W165" s="173"/>
      <c r="X165" s="76"/>
      <c r="Z165" s="76"/>
      <c r="AB165" s="100">
        <f>IF(OR(J165="Fail",ISBLANK(J165)),INDEX('Issue Code Table'!C:C,MATCH(N:N,'Issue Code Table'!A:A,0)),IF(M165="Critical",6,IF(M165="Significant",5,IF(M165="Moderate",3,2))))</f>
        <v>4</v>
      </c>
    </row>
    <row r="166" spans="1:28" customFormat="1" ht="141" customHeight="1" x14ac:dyDescent="0.35">
      <c r="A166" s="174" t="s">
        <v>2005</v>
      </c>
      <c r="B166" s="200" t="s">
        <v>322</v>
      </c>
      <c r="C166" s="207" t="s">
        <v>323</v>
      </c>
      <c r="D166" s="174" t="s">
        <v>208</v>
      </c>
      <c r="E166" s="174" t="s">
        <v>2006</v>
      </c>
      <c r="F166" s="174" t="s">
        <v>2007</v>
      </c>
      <c r="G166" s="174" t="s">
        <v>2008</v>
      </c>
      <c r="H166" s="174" t="s">
        <v>2009</v>
      </c>
      <c r="I166" s="200"/>
      <c r="J166" s="200"/>
      <c r="K166" s="200" t="s">
        <v>2010</v>
      </c>
      <c r="L166" s="203"/>
      <c r="M166" s="202" t="s">
        <v>126</v>
      </c>
      <c r="N166" s="203" t="s">
        <v>835</v>
      </c>
      <c r="O166" s="174" t="s">
        <v>5500</v>
      </c>
      <c r="P166" s="120"/>
      <c r="Q166" s="202" t="s">
        <v>1990</v>
      </c>
      <c r="R166" s="202" t="s">
        <v>2011</v>
      </c>
      <c r="S166" s="174" t="s">
        <v>2012</v>
      </c>
      <c r="T166" s="174"/>
      <c r="U166" s="174" t="s">
        <v>2013</v>
      </c>
      <c r="V166" s="174" t="s">
        <v>2014</v>
      </c>
      <c r="W166" s="177"/>
      <c r="X166" s="76"/>
      <c r="Z166" s="76"/>
      <c r="AB166" s="100">
        <f>IF(OR(J166="Fail",ISBLANK(J166)),INDEX('Issue Code Table'!C:C,MATCH(N:N,'Issue Code Table'!A:A,0)),IF(M166="Critical",6,IF(M166="Significant",5,IF(M166="Moderate",3,2))))</f>
        <v>4</v>
      </c>
    </row>
    <row r="167" spans="1:28" customFormat="1" ht="104.25" customHeight="1" x14ac:dyDescent="0.35">
      <c r="A167" s="170" t="s">
        <v>2015</v>
      </c>
      <c r="B167" s="197" t="s">
        <v>170</v>
      </c>
      <c r="C167" s="204" t="s">
        <v>171</v>
      </c>
      <c r="D167" s="170" t="s">
        <v>208</v>
      </c>
      <c r="E167" s="170" t="s">
        <v>2016</v>
      </c>
      <c r="F167" s="170" t="s">
        <v>2017</v>
      </c>
      <c r="G167" s="170" t="s">
        <v>2018</v>
      </c>
      <c r="H167" s="170" t="s">
        <v>2019</v>
      </c>
      <c r="I167" s="197"/>
      <c r="J167" s="197"/>
      <c r="K167" s="197" t="s">
        <v>2020</v>
      </c>
      <c r="L167" s="199"/>
      <c r="M167" s="198" t="s">
        <v>115</v>
      </c>
      <c r="N167" s="199" t="s">
        <v>239</v>
      </c>
      <c r="O167" s="170" t="s">
        <v>1345</v>
      </c>
      <c r="P167" s="119"/>
      <c r="Q167" s="198" t="s">
        <v>1990</v>
      </c>
      <c r="R167" s="198" t="s">
        <v>2021</v>
      </c>
      <c r="S167" s="170" t="s">
        <v>2022</v>
      </c>
      <c r="T167" s="170"/>
      <c r="U167" s="170" t="s">
        <v>2023</v>
      </c>
      <c r="V167" s="170" t="s">
        <v>2024</v>
      </c>
      <c r="W167" s="173" t="s">
        <v>2025</v>
      </c>
      <c r="X167" s="76"/>
      <c r="Z167" s="76"/>
      <c r="AB167" s="100">
        <f>IF(OR(J167="Fail",ISBLANK(J167)),INDEX('Issue Code Table'!C:C,MATCH(N:N,'Issue Code Table'!A:A,0)),IF(M167="Critical",6,IF(M167="Significant",5,IF(M167="Moderate",3,2))))</f>
        <v>5</v>
      </c>
    </row>
    <row r="168" spans="1:28" customFormat="1" ht="125" x14ac:dyDescent="0.35">
      <c r="A168" s="174" t="s">
        <v>2026</v>
      </c>
      <c r="B168" s="174" t="s">
        <v>119</v>
      </c>
      <c r="C168" s="201" t="s">
        <v>1772</v>
      </c>
      <c r="D168" s="174" t="s">
        <v>208</v>
      </c>
      <c r="E168" s="174" t="s">
        <v>2027</v>
      </c>
      <c r="F168" s="174" t="s">
        <v>2028</v>
      </c>
      <c r="G168" s="174" t="s">
        <v>2029</v>
      </c>
      <c r="H168" s="174" t="s">
        <v>2030</v>
      </c>
      <c r="I168" s="200"/>
      <c r="J168" s="200"/>
      <c r="K168" s="200" t="s">
        <v>2030</v>
      </c>
      <c r="L168" s="203"/>
      <c r="M168" s="202" t="s">
        <v>115</v>
      </c>
      <c r="N168" s="203" t="s">
        <v>239</v>
      </c>
      <c r="O168" s="174" t="s">
        <v>1345</v>
      </c>
      <c r="P168" s="120"/>
      <c r="Q168" s="202" t="s">
        <v>1990</v>
      </c>
      <c r="R168" s="202" t="s">
        <v>2031</v>
      </c>
      <c r="S168" s="174" t="s">
        <v>2032</v>
      </c>
      <c r="T168" s="174"/>
      <c r="U168" s="174" t="s">
        <v>2033</v>
      </c>
      <c r="V168" s="174" t="s">
        <v>2034</v>
      </c>
      <c r="W168" s="177" t="s">
        <v>2035</v>
      </c>
      <c r="X168" s="76"/>
      <c r="Z168" s="76"/>
      <c r="AB168" s="100">
        <f>IF(OR(J168="Fail",ISBLANK(J168)),INDEX('Issue Code Table'!C:C,MATCH(N:N,'Issue Code Table'!A:A,0)),IF(M168="Critical",6,IF(M168="Significant",5,IF(M168="Moderate",3,2))))</f>
        <v>5</v>
      </c>
    </row>
    <row r="169" spans="1:28" customFormat="1" ht="125" x14ac:dyDescent="0.35">
      <c r="A169" s="170" t="s">
        <v>2036</v>
      </c>
      <c r="B169" s="197" t="s">
        <v>2037</v>
      </c>
      <c r="C169" s="204" t="s">
        <v>2038</v>
      </c>
      <c r="D169" s="170" t="s">
        <v>208</v>
      </c>
      <c r="E169" s="170" t="s">
        <v>2039</v>
      </c>
      <c r="F169" s="170" t="s">
        <v>2040</v>
      </c>
      <c r="G169" s="170" t="s">
        <v>2041</v>
      </c>
      <c r="H169" s="170" t="s">
        <v>2042</v>
      </c>
      <c r="I169" s="197"/>
      <c r="J169" s="197"/>
      <c r="K169" s="197" t="s">
        <v>2043</v>
      </c>
      <c r="L169" s="199"/>
      <c r="M169" s="198" t="s">
        <v>126</v>
      </c>
      <c r="N169" s="199" t="s">
        <v>2044</v>
      </c>
      <c r="O169" s="170" t="s">
        <v>5524</v>
      </c>
      <c r="P169" s="119"/>
      <c r="Q169" s="198" t="s">
        <v>1990</v>
      </c>
      <c r="R169" s="198" t="s">
        <v>2045</v>
      </c>
      <c r="S169" s="170" t="s">
        <v>2046</v>
      </c>
      <c r="T169" s="170"/>
      <c r="U169" s="170" t="s">
        <v>2047</v>
      </c>
      <c r="V169" s="170" t="s">
        <v>2048</v>
      </c>
      <c r="W169" s="173"/>
      <c r="X169" s="76"/>
      <c r="Z169" s="76"/>
      <c r="AB169" s="100">
        <f>IF(OR(J169="Fail",ISBLANK(J169)),INDEX('Issue Code Table'!C:C,MATCH(N:N,'Issue Code Table'!A:A,0)),IF(M169="Critical",6,IF(M169="Significant",5,IF(M169="Moderate",3,2))))</f>
        <v>7</v>
      </c>
    </row>
    <row r="170" spans="1:28" customFormat="1" ht="100" x14ac:dyDescent="0.35">
      <c r="A170" s="174" t="s">
        <v>2049</v>
      </c>
      <c r="B170" s="200" t="s">
        <v>2037</v>
      </c>
      <c r="C170" s="207" t="s">
        <v>2038</v>
      </c>
      <c r="D170" s="174" t="s">
        <v>208</v>
      </c>
      <c r="E170" s="174" t="s">
        <v>2050</v>
      </c>
      <c r="F170" s="174" t="s">
        <v>2051</v>
      </c>
      <c r="G170" s="174" t="s">
        <v>2052</v>
      </c>
      <c r="H170" s="174" t="s">
        <v>2053</v>
      </c>
      <c r="I170" s="200"/>
      <c r="J170" s="200"/>
      <c r="K170" s="200" t="s">
        <v>2054</v>
      </c>
      <c r="L170" s="203"/>
      <c r="M170" s="202" t="s">
        <v>126</v>
      </c>
      <c r="N170" s="203" t="s">
        <v>2044</v>
      </c>
      <c r="O170" s="174" t="s">
        <v>5524</v>
      </c>
      <c r="P170" s="120"/>
      <c r="Q170" s="202" t="s">
        <v>1990</v>
      </c>
      <c r="R170" s="202" t="s">
        <v>2055</v>
      </c>
      <c r="S170" s="174" t="s">
        <v>2056</v>
      </c>
      <c r="T170" s="174"/>
      <c r="U170" s="174" t="s">
        <v>2057</v>
      </c>
      <c r="V170" s="174" t="s">
        <v>2058</v>
      </c>
      <c r="W170" s="177"/>
      <c r="X170" s="76"/>
      <c r="Z170" s="76"/>
      <c r="AB170" s="100">
        <f>IF(OR(J170="Fail",ISBLANK(J170)),INDEX('Issue Code Table'!C:C,MATCH(N:N,'Issue Code Table'!A:A,0)),IF(M170="Critical",6,IF(M170="Significant",5,IF(M170="Moderate",3,2))))</f>
        <v>7</v>
      </c>
    </row>
    <row r="171" spans="1:28" customFormat="1" ht="100" x14ac:dyDescent="0.35">
      <c r="A171" s="170" t="s">
        <v>2059</v>
      </c>
      <c r="B171" s="197" t="s">
        <v>2037</v>
      </c>
      <c r="C171" s="204" t="s">
        <v>2038</v>
      </c>
      <c r="D171" s="170" t="s">
        <v>208</v>
      </c>
      <c r="E171" s="170" t="s">
        <v>2060</v>
      </c>
      <c r="F171" s="170" t="s">
        <v>2061</v>
      </c>
      <c r="G171" s="170" t="s">
        <v>2062</v>
      </c>
      <c r="H171" s="170" t="s">
        <v>2063</v>
      </c>
      <c r="I171" s="197"/>
      <c r="J171" s="197"/>
      <c r="K171" s="197" t="s">
        <v>2064</v>
      </c>
      <c r="L171" s="199"/>
      <c r="M171" s="198" t="s">
        <v>126</v>
      </c>
      <c r="N171" s="199" t="s">
        <v>2044</v>
      </c>
      <c r="O171" s="170" t="s">
        <v>5524</v>
      </c>
      <c r="P171" s="119"/>
      <c r="Q171" s="198" t="s">
        <v>1990</v>
      </c>
      <c r="R171" s="198" t="s">
        <v>2065</v>
      </c>
      <c r="S171" s="170" t="s">
        <v>2066</v>
      </c>
      <c r="T171" s="170"/>
      <c r="U171" s="170" t="s">
        <v>2067</v>
      </c>
      <c r="V171" s="170" t="s">
        <v>2068</v>
      </c>
      <c r="W171" s="173"/>
      <c r="X171" s="76"/>
      <c r="Z171" s="76"/>
      <c r="AB171" s="100">
        <f>IF(OR(J171="Fail",ISBLANK(J171)),INDEX('Issue Code Table'!C:C,MATCH(N:N,'Issue Code Table'!A:A,0)),IF(M171="Critical",6,IF(M171="Significant",5,IF(M171="Moderate",3,2))))</f>
        <v>7</v>
      </c>
    </row>
    <row r="172" spans="1:28" customFormat="1" ht="87.5" x14ac:dyDescent="0.35">
      <c r="A172" s="174" t="s">
        <v>2069</v>
      </c>
      <c r="B172" s="200" t="s">
        <v>2037</v>
      </c>
      <c r="C172" s="207" t="s">
        <v>2038</v>
      </c>
      <c r="D172" s="174" t="s">
        <v>208</v>
      </c>
      <c r="E172" s="174" t="s">
        <v>2070</v>
      </c>
      <c r="F172" s="174" t="s">
        <v>2071</v>
      </c>
      <c r="G172" s="174" t="s">
        <v>2072</v>
      </c>
      <c r="H172" s="174" t="s">
        <v>2073</v>
      </c>
      <c r="I172" s="200"/>
      <c r="J172" s="200"/>
      <c r="K172" s="200" t="s">
        <v>2074</v>
      </c>
      <c r="L172" s="203"/>
      <c r="M172" s="202" t="s">
        <v>126</v>
      </c>
      <c r="N172" s="203" t="s">
        <v>2044</v>
      </c>
      <c r="O172" s="174" t="s">
        <v>5524</v>
      </c>
      <c r="P172" s="120"/>
      <c r="Q172" s="202" t="s">
        <v>1990</v>
      </c>
      <c r="R172" s="202" t="s">
        <v>2075</v>
      </c>
      <c r="S172" s="174" t="s">
        <v>2076</v>
      </c>
      <c r="T172" s="174"/>
      <c r="U172" s="174" t="s">
        <v>2077</v>
      </c>
      <c r="V172" s="174" t="s">
        <v>2078</v>
      </c>
      <c r="W172" s="177"/>
      <c r="X172" s="76"/>
      <c r="Z172" s="76"/>
      <c r="AB172" s="100">
        <f>IF(OR(J172="Fail",ISBLANK(J172)),INDEX('Issue Code Table'!C:C,MATCH(N:N,'Issue Code Table'!A:A,0)),IF(M172="Critical",6,IF(M172="Significant",5,IF(M172="Moderate",3,2))))</f>
        <v>7</v>
      </c>
    </row>
    <row r="173" spans="1:28" customFormat="1" ht="100" x14ac:dyDescent="0.35">
      <c r="A173" s="170" t="s">
        <v>2079</v>
      </c>
      <c r="B173" s="197" t="s">
        <v>119</v>
      </c>
      <c r="C173" s="204" t="s">
        <v>1772</v>
      </c>
      <c r="D173" s="170" t="s">
        <v>208</v>
      </c>
      <c r="E173" s="170" t="s">
        <v>2080</v>
      </c>
      <c r="F173" s="170" t="s">
        <v>2081</v>
      </c>
      <c r="G173" s="170" t="s">
        <v>2082</v>
      </c>
      <c r="H173" s="170" t="s">
        <v>2083</v>
      </c>
      <c r="I173" s="197"/>
      <c r="J173" s="197"/>
      <c r="K173" s="197" t="s">
        <v>2084</v>
      </c>
      <c r="L173" s="199"/>
      <c r="M173" s="198" t="s">
        <v>115</v>
      </c>
      <c r="N173" s="199" t="s">
        <v>239</v>
      </c>
      <c r="O173" s="170" t="s">
        <v>1345</v>
      </c>
      <c r="P173" s="119"/>
      <c r="Q173" s="198" t="s">
        <v>1990</v>
      </c>
      <c r="R173" s="198" t="s">
        <v>2085</v>
      </c>
      <c r="S173" s="170" t="s">
        <v>2086</v>
      </c>
      <c r="T173" s="170"/>
      <c r="U173" s="170" t="s">
        <v>2087</v>
      </c>
      <c r="V173" s="170" t="s">
        <v>2087</v>
      </c>
      <c r="W173" s="173" t="s">
        <v>2088</v>
      </c>
      <c r="X173" s="76"/>
      <c r="Z173" s="76"/>
      <c r="AB173" s="100">
        <f>IF(OR(J173="Fail",ISBLANK(J173)),INDEX('Issue Code Table'!C:C,MATCH(N:N,'Issue Code Table'!A:A,0)),IF(M173="Critical",6,IF(M173="Significant",5,IF(M173="Moderate",3,2))))</f>
        <v>5</v>
      </c>
    </row>
    <row r="174" spans="1:28" customFormat="1" ht="112.5" x14ac:dyDescent="0.35">
      <c r="A174" s="174" t="s">
        <v>2089</v>
      </c>
      <c r="B174" s="200" t="s">
        <v>1614</v>
      </c>
      <c r="C174" s="207" t="s">
        <v>1615</v>
      </c>
      <c r="D174" s="174" t="s">
        <v>208</v>
      </c>
      <c r="E174" s="174" t="s">
        <v>2090</v>
      </c>
      <c r="F174" s="174" t="s">
        <v>2091</v>
      </c>
      <c r="G174" s="174" t="s">
        <v>2092</v>
      </c>
      <c r="H174" s="174" t="s">
        <v>2093</v>
      </c>
      <c r="I174" s="200"/>
      <c r="J174" s="200"/>
      <c r="K174" s="200" t="s">
        <v>2094</v>
      </c>
      <c r="L174" s="203"/>
      <c r="M174" s="202" t="s">
        <v>126</v>
      </c>
      <c r="N174" s="203" t="s">
        <v>835</v>
      </c>
      <c r="O174" s="174" t="s">
        <v>5500</v>
      </c>
      <c r="P174" s="120"/>
      <c r="Q174" s="202" t="s">
        <v>1990</v>
      </c>
      <c r="R174" s="202" t="s">
        <v>2095</v>
      </c>
      <c r="S174" s="174" t="s">
        <v>2096</v>
      </c>
      <c r="T174" s="174"/>
      <c r="U174" s="174" t="s">
        <v>2097</v>
      </c>
      <c r="V174" s="174" t="s">
        <v>2098</v>
      </c>
      <c r="W174" s="177"/>
      <c r="X174" s="76"/>
      <c r="Z174" s="76"/>
      <c r="AB174" s="100">
        <f>IF(OR(J174="Fail",ISBLANK(J174)),INDEX('Issue Code Table'!C:C,MATCH(N:N,'Issue Code Table'!A:A,0)),IF(M174="Critical",6,IF(M174="Significant",5,IF(M174="Moderate",3,2))))</f>
        <v>4</v>
      </c>
    </row>
    <row r="175" spans="1:28" customFormat="1" ht="75" x14ac:dyDescent="0.35">
      <c r="A175" s="170" t="s">
        <v>2099</v>
      </c>
      <c r="B175" s="170" t="s">
        <v>232</v>
      </c>
      <c r="C175" s="210" t="s">
        <v>233</v>
      </c>
      <c r="D175" s="170" t="s">
        <v>208</v>
      </c>
      <c r="E175" s="170" t="s">
        <v>2100</v>
      </c>
      <c r="F175" s="170" t="s">
        <v>2101</v>
      </c>
      <c r="G175" s="170" t="s">
        <v>2102</v>
      </c>
      <c r="H175" s="170" t="s">
        <v>2103</v>
      </c>
      <c r="I175" s="197"/>
      <c r="J175" s="197"/>
      <c r="K175" s="197" t="s">
        <v>2104</v>
      </c>
      <c r="L175" s="199"/>
      <c r="M175" s="198" t="s">
        <v>115</v>
      </c>
      <c r="N175" s="199" t="s">
        <v>239</v>
      </c>
      <c r="O175" s="170" t="s">
        <v>1345</v>
      </c>
      <c r="P175" s="119"/>
      <c r="Q175" s="198" t="s">
        <v>1990</v>
      </c>
      <c r="R175" s="198" t="s">
        <v>2105</v>
      </c>
      <c r="S175" s="170" t="s">
        <v>2106</v>
      </c>
      <c r="T175" s="170"/>
      <c r="U175" s="170" t="s">
        <v>2107</v>
      </c>
      <c r="V175" s="171" t="s">
        <v>2108</v>
      </c>
      <c r="W175" s="214" t="s">
        <v>5525</v>
      </c>
      <c r="X175" s="76"/>
      <c r="Z175" s="76"/>
      <c r="AB175" s="100">
        <f>IF(OR(J175="Fail",ISBLANK(J175)),INDEX('Issue Code Table'!C:C,MATCH(N:N,'Issue Code Table'!A:A,0)),IF(M175="Critical",6,IF(M175="Significant",5,IF(M175="Moderate",3,2))))</f>
        <v>5</v>
      </c>
    </row>
    <row r="176" spans="1:28" customFormat="1" ht="262.5" x14ac:dyDescent="0.35">
      <c r="A176" s="174" t="s">
        <v>2109</v>
      </c>
      <c r="B176" s="200" t="s">
        <v>170</v>
      </c>
      <c r="C176" s="207" t="s">
        <v>171</v>
      </c>
      <c r="D176" s="174" t="s">
        <v>208</v>
      </c>
      <c r="E176" s="174" t="s">
        <v>2110</v>
      </c>
      <c r="F176" s="174" t="s">
        <v>2111</v>
      </c>
      <c r="G176" s="174" t="s">
        <v>2112</v>
      </c>
      <c r="H176" s="174" t="s">
        <v>2113</v>
      </c>
      <c r="I176" s="200"/>
      <c r="J176" s="200"/>
      <c r="K176" s="200" t="s">
        <v>2114</v>
      </c>
      <c r="L176" s="203"/>
      <c r="M176" s="202" t="s">
        <v>115</v>
      </c>
      <c r="N176" s="203" t="s">
        <v>239</v>
      </c>
      <c r="O176" s="174" t="s">
        <v>1345</v>
      </c>
      <c r="P176" s="120"/>
      <c r="Q176" s="202" t="s">
        <v>1990</v>
      </c>
      <c r="R176" s="202" t="s">
        <v>2115</v>
      </c>
      <c r="S176" s="174" t="s">
        <v>2116</v>
      </c>
      <c r="T176" s="174"/>
      <c r="U176" s="174" t="s">
        <v>2117</v>
      </c>
      <c r="V176" s="175" t="s">
        <v>2118</v>
      </c>
      <c r="W176" s="216" t="s">
        <v>2119</v>
      </c>
      <c r="X176" s="76"/>
      <c r="Z176" s="76"/>
      <c r="AB176" s="100">
        <f>IF(OR(J176="Fail",ISBLANK(J176)),INDEX('Issue Code Table'!C:C,MATCH(N:N,'Issue Code Table'!A:A,0)),IF(M176="Critical",6,IF(M176="Significant",5,IF(M176="Moderate",3,2))))</f>
        <v>5</v>
      </c>
    </row>
    <row r="177" spans="1:28" customFormat="1" ht="162.5" x14ac:dyDescent="0.35">
      <c r="A177" s="170" t="s">
        <v>2120</v>
      </c>
      <c r="B177" s="197" t="s">
        <v>322</v>
      </c>
      <c r="C177" s="204" t="s">
        <v>323</v>
      </c>
      <c r="D177" s="170" t="s">
        <v>208</v>
      </c>
      <c r="E177" s="170" t="s">
        <v>2121</v>
      </c>
      <c r="F177" s="170" t="s">
        <v>2122</v>
      </c>
      <c r="G177" s="170" t="s">
        <v>2123</v>
      </c>
      <c r="H177" s="170" t="s">
        <v>2124</v>
      </c>
      <c r="I177" s="197"/>
      <c r="J177" s="197"/>
      <c r="K177" s="197" t="s">
        <v>2125</v>
      </c>
      <c r="L177" s="199"/>
      <c r="M177" s="198" t="s">
        <v>115</v>
      </c>
      <c r="N177" s="199" t="s">
        <v>239</v>
      </c>
      <c r="O177" s="170" t="s">
        <v>1345</v>
      </c>
      <c r="P177" s="119"/>
      <c r="Q177" s="198" t="s">
        <v>1990</v>
      </c>
      <c r="R177" s="198" t="s">
        <v>2126</v>
      </c>
      <c r="S177" s="170" t="s">
        <v>2127</v>
      </c>
      <c r="T177" s="170"/>
      <c r="U177" s="170" t="s">
        <v>2128</v>
      </c>
      <c r="V177" s="170" t="s">
        <v>2129</v>
      </c>
      <c r="W177" s="173" t="s">
        <v>2130</v>
      </c>
      <c r="X177" s="76"/>
      <c r="Z177" s="76"/>
      <c r="AB177" s="100">
        <f>IF(OR(J177="Fail",ISBLANK(J177)),INDEX('Issue Code Table'!C:C,MATCH(N:N,'Issue Code Table'!A:A,0)),IF(M177="Critical",6,IF(M177="Significant",5,IF(M177="Moderate",3,2))))</f>
        <v>5</v>
      </c>
    </row>
    <row r="178" spans="1:28" customFormat="1" ht="312.5" x14ac:dyDescent="0.35">
      <c r="A178" s="174" t="s">
        <v>2131</v>
      </c>
      <c r="B178" s="200" t="s">
        <v>322</v>
      </c>
      <c r="C178" s="207" t="s">
        <v>323</v>
      </c>
      <c r="D178" s="174" t="s">
        <v>208</v>
      </c>
      <c r="E178" s="174" t="s">
        <v>2132</v>
      </c>
      <c r="F178" s="174" t="s">
        <v>2133</v>
      </c>
      <c r="G178" s="174" t="s">
        <v>2134</v>
      </c>
      <c r="H178" s="174" t="s">
        <v>2135</v>
      </c>
      <c r="I178" s="200"/>
      <c r="J178" s="200"/>
      <c r="K178" s="200" t="s">
        <v>2136</v>
      </c>
      <c r="L178" s="203"/>
      <c r="M178" s="202" t="s">
        <v>115</v>
      </c>
      <c r="N178" s="203" t="s">
        <v>239</v>
      </c>
      <c r="O178" s="174" t="s">
        <v>1345</v>
      </c>
      <c r="P178" s="120"/>
      <c r="Q178" s="202" t="s">
        <v>1990</v>
      </c>
      <c r="R178" s="202" t="s">
        <v>2137</v>
      </c>
      <c r="S178" s="174" t="s">
        <v>2138</v>
      </c>
      <c r="T178" s="174"/>
      <c r="U178" s="174" t="s">
        <v>2139</v>
      </c>
      <c r="V178" s="175" t="s">
        <v>2140</v>
      </c>
      <c r="W178" s="216" t="s">
        <v>2141</v>
      </c>
      <c r="X178" s="76"/>
      <c r="Z178" s="76"/>
      <c r="AB178" s="100">
        <f>IF(OR(J178="Fail",ISBLANK(J178)),INDEX('Issue Code Table'!C:C,MATCH(N:N,'Issue Code Table'!A:A,0)),IF(M178="Critical",6,IF(M178="Significant",5,IF(M178="Moderate",3,2))))</f>
        <v>5</v>
      </c>
    </row>
    <row r="179" spans="1:28" customFormat="1" ht="187.5" x14ac:dyDescent="0.35">
      <c r="A179" s="170" t="s">
        <v>2142</v>
      </c>
      <c r="B179" s="197" t="s">
        <v>322</v>
      </c>
      <c r="C179" s="204" t="s">
        <v>323</v>
      </c>
      <c r="D179" s="170" t="s">
        <v>208</v>
      </c>
      <c r="E179" s="170" t="s">
        <v>2143</v>
      </c>
      <c r="F179" s="170" t="s">
        <v>2144</v>
      </c>
      <c r="G179" s="170" t="s">
        <v>2145</v>
      </c>
      <c r="H179" s="170" t="s">
        <v>2146</v>
      </c>
      <c r="I179" s="197"/>
      <c r="J179" s="197"/>
      <c r="K179" s="197" t="s">
        <v>2147</v>
      </c>
      <c r="L179" s="199"/>
      <c r="M179" s="198" t="s">
        <v>115</v>
      </c>
      <c r="N179" s="199" t="s">
        <v>239</v>
      </c>
      <c r="O179" s="170" t="s">
        <v>1345</v>
      </c>
      <c r="P179" s="119"/>
      <c r="Q179" s="198" t="s">
        <v>1990</v>
      </c>
      <c r="R179" s="198" t="s">
        <v>2148</v>
      </c>
      <c r="S179" s="170" t="s">
        <v>2149</v>
      </c>
      <c r="T179" s="170"/>
      <c r="U179" s="170" t="s">
        <v>2150</v>
      </c>
      <c r="V179" s="171" t="s">
        <v>2150</v>
      </c>
      <c r="W179" s="214" t="s">
        <v>2151</v>
      </c>
      <c r="X179" s="76"/>
      <c r="Z179" s="76"/>
      <c r="AB179" s="100">
        <f>IF(OR(J179="Fail",ISBLANK(J179)),INDEX('Issue Code Table'!C:C,MATCH(N:N,'Issue Code Table'!A:A,0)),IF(M179="Critical",6,IF(M179="Significant",5,IF(M179="Moderate",3,2))))</f>
        <v>5</v>
      </c>
    </row>
    <row r="180" spans="1:28" customFormat="1" ht="136.15" customHeight="1" x14ac:dyDescent="0.35">
      <c r="A180" s="174" t="s">
        <v>2152</v>
      </c>
      <c r="B180" s="200" t="s">
        <v>322</v>
      </c>
      <c r="C180" s="207" t="s">
        <v>323</v>
      </c>
      <c r="D180" s="174" t="s">
        <v>208</v>
      </c>
      <c r="E180" s="174" t="s">
        <v>2153</v>
      </c>
      <c r="F180" s="174" t="s">
        <v>2154</v>
      </c>
      <c r="G180" s="174" t="s">
        <v>2155</v>
      </c>
      <c r="H180" s="174" t="s">
        <v>2156</v>
      </c>
      <c r="I180" s="200"/>
      <c r="J180" s="200"/>
      <c r="K180" s="200" t="s">
        <v>2157</v>
      </c>
      <c r="L180" s="203"/>
      <c r="M180" s="202" t="s">
        <v>115</v>
      </c>
      <c r="N180" s="203" t="s">
        <v>239</v>
      </c>
      <c r="O180" s="174" t="s">
        <v>1345</v>
      </c>
      <c r="P180" s="120"/>
      <c r="Q180" s="202" t="s">
        <v>1990</v>
      </c>
      <c r="R180" s="202" t="s">
        <v>2158</v>
      </c>
      <c r="S180" s="174" t="s">
        <v>2159</v>
      </c>
      <c r="T180" s="174"/>
      <c r="U180" s="174" t="s">
        <v>2160</v>
      </c>
      <c r="V180" s="175" t="s">
        <v>2161</v>
      </c>
      <c r="W180" s="177" t="s">
        <v>2162</v>
      </c>
      <c r="X180" s="76"/>
      <c r="Z180" s="76"/>
      <c r="AB180" s="100">
        <f>IF(OR(J180="Fail",ISBLANK(J180)),INDEX('Issue Code Table'!C:C,MATCH(N:N,'Issue Code Table'!A:A,0)),IF(M180="Critical",6,IF(M180="Significant",5,IF(M180="Moderate",3,2))))</f>
        <v>5</v>
      </c>
    </row>
    <row r="181" spans="1:28" customFormat="1" ht="175" x14ac:dyDescent="0.35">
      <c r="A181" s="109" t="s">
        <v>2163</v>
      </c>
      <c r="B181" s="122" t="s">
        <v>170</v>
      </c>
      <c r="C181" s="123" t="s">
        <v>171</v>
      </c>
      <c r="D181" s="109" t="s">
        <v>208</v>
      </c>
      <c r="E181" s="109" t="s">
        <v>2164</v>
      </c>
      <c r="F181" s="109" t="s">
        <v>2165</v>
      </c>
      <c r="G181" s="109" t="s">
        <v>2166</v>
      </c>
      <c r="H181" s="109" t="s">
        <v>2167</v>
      </c>
      <c r="I181" s="122"/>
      <c r="J181" s="122"/>
      <c r="K181" s="122" t="s">
        <v>2168</v>
      </c>
      <c r="L181" s="124"/>
      <c r="M181" s="125" t="s">
        <v>126</v>
      </c>
      <c r="N181" s="124" t="s">
        <v>835</v>
      </c>
      <c r="O181" s="109" t="s">
        <v>5500</v>
      </c>
      <c r="P181" s="126"/>
      <c r="Q181" s="125" t="s">
        <v>1990</v>
      </c>
      <c r="R181" s="125" t="s">
        <v>2011</v>
      </c>
      <c r="S181" s="109" t="s">
        <v>2169</v>
      </c>
      <c r="T181" s="109"/>
      <c r="U181" s="109" t="s">
        <v>2170</v>
      </c>
      <c r="V181" s="110" t="s">
        <v>2171</v>
      </c>
      <c r="W181" s="127"/>
      <c r="X181" s="76"/>
      <c r="Z181" s="76"/>
      <c r="AB181" s="100">
        <f>IF(OR(J181="Fail",ISBLANK(J181)),INDEX('Issue Code Table'!C:C,MATCH(N:N,'Issue Code Table'!A:A,0)),IF(M181="Critical",6,IF(M181="Significant",5,IF(M181="Moderate",3,2))))</f>
        <v>4</v>
      </c>
    </row>
    <row r="182" spans="1:28" customFormat="1" ht="16.5" customHeight="1" x14ac:dyDescent="0.35">
      <c r="A182" s="36"/>
      <c r="B182" s="278" t="s">
        <v>181</v>
      </c>
      <c r="C182" s="36"/>
      <c r="D182" s="36"/>
      <c r="E182" s="36"/>
      <c r="F182" s="36"/>
      <c r="G182" s="36"/>
      <c r="H182" s="36"/>
      <c r="I182" s="36"/>
      <c r="J182" s="36"/>
      <c r="K182" s="36"/>
      <c r="L182" s="36"/>
      <c r="M182" s="36"/>
      <c r="N182" s="36"/>
      <c r="O182" s="36"/>
      <c r="P182" s="36"/>
      <c r="Q182" s="36"/>
      <c r="R182" s="36"/>
      <c r="S182" s="36"/>
      <c r="T182" s="36"/>
      <c r="U182" s="36"/>
      <c r="V182" s="36"/>
      <c r="W182" s="36"/>
      <c r="X182" s="76"/>
      <c r="Z182" s="76"/>
      <c r="AB182" s="36"/>
    </row>
    <row r="183" spans="1:28" customFormat="1" ht="14.5" hidden="1" x14ac:dyDescent="0.35">
      <c r="A183" s="76"/>
      <c r="B183" s="76"/>
      <c r="C183" s="78"/>
      <c r="D183" s="76"/>
      <c r="E183" s="76"/>
      <c r="F183" s="76"/>
      <c r="G183" s="76"/>
      <c r="H183" s="76"/>
      <c r="I183" s="76"/>
      <c r="J183" s="76"/>
      <c r="K183" s="76"/>
      <c r="L183" s="76"/>
      <c r="M183" s="76"/>
      <c r="N183" s="76"/>
      <c r="O183" s="76"/>
      <c r="P183" s="76"/>
      <c r="Q183" s="76"/>
      <c r="R183" s="76"/>
      <c r="S183" s="76"/>
      <c r="T183" s="76"/>
      <c r="U183" s="76"/>
      <c r="V183" s="76"/>
      <c r="W183" s="76"/>
      <c r="X183" s="76"/>
      <c r="Z183" s="76"/>
      <c r="AB183" s="1"/>
    </row>
    <row r="184" spans="1:28" customFormat="1" ht="14.5" hidden="1" x14ac:dyDescent="0.35">
      <c r="A184" s="76"/>
      <c r="B184" s="76"/>
      <c r="C184" s="78"/>
      <c r="D184" s="76"/>
      <c r="E184" s="76"/>
      <c r="F184" s="76"/>
      <c r="G184" s="76"/>
      <c r="H184" s="12" t="s">
        <v>52</v>
      </c>
      <c r="I184" s="76"/>
      <c r="J184" s="76"/>
      <c r="K184" s="76"/>
      <c r="L184" s="76"/>
      <c r="M184" s="76"/>
      <c r="N184" s="76"/>
      <c r="O184" s="76"/>
      <c r="P184" s="76"/>
      <c r="Q184" s="76"/>
      <c r="R184" s="76"/>
      <c r="S184" s="76"/>
      <c r="T184" s="76"/>
      <c r="U184" s="76"/>
      <c r="V184" s="76"/>
      <c r="W184" s="76"/>
      <c r="X184" s="76"/>
      <c r="Z184" s="76"/>
      <c r="AB184" s="1"/>
    </row>
    <row r="185" spans="1:28" customFormat="1" ht="14.5" hidden="1" x14ac:dyDescent="0.35">
      <c r="A185" s="76"/>
      <c r="B185" s="76"/>
      <c r="C185" s="78"/>
      <c r="D185" s="76"/>
      <c r="E185" s="76"/>
      <c r="F185" s="76"/>
      <c r="G185" s="76"/>
      <c r="H185" s="12" t="s">
        <v>53</v>
      </c>
      <c r="I185" s="76"/>
      <c r="J185" s="76"/>
      <c r="K185" s="76"/>
      <c r="L185" s="76"/>
      <c r="M185" s="76"/>
      <c r="N185" s="76"/>
      <c r="O185" s="76"/>
      <c r="P185" s="76"/>
      <c r="Q185" s="76"/>
      <c r="R185" s="76"/>
      <c r="S185" s="76"/>
      <c r="T185" s="76"/>
      <c r="U185" s="76"/>
      <c r="V185" s="76"/>
      <c r="W185" s="76"/>
      <c r="X185" s="76"/>
      <c r="Z185" s="76"/>
      <c r="AB185" s="1"/>
    </row>
    <row r="186" spans="1:28" customFormat="1" ht="14.5" hidden="1" x14ac:dyDescent="0.35">
      <c r="A186" s="76"/>
      <c r="B186" s="76"/>
      <c r="C186" s="78"/>
      <c r="D186" s="76"/>
      <c r="E186" s="76"/>
      <c r="F186" s="76"/>
      <c r="G186" s="76"/>
      <c r="H186" s="12" t="s">
        <v>41</v>
      </c>
      <c r="I186" s="76"/>
      <c r="J186" s="76"/>
      <c r="K186" s="76"/>
      <c r="L186" s="76"/>
      <c r="M186" s="76"/>
      <c r="N186" s="76"/>
      <c r="O186" s="76"/>
      <c r="P186" s="76"/>
      <c r="Q186" s="76"/>
      <c r="R186" s="76"/>
      <c r="S186" s="76"/>
      <c r="T186" s="76"/>
      <c r="U186" s="76"/>
      <c r="V186" s="76"/>
      <c r="W186" s="76"/>
      <c r="X186" s="76"/>
      <c r="Z186" s="76"/>
      <c r="AB186" s="1"/>
    </row>
    <row r="187" spans="1:28" customFormat="1" ht="14.5" hidden="1" x14ac:dyDescent="0.35">
      <c r="A187" s="76"/>
      <c r="B187" s="76"/>
      <c r="C187" s="78"/>
      <c r="D187" s="76"/>
      <c r="E187" s="76"/>
      <c r="F187" s="76"/>
      <c r="G187" s="76"/>
      <c r="H187" s="12" t="s">
        <v>182</v>
      </c>
      <c r="I187" s="76"/>
      <c r="J187" s="76"/>
      <c r="K187" s="76"/>
      <c r="L187" s="76"/>
      <c r="M187" s="76"/>
      <c r="N187" s="76"/>
      <c r="O187" s="76"/>
      <c r="P187" s="76"/>
      <c r="Q187" s="76"/>
      <c r="R187" s="76"/>
      <c r="S187" s="76"/>
      <c r="T187" s="76"/>
      <c r="U187" s="76"/>
      <c r="V187" s="76"/>
      <c r="W187" s="76"/>
      <c r="X187" s="76"/>
      <c r="Z187" s="76"/>
      <c r="AB187" s="1"/>
    </row>
    <row r="188" spans="1:28" customFormat="1" ht="14.5" hidden="1" x14ac:dyDescent="0.35">
      <c r="A188" s="76"/>
      <c r="B188" s="76"/>
      <c r="C188" s="78"/>
      <c r="D188" s="76"/>
      <c r="E188" s="76"/>
      <c r="F188" s="76"/>
      <c r="G188" s="76"/>
      <c r="H188" s="76"/>
      <c r="I188" s="76"/>
      <c r="J188" s="76"/>
      <c r="K188" s="76"/>
      <c r="L188" s="76"/>
      <c r="M188" s="76"/>
      <c r="N188" s="76"/>
      <c r="O188" s="76"/>
      <c r="P188" s="76"/>
      <c r="Q188" s="76"/>
      <c r="R188" s="76"/>
      <c r="S188" s="76"/>
      <c r="T188" s="76"/>
      <c r="U188" s="76"/>
      <c r="V188" s="76"/>
      <c r="W188" s="76"/>
      <c r="X188" s="76"/>
      <c r="Z188" s="76"/>
      <c r="AB188" s="1"/>
    </row>
    <row r="189" spans="1:28" customFormat="1" ht="14.5" hidden="1" x14ac:dyDescent="0.35">
      <c r="A189" s="76"/>
      <c r="B189" s="76"/>
      <c r="C189" s="78"/>
      <c r="D189" s="76"/>
      <c r="E189" s="76"/>
      <c r="F189" s="76"/>
      <c r="G189" s="76"/>
      <c r="H189" s="12" t="s">
        <v>183</v>
      </c>
      <c r="I189" s="76"/>
      <c r="J189" s="76"/>
      <c r="K189" s="76"/>
      <c r="L189" s="76"/>
      <c r="M189" s="76"/>
      <c r="N189" s="76"/>
      <c r="O189" s="76"/>
      <c r="P189" s="76"/>
      <c r="Q189" s="76"/>
      <c r="R189" s="76"/>
      <c r="S189" s="76"/>
      <c r="T189" s="76"/>
      <c r="U189" s="76"/>
      <c r="V189" s="76"/>
      <c r="W189" s="76"/>
      <c r="X189" s="76"/>
      <c r="Z189" s="76"/>
      <c r="AB189" s="1"/>
    </row>
    <row r="190" spans="1:28" customFormat="1" ht="14.5" hidden="1" x14ac:dyDescent="0.35">
      <c r="A190" s="76"/>
      <c r="B190" s="76"/>
      <c r="C190" s="78"/>
      <c r="D190" s="76"/>
      <c r="E190" s="76"/>
      <c r="F190" s="76"/>
      <c r="G190" s="76"/>
      <c r="H190" s="12" t="s">
        <v>107</v>
      </c>
      <c r="I190" s="76"/>
      <c r="J190" s="76"/>
      <c r="K190" s="76"/>
      <c r="L190" s="76"/>
      <c r="M190" s="76"/>
      <c r="N190" s="76"/>
      <c r="O190" s="76"/>
      <c r="P190" s="76"/>
      <c r="Q190" s="76"/>
      <c r="R190" s="76"/>
      <c r="S190" s="76"/>
      <c r="T190" s="76"/>
      <c r="U190" s="76"/>
      <c r="V190" s="76"/>
      <c r="W190" s="76"/>
      <c r="X190" s="76"/>
      <c r="Z190" s="76"/>
      <c r="AB190" s="1"/>
    </row>
    <row r="191" spans="1:28" customFormat="1" ht="14.5" hidden="1" x14ac:dyDescent="0.35">
      <c r="A191" s="76"/>
      <c r="B191" s="76"/>
      <c r="C191" s="78"/>
      <c r="D191" s="76"/>
      <c r="E191" s="76"/>
      <c r="F191" s="76"/>
      <c r="G191" s="76"/>
      <c r="H191" s="12" t="s">
        <v>115</v>
      </c>
      <c r="I191" s="76"/>
      <c r="J191" s="76"/>
      <c r="K191" s="76"/>
      <c r="L191" s="76"/>
      <c r="M191" s="76"/>
      <c r="N191" s="76"/>
      <c r="O191" s="76"/>
      <c r="P191" s="76"/>
      <c r="Q191" s="76"/>
      <c r="R191" s="76"/>
      <c r="S191" s="76"/>
      <c r="T191" s="76"/>
      <c r="U191" s="76"/>
      <c r="V191" s="76"/>
      <c r="W191" s="76"/>
      <c r="X191" s="76"/>
      <c r="Z191" s="76"/>
      <c r="AB191" s="1"/>
    </row>
    <row r="192" spans="1:28" customFormat="1" ht="14.5" hidden="1" x14ac:dyDescent="0.35">
      <c r="A192" s="76"/>
      <c r="B192" s="76"/>
      <c r="C192" s="78"/>
      <c r="D192" s="76"/>
      <c r="E192" s="76"/>
      <c r="F192" s="76"/>
      <c r="G192" s="76"/>
      <c r="H192" s="12" t="s">
        <v>126</v>
      </c>
      <c r="I192" s="76"/>
      <c r="J192" s="76"/>
      <c r="K192" s="76"/>
      <c r="L192" s="76"/>
      <c r="M192" s="76"/>
      <c r="N192" s="76"/>
      <c r="O192" s="76"/>
      <c r="P192" s="76"/>
      <c r="Q192" s="76"/>
      <c r="R192" s="76"/>
      <c r="S192" s="76"/>
      <c r="T192" s="76"/>
      <c r="U192" s="76"/>
      <c r="V192" s="76"/>
      <c r="W192" s="76"/>
      <c r="X192" s="76"/>
      <c r="Z192" s="76"/>
      <c r="AB192" s="1"/>
    </row>
    <row r="193" spans="1:28" customFormat="1" ht="14.5" hidden="1" x14ac:dyDescent="0.35">
      <c r="A193" s="76"/>
      <c r="B193" s="76"/>
      <c r="C193" s="78"/>
      <c r="D193" s="76"/>
      <c r="E193" s="76"/>
      <c r="F193" s="76"/>
      <c r="G193" s="76"/>
      <c r="H193" s="12" t="s">
        <v>184</v>
      </c>
      <c r="I193" s="76"/>
      <c r="J193" s="76"/>
      <c r="K193" s="76"/>
      <c r="L193" s="76"/>
      <c r="M193" s="76"/>
      <c r="N193" s="76"/>
      <c r="O193" s="76"/>
      <c r="P193" s="76"/>
      <c r="Q193" s="76"/>
      <c r="R193" s="76"/>
      <c r="S193" s="76"/>
      <c r="T193" s="76"/>
      <c r="U193" s="76"/>
      <c r="V193" s="76"/>
      <c r="W193" s="76"/>
      <c r="X193" s="76"/>
      <c r="Z193" s="76"/>
      <c r="AB193" s="1"/>
    </row>
    <row r="194" spans="1:28" customFormat="1" ht="12.75" hidden="1" customHeight="1" x14ac:dyDescent="0.35">
      <c r="A194" s="76"/>
      <c r="B194" s="76"/>
      <c r="C194" s="78"/>
      <c r="D194" s="76"/>
      <c r="E194" s="76"/>
      <c r="F194" s="76"/>
      <c r="G194" s="76"/>
      <c r="H194" s="76"/>
      <c r="I194" s="76"/>
      <c r="J194" s="76"/>
      <c r="K194" s="76"/>
      <c r="L194" s="76"/>
      <c r="M194" s="76"/>
      <c r="N194" s="76"/>
      <c r="O194" s="76"/>
      <c r="P194" s="76"/>
      <c r="Q194" s="76"/>
      <c r="R194" s="76"/>
      <c r="S194" s="76"/>
      <c r="T194" s="76"/>
      <c r="U194" s="76"/>
      <c r="V194" s="76"/>
      <c r="W194" s="76"/>
      <c r="X194" s="76"/>
      <c r="Z194" s="76"/>
      <c r="AB194" s="1"/>
    </row>
    <row r="195" spans="1:28" customFormat="1" ht="12.75" hidden="1" customHeight="1" x14ac:dyDescent="0.35">
      <c r="A195" s="76"/>
      <c r="B195" s="76"/>
      <c r="C195" s="78"/>
      <c r="D195" s="76"/>
      <c r="E195" s="76"/>
      <c r="F195" s="76"/>
      <c r="G195" s="76"/>
      <c r="H195" s="76"/>
      <c r="I195" s="76"/>
      <c r="J195" s="76"/>
      <c r="K195" s="76"/>
      <c r="L195" s="76"/>
      <c r="M195" s="76"/>
      <c r="N195" s="76"/>
      <c r="O195" s="76"/>
      <c r="P195" s="76"/>
      <c r="Q195" s="76"/>
      <c r="R195" s="76"/>
      <c r="S195" s="76"/>
      <c r="T195" s="76"/>
      <c r="U195" s="76"/>
      <c r="V195" s="76"/>
      <c r="W195" s="76"/>
      <c r="X195" s="76"/>
      <c r="Z195" s="76"/>
      <c r="AB195" s="1"/>
    </row>
    <row r="196" spans="1:28" customFormat="1" ht="12.75" hidden="1" customHeight="1" x14ac:dyDescent="0.35">
      <c r="A196" s="76"/>
      <c r="B196" s="76"/>
      <c r="C196" s="78"/>
      <c r="D196" s="76"/>
      <c r="E196" s="76"/>
      <c r="F196" s="76"/>
      <c r="G196" s="76"/>
      <c r="H196" s="76"/>
      <c r="I196" s="76"/>
      <c r="J196" s="76"/>
      <c r="K196" s="76"/>
      <c r="L196" s="76"/>
      <c r="M196" s="76"/>
      <c r="N196" s="76"/>
      <c r="O196" s="76"/>
      <c r="P196" s="76"/>
      <c r="Q196" s="76"/>
      <c r="R196" s="76"/>
      <c r="S196" s="76"/>
      <c r="T196" s="76"/>
      <c r="U196" s="76"/>
      <c r="V196" s="76"/>
      <c r="W196" s="76"/>
      <c r="X196" s="76"/>
      <c r="Z196" s="76"/>
      <c r="AB196" s="1"/>
    </row>
    <row r="197" spans="1:28" customFormat="1" ht="12.75" customHeight="1" x14ac:dyDescent="0.35">
      <c r="A197" s="76"/>
      <c r="B197" s="76"/>
      <c r="C197" s="78"/>
      <c r="D197" s="76"/>
      <c r="E197" s="76"/>
      <c r="F197" s="76"/>
      <c r="G197" s="76"/>
      <c r="H197" s="76"/>
      <c r="I197" s="76"/>
      <c r="J197" s="76"/>
      <c r="K197" s="76"/>
      <c r="L197" s="76"/>
      <c r="M197" s="76"/>
      <c r="N197" s="76"/>
      <c r="O197" s="76"/>
      <c r="P197" s="76"/>
      <c r="Q197" s="76"/>
      <c r="R197" s="76"/>
      <c r="S197" s="76"/>
      <c r="T197" s="76"/>
      <c r="U197" s="76"/>
      <c r="V197" s="76"/>
      <c r="W197" s="76"/>
      <c r="X197" s="76"/>
      <c r="Z197" s="76"/>
      <c r="AB197" s="1"/>
    </row>
    <row r="198" spans="1:28" customFormat="1" ht="12.75" customHeight="1" x14ac:dyDescent="0.35">
      <c r="A198" s="76"/>
      <c r="B198" s="76"/>
      <c r="C198" s="78"/>
      <c r="D198" s="76"/>
      <c r="E198" s="76"/>
      <c r="F198" s="76"/>
      <c r="G198" s="76"/>
      <c r="H198" s="76"/>
      <c r="I198" s="76"/>
      <c r="J198" s="76"/>
      <c r="K198" s="76"/>
      <c r="L198" s="76"/>
      <c r="M198" s="76"/>
      <c r="N198" s="76"/>
      <c r="O198" s="76"/>
      <c r="P198" s="76"/>
      <c r="Q198" s="76"/>
      <c r="R198" s="76"/>
      <c r="S198" s="76"/>
      <c r="T198" s="76"/>
      <c r="U198" s="76"/>
      <c r="V198" s="76"/>
      <c r="W198" s="76"/>
      <c r="X198" s="76"/>
      <c r="Z198" s="76"/>
      <c r="AB198" s="1"/>
    </row>
  </sheetData>
  <protectedRanges>
    <protectedRange password="E1A2" sqref="N2:O2" name="Range1"/>
    <protectedRange password="E1A2" sqref="AB2" name="Range1_1"/>
    <protectedRange password="E1A2" sqref="AB3:AB181" name="Range1_1_1"/>
    <protectedRange password="E1A2" sqref="V2" name="Range1_14"/>
    <protectedRange password="E1A2" sqref="V5 V14" name="Range1_1_1_1_3"/>
    <protectedRange password="E1A2" sqref="V174" name="Range1_1_96_1_1"/>
    <protectedRange password="E1A2" sqref="O3" name="Range1_2_1"/>
    <protectedRange password="E1A2" sqref="V4" name="Range1_1_13_1_1"/>
    <protectedRange password="E1A2" sqref="V9" name="Range1_1_1_1_3_1"/>
    <protectedRange password="E1A2" sqref="V10:V11" name="Range1_1_1_1_3_2"/>
    <protectedRange password="E1A2" sqref="V8" name="Range1_1_73_3_1_1"/>
    <protectedRange password="E1A2" sqref="V12" name="Range1_1_1_1_3_3"/>
    <protectedRange password="E1A2" sqref="V13" name="Range1_1_1_1_4_1"/>
    <protectedRange password="E1A2" sqref="V15" name="Range1_1_1_1_3_4"/>
    <protectedRange password="E1A2" sqref="V16" name="Range1_1_1_1_4_2"/>
    <protectedRange password="E1A2" sqref="V17" name="Range1_1_1_1_4_3"/>
    <protectedRange password="E1A2" sqref="V18" name="Range1_1_1_1_5_1_1"/>
    <protectedRange password="E1A2" sqref="V19" name="Range1_1_1_1_3_5"/>
    <protectedRange password="E1A2" sqref="V21" name="Range1_1_1_1_3_6"/>
    <protectedRange password="E1A2" sqref="V24:V25" name="Range1_1_1_1_3_7"/>
    <protectedRange password="E1A2" sqref="V23" name="Range1_1_1_1_3_8"/>
    <protectedRange password="E1A2" sqref="V26" name="Range1_1_4_7_1"/>
    <protectedRange password="E1A2" sqref="V27" name="Range1_1_6_2_1_1"/>
    <protectedRange password="E1A2" sqref="V30" name="Range1_1_8_4_1_2"/>
    <protectedRange password="E1A2" sqref="V29" name="Range1_1_7_2_1_2"/>
    <protectedRange password="E1A2" sqref="V32" name="Range1_1_9_1_1_1"/>
    <protectedRange password="E1A2" sqref="V31" name="Range1_1_8_4_2_2"/>
    <protectedRange password="E1A2" sqref="V33" name="Range1_1_12_1_1"/>
    <protectedRange password="E1A2" sqref="V34" name="Range1_1_10_1_1"/>
    <protectedRange password="E1A2" sqref="V36" name="Range1_1_11_1_1_1"/>
    <protectedRange password="E1A2" sqref="V41:V43" name="Range1_1_73_4_1"/>
    <protectedRange password="E1A2" sqref="V44" name="Range1_1_73_5_1"/>
    <protectedRange password="E1A2" sqref="V45" name="Range1_1_73_6_1"/>
    <protectedRange password="E1A2" sqref="V46" name="Range1_1_73_7_1"/>
    <protectedRange password="E1A2" sqref="V47" name="Range1_1_15_1_1_1"/>
    <protectedRange password="E1A2" sqref="V50" name="Range1_1_73_9_1"/>
    <protectedRange password="E1A2" sqref="V52" name="Range1_1_21_1_1_1"/>
    <protectedRange password="E1A2" sqref="V53" name="Range1_1_20_1_1_1"/>
    <protectedRange password="E1A2" sqref="V54" name="Range1_1_19_1_1_1"/>
    <protectedRange password="E1A2" sqref="V55" name="Range1_1_18_1_1"/>
    <protectedRange password="E1A2" sqref="V56" name="Range1_1_30_1_1_1"/>
    <protectedRange password="E1A2" sqref="V62" name="Range1_1_14_1_1"/>
    <protectedRange password="E1A2" sqref="V63" name="Range1_1_17_1_1"/>
    <protectedRange password="E1A2" sqref="V64" name="Range1_1_29_1_1_1"/>
    <protectedRange password="E1A2" sqref="V65" name="Range1_1_28_1_1"/>
    <protectedRange password="E1A2" sqref="V66" name="Range1_1_27_1_1"/>
    <protectedRange password="E1A2" sqref="V67" name="Range1_1_24_1_1_1"/>
    <protectedRange password="E1A2" sqref="V68" name="Range1_1_23_1_1_1"/>
    <protectedRange password="E1A2" sqref="V69" name="Range1_1_19_1_2"/>
    <protectedRange password="E1A2" sqref="V61" name="Range1_1_31_1_1_1"/>
    <protectedRange password="E1A2" sqref="V77" name="Range1_1_37_1_1_1"/>
    <protectedRange password="E1A2" sqref="V81" name="Range1_1_41_1_1"/>
    <protectedRange password="E1A2" sqref="V79" name="Range1_1_39_1_1_1_1"/>
    <protectedRange password="E1A2" sqref="V80" name="Range1_1_40_1_1_1"/>
    <protectedRange password="E1A2" sqref="V78" name="Range1_1_38_1_1_1_1"/>
    <protectedRange password="E1A2" sqref="V84" name="Range1_1_44_1_1_1"/>
    <protectedRange password="E1A2" sqref="V85" name="Range1_1_45_1_1_1"/>
    <protectedRange password="E1A2" sqref="V176" name="Range1_1_94_1_1_1"/>
    <protectedRange password="E1A2" sqref="V175" name="Range1_1_96_1_1_1"/>
    <protectedRange password="E1A2" sqref="V145" name="Range1_1_73_1_1_1"/>
    <protectedRange password="E1A2" sqref="V147" name="Range1_1_73_8_1"/>
    <protectedRange password="E1A2" sqref="V148" name="Range1_1_73_10_1"/>
    <protectedRange password="E1A2" sqref="V97" name="Range1_1_73_13_1"/>
    <protectedRange password="E1A2" sqref="V140" name="Range1_1_67_1"/>
    <protectedRange password="E1A2" sqref="N14:O14" name="Range1_1_3_2"/>
    <protectedRange password="E1A2" sqref="N22:O22" name="Range1_1_3_2_1"/>
    <protectedRange password="E1A2" sqref="V22" name="Range1_1_1_1_3_9"/>
    <protectedRange password="E1A2" sqref="V28" name="Range1_1_5_3"/>
    <protectedRange password="E1A2" sqref="O38" name="Range1_1_3_32"/>
    <protectedRange password="E1A2" sqref="N38" name="Range1_15_1"/>
    <protectedRange password="E1A2" sqref="O39" name="Range1_1_3_32_1"/>
    <protectedRange password="E1A2" sqref="N39" name="Range1_15_1_1"/>
    <protectedRange password="E1A2" sqref="O40" name="Range1_1_3_32_2"/>
    <protectedRange password="E1A2" sqref="N40" name="Range1_15_1_2"/>
    <protectedRange password="E1A2" sqref="V91" name="Range1_1_73"/>
    <protectedRange password="E1A2" sqref="O96" name="Range1_1_2"/>
    <protectedRange password="E1A2" sqref="O104:O106" name="Range1_1_2_1"/>
    <protectedRange password="E1A2" sqref="O118" name="Range1_1_3_79_3"/>
    <protectedRange password="E1A2" sqref="N118" name="Range1_6_17_1_2"/>
    <protectedRange password="E1A2" sqref="O131" name="Range1_1_3_76_1_1"/>
    <protectedRange password="E1A2" sqref="O156" name="Range1_1_3_95_2"/>
    <protectedRange password="E1A2" sqref="O159" name="Range1_1_3_95_3"/>
    <protectedRange password="E1A2" sqref="O160" name="Range1_1_3_95_3_1"/>
    <protectedRange password="E1A2" sqref="O161" name="Range1_1_3_95_3_2"/>
    <protectedRange password="E1A2" sqref="O164 O174" name="Range1_1_3_95_3_3"/>
    <protectedRange password="E1A2" sqref="O158" name="Range1_1_3_96_2"/>
    <protectedRange password="E1A2" sqref="O97" name="Range1_1_3_78"/>
  </protectedRanges>
  <autoFilter ref="A2:AB182" xr:uid="{71725D4B-97E7-49D0-A716-39460961B5D1}"/>
  <phoneticPr fontId="21" type="noConversion"/>
  <conditionalFormatting sqref="J3:J37">
    <cfRule type="cellIs" dxfId="67" priority="428" operator="equal">
      <formula>"Fail"</formula>
    </cfRule>
    <cfRule type="cellIs" dxfId="66" priority="429" operator="equal">
      <formula>"Pass"</formula>
    </cfRule>
    <cfRule type="cellIs" dxfId="65" priority="430" operator="equal">
      <formula>"Info"</formula>
    </cfRule>
  </conditionalFormatting>
  <conditionalFormatting sqref="J41:J48">
    <cfRule type="cellIs" dxfId="64" priority="413" operator="equal">
      <formula>"Pass"</formula>
    </cfRule>
    <cfRule type="cellIs" dxfId="63" priority="412" operator="equal">
      <formula>"Fail"</formula>
    </cfRule>
    <cfRule type="cellIs" dxfId="62" priority="414" operator="equal">
      <formula>"Info"</formula>
    </cfRule>
  </conditionalFormatting>
  <conditionalFormatting sqref="J50:J90">
    <cfRule type="cellIs" dxfId="61" priority="318" operator="equal">
      <formula>"Pass"</formula>
    </cfRule>
    <cfRule type="cellIs" dxfId="60" priority="319" operator="equal">
      <formula>"Info"</formula>
    </cfRule>
    <cfRule type="cellIs" dxfId="59" priority="317" operator="equal">
      <formula>"Fail"</formula>
    </cfRule>
  </conditionalFormatting>
  <conditionalFormatting sqref="J93:J94">
    <cfRule type="cellIs" dxfId="58" priority="523" operator="equal">
      <formula>"Fail"</formula>
    </cfRule>
    <cfRule type="cellIs" dxfId="57" priority="524" operator="equal">
      <formula>"Pass"</formula>
    </cfRule>
    <cfRule type="cellIs" dxfId="56" priority="525" operator="equal">
      <formula>"Info"</formula>
    </cfRule>
  </conditionalFormatting>
  <conditionalFormatting sqref="J95">
    <cfRule type="cellIs" dxfId="55" priority="105" stopIfTrue="1" operator="equal">
      <formula>"Info"</formula>
    </cfRule>
    <cfRule type="cellIs" dxfId="54" priority="103" stopIfTrue="1" operator="equal">
      <formula>"Fail"</formula>
    </cfRule>
    <cfRule type="cellIs" dxfId="53" priority="104" stopIfTrue="1" operator="equal">
      <formula>"Pass"</formula>
    </cfRule>
  </conditionalFormatting>
  <conditionalFormatting sqref="J96:J108">
    <cfRule type="cellIs" dxfId="52" priority="99" operator="equal">
      <formula>"Fail"</formula>
    </cfRule>
    <cfRule type="cellIs" dxfId="51" priority="100" operator="equal">
      <formula>"Pass"</formula>
    </cfRule>
    <cfRule type="cellIs" dxfId="50" priority="101" operator="equal">
      <formula>"Info"</formula>
    </cfRule>
  </conditionalFormatting>
  <conditionalFormatting sqref="J109">
    <cfRule type="cellIs" dxfId="49" priority="118" stopIfTrue="1" operator="equal">
      <formula>"Info"</formula>
    </cfRule>
    <cfRule type="cellIs" dxfId="48" priority="117" stopIfTrue="1" operator="equal">
      <formula>"Pass"</formula>
    </cfRule>
    <cfRule type="cellIs" dxfId="47" priority="116" stopIfTrue="1" operator="equal">
      <formula>"Fail"</formula>
    </cfRule>
  </conditionalFormatting>
  <conditionalFormatting sqref="J110:J123">
    <cfRule type="cellIs" dxfId="46" priority="146" operator="equal">
      <formula>"Info"</formula>
    </cfRule>
    <cfRule type="cellIs" dxfId="45" priority="145" operator="equal">
      <formula>"Pass"</formula>
    </cfRule>
    <cfRule type="cellIs" dxfId="44" priority="144" operator="equal">
      <formula>"Fail"</formula>
    </cfRule>
  </conditionalFormatting>
  <conditionalFormatting sqref="J125:J132">
    <cfRule type="cellIs" dxfId="43" priority="12" operator="equal">
      <formula>"Info"</formula>
    </cfRule>
    <cfRule type="cellIs" dxfId="42" priority="10" operator="equal">
      <formula>"Fail"</formula>
    </cfRule>
    <cfRule type="cellIs" dxfId="41" priority="11" operator="equal">
      <formula>"Pass"</formula>
    </cfRule>
  </conditionalFormatting>
  <conditionalFormatting sqref="J133">
    <cfRule type="cellIs" dxfId="40" priority="114" stopIfTrue="1" operator="equal">
      <formula>"Info"</formula>
    </cfRule>
    <cfRule type="cellIs" dxfId="39" priority="112" stopIfTrue="1" operator="equal">
      <formula>"Fail"</formula>
    </cfRule>
    <cfRule type="cellIs" dxfId="38" priority="113" stopIfTrue="1" operator="equal">
      <formula>"Pass"</formula>
    </cfRule>
  </conditionalFormatting>
  <conditionalFormatting sqref="J134:J139">
    <cfRule type="cellIs" dxfId="37" priority="184" operator="equal">
      <formula>"Info"</formula>
    </cfRule>
    <cfRule type="cellIs" dxfId="36" priority="182" operator="equal">
      <formula>"Fail"</formula>
    </cfRule>
    <cfRule type="cellIs" dxfId="35" priority="183" operator="equal">
      <formula>"Pass"</formula>
    </cfRule>
  </conditionalFormatting>
  <conditionalFormatting sqref="J140">
    <cfRule type="cellIs" dxfId="34" priority="122" stopIfTrue="1" operator="equal">
      <formula>"Pass"</formula>
    </cfRule>
    <cfRule type="cellIs" dxfId="33" priority="123" stopIfTrue="1" operator="equal">
      <formula>"Info"</formula>
    </cfRule>
    <cfRule type="cellIs" dxfId="32" priority="121" stopIfTrue="1" operator="equal">
      <formula>"Fail"</formula>
    </cfRule>
  </conditionalFormatting>
  <conditionalFormatting sqref="J141:J181">
    <cfRule type="cellIs" dxfId="31" priority="8" operator="equal">
      <formula>"Pass"</formula>
    </cfRule>
    <cfRule type="cellIs" dxfId="30" priority="9" operator="equal">
      <formula>"Info"</formula>
    </cfRule>
    <cfRule type="cellIs" dxfId="29" priority="7" operator="equal">
      <formula>"Fail"</formula>
    </cfRule>
  </conditionalFormatting>
  <conditionalFormatting sqref="J151">
    <cfRule type="cellIs" dxfId="28" priority="6" stopIfTrue="1" operator="equal">
      <formula>"Info"</formula>
    </cfRule>
    <cfRule type="cellIs" dxfId="27" priority="5" stopIfTrue="1" operator="equal">
      <formula>"Pass"</formula>
    </cfRule>
    <cfRule type="cellIs" dxfId="26" priority="4" stopIfTrue="1" operator="equal">
      <formula>"Fail"</formula>
    </cfRule>
  </conditionalFormatting>
  <conditionalFormatting sqref="L42:L43">
    <cfRule type="expression" dxfId="25" priority="427" stopIfTrue="1">
      <formula>ISERROR(Z43)</formula>
    </cfRule>
  </conditionalFormatting>
  <conditionalFormatting sqref="N3:N181">
    <cfRule type="expression" dxfId="24" priority="1" stopIfTrue="1">
      <formula>ISERROR(AB3)</formula>
    </cfRule>
  </conditionalFormatting>
  <conditionalFormatting sqref="O4">
    <cfRule type="expression" dxfId="23" priority="511" stopIfTrue="1">
      <formula>ISERROR(AD4)</formula>
    </cfRule>
  </conditionalFormatting>
  <conditionalFormatting sqref="O6:O21">
    <cfRule type="expression" dxfId="22" priority="95" stopIfTrue="1">
      <formula>ISERROR(AD6)</formula>
    </cfRule>
  </conditionalFormatting>
  <conditionalFormatting sqref="O23:O27">
    <cfRule type="expression" dxfId="21" priority="441" stopIfTrue="1">
      <formula>ISERROR(AD23)</formula>
    </cfRule>
  </conditionalFormatting>
  <conditionalFormatting sqref="O29:O37">
    <cfRule type="expression" dxfId="20" priority="431" stopIfTrue="1">
      <formula>ISERROR(AD29)</formula>
    </cfRule>
  </conditionalFormatting>
  <conditionalFormatting sqref="O44:O48">
    <cfRule type="expression" dxfId="19" priority="415" stopIfTrue="1">
      <formula>ISERROR(AD44)</formula>
    </cfRule>
  </conditionalFormatting>
  <conditionalFormatting sqref="O50:O51">
    <cfRule type="expression" dxfId="18" priority="410" stopIfTrue="1">
      <formula>ISERROR(AD50)</formula>
    </cfRule>
  </conditionalFormatting>
  <conditionalFormatting sqref="O51">
    <cfRule type="expression" dxfId="17" priority="405" stopIfTrue="1">
      <formula>ISERROR(AD49)</formula>
    </cfRule>
  </conditionalFormatting>
  <conditionalFormatting sqref="O52:O57">
    <cfRule type="expression" dxfId="16" priority="385" stopIfTrue="1">
      <formula>ISERROR(AD52)</formula>
    </cfRule>
  </conditionalFormatting>
  <conditionalFormatting sqref="O60:O67 O69:O96">
    <cfRule type="expression" dxfId="15" priority="15" stopIfTrue="1">
      <formula>ISERROR(AD60)</formula>
    </cfRule>
  </conditionalFormatting>
  <conditionalFormatting sqref="O99:O107">
    <cfRule type="expression" dxfId="14" priority="72" stopIfTrue="1">
      <formula>ISERROR(AD99)</formula>
    </cfRule>
  </conditionalFormatting>
  <conditionalFormatting sqref="O110:O123">
    <cfRule type="expression" dxfId="13" priority="70" stopIfTrue="1">
      <formula>ISERROR(AD110)</formula>
    </cfRule>
  </conditionalFormatting>
  <conditionalFormatting sqref="O125">
    <cfRule type="expression" dxfId="12" priority="526" stopIfTrue="1">
      <formula>ISERROR(AD125)</formula>
    </cfRule>
    <cfRule type="expression" dxfId="11" priority="578" stopIfTrue="1">
      <formula>ISERROR(AD124)</formula>
    </cfRule>
  </conditionalFormatting>
  <conditionalFormatting sqref="O127:O132">
    <cfRule type="expression" dxfId="10" priority="3" stopIfTrue="1">
      <formula>ISERROR(AD127)</formula>
    </cfRule>
  </conditionalFormatting>
  <conditionalFormatting sqref="O134:O139">
    <cfRule type="expression" dxfId="9" priority="62" stopIfTrue="1">
      <formula>ISERROR(AD134)</formula>
    </cfRule>
  </conditionalFormatting>
  <conditionalFormatting sqref="O141:O157">
    <cfRule type="expression" dxfId="8" priority="13" stopIfTrue="1">
      <formula>ISERROR(AD141)</formula>
    </cfRule>
  </conditionalFormatting>
  <conditionalFormatting sqref="O159:O181">
    <cfRule type="expression" dxfId="7" priority="46" stopIfTrue="1">
      <formula>ISERROR(AD159)</formula>
    </cfRule>
  </conditionalFormatting>
  <dataValidations count="2">
    <dataValidation type="list" allowBlank="1" showInputMessage="1" showErrorMessage="1" sqref="M3:M181" xr:uid="{6D38E3A4-ABA1-4DED-A8EE-65E923671218}">
      <formula1>$H$190:$H$193</formula1>
    </dataValidation>
    <dataValidation type="list" allowBlank="1" showInputMessage="1" showErrorMessage="1" sqref="J3:J181" xr:uid="{327CCA1E-77AD-420A-9363-DCFD4AF860AE}">
      <formula1>$H$184:$H$187</formula1>
    </dataValidation>
  </dataValidations>
  <pageMargins left="0.7" right="0.7" top="0.75" bottom="0.75" header="0.3" footer="0.3"/>
  <pageSetup orientation="portrait" r:id="rId1"/>
  <headerFooter alignWithMargins="0"/>
  <rowBreaks count="1" manualBreakCount="1">
    <brk id="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F832B-CD6A-44AF-A113-18BA74AA8585}">
  <sheetPr codeName="Sheet6">
    <tabColor theme="4" tint="-0.249977111117893"/>
  </sheetPr>
  <dimension ref="A1:AE302"/>
  <sheetViews>
    <sheetView tabSelected="1" topLeftCell="G1" zoomScale="85" zoomScaleNormal="85" workbookViewId="0">
      <pane ySplit="2" topLeftCell="A80" activePane="bottomLeft" state="frozenSplit"/>
      <selection pane="bottomLeft" activeCell="I80" sqref="I80"/>
    </sheetView>
  </sheetViews>
  <sheetFormatPr defaultColWidth="9.26953125" defaultRowHeight="14.5" x14ac:dyDescent="0.35"/>
  <cols>
    <col min="1" max="1" width="12.7265625" style="13" customWidth="1"/>
    <col min="2" max="2" width="9.7265625" style="13" customWidth="1"/>
    <col min="3" max="3" width="23.26953125" style="13" customWidth="1"/>
    <col min="4" max="4" width="15.7265625" style="13" customWidth="1"/>
    <col min="5" max="5" width="41.7265625" style="13" customWidth="1"/>
    <col min="6" max="6" width="45.7265625" style="13" customWidth="1"/>
    <col min="7" max="7" width="75.7265625" style="13" customWidth="1"/>
    <col min="8" max="8" width="30.453125" style="13" customWidth="1"/>
    <col min="9" max="9" width="23" style="13" customWidth="1"/>
    <col min="10" max="10" width="19.453125" style="13" customWidth="1"/>
    <col min="11" max="11" width="39.26953125" style="13" hidden="1" customWidth="1"/>
    <col min="12" max="12" width="45" style="13" customWidth="1"/>
    <col min="13" max="13" width="19.26953125" style="13" customWidth="1"/>
    <col min="14" max="14" width="23.453125" style="13" customWidth="1"/>
    <col min="15" max="15" width="46.26953125" style="13" customWidth="1"/>
    <col min="16" max="16" width="10.453125" style="13" customWidth="1"/>
    <col min="17" max="17" width="27.7265625" style="13" customWidth="1"/>
    <col min="18" max="18" width="23" style="13" customWidth="1"/>
    <col min="19" max="20" width="43.7265625" style="13" customWidth="1"/>
    <col min="21" max="21" width="63.7265625" style="13" customWidth="1"/>
    <col min="22" max="22" width="44.7265625" style="13" customWidth="1"/>
    <col min="23" max="23" width="45.453125" style="13" customWidth="1"/>
    <col min="24" max="24" width="4.26953125" style="13" customWidth="1"/>
    <col min="25" max="25" width="4.453125" customWidth="1"/>
    <col min="26" max="26" width="5.453125" style="13" customWidth="1"/>
    <col min="27" max="27" width="5.26953125" customWidth="1"/>
    <col min="28" max="28" width="31.26953125" style="1" customWidth="1"/>
    <col min="29" max="29" width="8.7265625" customWidth="1"/>
    <col min="30" max="16384" width="9.26953125" style="13"/>
  </cols>
  <sheetData>
    <row r="1" spans="1:31" customFormat="1" x14ac:dyDescent="0.35">
      <c r="A1" s="382" t="s">
        <v>51</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row>
    <row r="2" spans="1:31" s="14" customFormat="1" ht="29.25" customHeight="1" x14ac:dyDescent="0.35">
      <c r="A2" s="296" t="s">
        <v>88</v>
      </c>
      <c r="B2" s="296" t="s">
        <v>89</v>
      </c>
      <c r="C2" s="296" t="s">
        <v>90</v>
      </c>
      <c r="D2" s="296" t="s">
        <v>91</v>
      </c>
      <c r="E2" s="296" t="s">
        <v>185</v>
      </c>
      <c r="F2" s="296" t="s">
        <v>92</v>
      </c>
      <c r="G2" s="296" t="s">
        <v>93</v>
      </c>
      <c r="H2" s="296" t="s">
        <v>94</v>
      </c>
      <c r="I2" s="296" t="s">
        <v>95</v>
      </c>
      <c r="J2" s="296" t="s">
        <v>96</v>
      </c>
      <c r="K2" s="297" t="s">
        <v>2172</v>
      </c>
      <c r="L2" s="296" t="s">
        <v>97</v>
      </c>
      <c r="M2" s="296" t="s">
        <v>98</v>
      </c>
      <c r="N2" s="296" t="s">
        <v>99</v>
      </c>
      <c r="O2" s="296" t="s">
        <v>100</v>
      </c>
      <c r="P2" s="296"/>
      <c r="Q2" s="296" t="s">
        <v>187</v>
      </c>
      <c r="R2" s="296" t="s">
        <v>188</v>
      </c>
      <c r="S2" s="296" t="s">
        <v>189</v>
      </c>
      <c r="T2" s="296" t="s">
        <v>190</v>
      </c>
      <c r="U2" s="296" t="s">
        <v>191</v>
      </c>
      <c r="V2" s="297" t="s">
        <v>2173</v>
      </c>
      <c r="W2" s="298" t="s">
        <v>192</v>
      </c>
      <c r="X2" s="296"/>
      <c r="Y2" s="296"/>
      <c r="Z2" s="296"/>
      <c r="AA2" s="296"/>
      <c r="AB2" s="296" t="s">
        <v>101</v>
      </c>
      <c r="AC2" s="74"/>
      <c r="AD2" s="74"/>
      <c r="AE2" s="74"/>
    </row>
    <row r="3" spans="1:31" ht="262.5" x14ac:dyDescent="0.35">
      <c r="A3" s="127" t="s">
        <v>2174</v>
      </c>
      <c r="B3" s="299" t="s">
        <v>110</v>
      </c>
      <c r="C3" s="127" t="s">
        <v>111</v>
      </c>
      <c r="D3" s="127" t="s">
        <v>139</v>
      </c>
      <c r="E3" s="127" t="s">
        <v>2175</v>
      </c>
      <c r="F3" s="127" t="s">
        <v>195</v>
      </c>
      <c r="G3" s="127" t="s">
        <v>2176</v>
      </c>
      <c r="H3" s="127" t="s">
        <v>197</v>
      </c>
      <c r="I3" s="300"/>
      <c r="J3" s="301"/>
      <c r="K3" s="127" t="s">
        <v>198</v>
      </c>
      <c r="L3" s="300"/>
      <c r="M3" s="300" t="s">
        <v>115</v>
      </c>
      <c r="N3" s="113" t="s">
        <v>116</v>
      </c>
      <c r="O3" s="127" t="s">
        <v>117</v>
      </c>
      <c r="P3" s="113"/>
      <c r="Q3" s="300" t="s">
        <v>465</v>
      </c>
      <c r="R3" s="300" t="s">
        <v>2177</v>
      </c>
      <c r="S3" s="127" t="s">
        <v>201</v>
      </c>
      <c r="T3" s="127"/>
      <c r="U3" s="127" t="s">
        <v>2178</v>
      </c>
      <c r="V3" s="127" t="s">
        <v>2179</v>
      </c>
      <c r="W3" s="127" t="s">
        <v>204</v>
      </c>
      <c r="X3" s="302"/>
      <c r="Y3" s="303"/>
      <c r="Z3" s="302"/>
      <c r="AA3" s="303"/>
      <c r="AB3" s="100" t="e">
        <f>IF(OR(J3="Fail",ISBLANK(J3)),INDEX('Issue Code Table'!C:C,MATCH(N:N,'Issue Code Table'!A:A,0)),IF(M3="Critical",6,IF(M3="Significant",5,IF(M3="Moderate",3,2))))</f>
        <v>#N/A</v>
      </c>
      <c r="AD3" s="76"/>
      <c r="AE3" s="76"/>
    </row>
    <row r="4" spans="1:31" ht="409.5" x14ac:dyDescent="0.35">
      <c r="A4" s="101" t="s">
        <v>2180</v>
      </c>
      <c r="B4" s="304" t="s">
        <v>206</v>
      </c>
      <c r="C4" s="101" t="s">
        <v>207</v>
      </c>
      <c r="D4" s="101" t="s">
        <v>139</v>
      </c>
      <c r="E4" s="101" t="s">
        <v>2181</v>
      </c>
      <c r="F4" s="101" t="s">
        <v>2182</v>
      </c>
      <c r="G4" s="101" t="s">
        <v>2183</v>
      </c>
      <c r="H4" s="101" t="s">
        <v>2184</v>
      </c>
      <c r="I4" s="305"/>
      <c r="J4" s="306"/>
      <c r="K4" s="101" t="s">
        <v>5369</v>
      </c>
      <c r="L4" s="305" t="s">
        <v>1595</v>
      </c>
      <c r="M4" s="305" t="s">
        <v>184</v>
      </c>
      <c r="N4" s="307" t="s">
        <v>5372</v>
      </c>
      <c r="O4" s="101" t="s">
        <v>5371</v>
      </c>
      <c r="P4" s="307"/>
      <c r="Q4" s="305" t="s">
        <v>200</v>
      </c>
      <c r="R4" s="305" t="s">
        <v>2185</v>
      </c>
      <c r="S4" s="101" t="s">
        <v>2186</v>
      </c>
      <c r="T4" s="101"/>
      <c r="U4" s="101" t="s">
        <v>2187</v>
      </c>
      <c r="V4" s="101" t="s">
        <v>2188</v>
      </c>
      <c r="W4" s="101"/>
      <c r="X4" s="302"/>
      <c r="Y4" s="303"/>
      <c r="Z4" s="302"/>
      <c r="AA4" s="303"/>
      <c r="AB4" s="100" t="e">
        <f>IF(OR(J4="Fail",ISBLANK(J4)),INDEX('Issue Code Table'!C:C,MATCH(N:N,'Issue Code Table'!A:A,0)),IF(M4="Critical",6,IF(M4="Significant",5,IF(M4="Moderate",3,2))))</f>
        <v>#N/A</v>
      </c>
      <c r="AD4" s="76"/>
      <c r="AE4" s="76"/>
    </row>
    <row r="5" spans="1:31" ht="409.5" x14ac:dyDescent="0.35">
      <c r="A5" s="127" t="s">
        <v>2189</v>
      </c>
      <c r="B5" s="299" t="s">
        <v>1614</v>
      </c>
      <c r="C5" s="127" t="s">
        <v>1743</v>
      </c>
      <c r="D5" s="127" t="s">
        <v>208</v>
      </c>
      <c r="E5" s="127" t="s">
        <v>2190</v>
      </c>
      <c r="F5" s="127" t="s">
        <v>2191</v>
      </c>
      <c r="G5" s="127" t="s">
        <v>2192</v>
      </c>
      <c r="H5" s="127" t="s">
        <v>2193</v>
      </c>
      <c r="I5" s="300"/>
      <c r="J5" s="301"/>
      <c r="K5" s="127" t="s">
        <v>5370</v>
      </c>
      <c r="L5" s="300"/>
      <c r="M5" s="300" t="s">
        <v>126</v>
      </c>
      <c r="N5" s="113" t="s">
        <v>2194</v>
      </c>
      <c r="O5" s="127" t="s">
        <v>2195</v>
      </c>
      <c r="P5" s="113"/>
      <c r="Q5" s="300" t="s">
        <v>200</v>
      </c>
      <c r="R5" s="300" t="s">
        <v>2196</v>
      </c>
      <c r="S5" s="127" t="s">
        <v>2197</v>
      </c>
      <c r="T5" s="127"/>
      <c r="U5" s="127" t="s">
        <v>2198</v>
      </c>
      <c r="V5" s="127" t="s">
        <v>2199</v>
      </c>
      <c r="W5" s="127"/>
      <c r="X5" s="302"/>
      <c r="Y5" s="303"/>
      <c r="Z5" s="302"/>
      <c r="AA5" s="303"/>
      <c r="AB5" s="100">
        <f>IF(OR(J5="Fail",ISBLANK(J5)),INDEX('Issue Code Table'!C:C,MATCH(N:N,'Issue Code Table'!A:A,0)),IF(M5="Critical",6,IF(M5="Significant",5,IF(M5="Moderate",3,2))))</f>
        <v>5</v>
      </c>
      <c r="AD5" s="76"/>
      <c r="AE5" s="76"/>
    </row>
    <row r="6" spans="1:31" ht="409.5" x14ac:dyDescent="0.35">
      <c r="A6" s="101" t="s">
        <v>2200</v>
      </c>
      <c r="B6" s="304" t="s">
        <v>2201</v>
      </c>
      <c r="C6" s="101" t="s">
        <v>2202</v>
      </c>
      <c r="D6" s="101" t="s">
        <v>208</v>
      </c>
      <c r="E6" s="101" t="s">
        <v>2203</v>
      </c>
      <c r="F6" s="101" t="s">
        <v>2204</v>
      </c>
      <c r="G6" s="101" t="s">
        <v>2205</v>
      </c>
      <c r="H6" s="101" t="s">
        <v>2206</v>
      </c>
      <c r="I6" s="305"/>
      <c r="J6" s="306"/>
      <c r="K6" s="101" t="s">
        <v>2207</v>
      </c>
      <c r="L6" s="305"/>
      <c r="M6" s="305" t="s">
        <v>184</v>
      </c>
      <c r="N6" s="307" t="s">
        <v>1573</v>
      </c>
      <c r="O6" s="101" t="s">
        <v>2208</v>
      </c>
      <c r="P6" s="307"/>
      <c r="Q6" s="305" t="s">
        <v>200</v>
      </c>
      <c r="R6" s="305" t="s">
        <v>2209</v>
      </c>
      <c r="S6" s="101" t="s">
        <v>2210</v>
      </c>
      <c r="T6" s="101"/>
      <c r="U6" s="101" t="s">
        <v>2211</v>
      </c>
      <c r="V6" s="101" t="s">
        <v>2212</v>
      </c>
      <c r="W6" s="101"/>
      <c r="X6" s="302"/>
      <c r="Y6" s="303"/>
      <c r="Z6" s="302"/>
      <c r="AA6" s="303"/>
      <c r="AB6" s="100">
        <f>IF(OR(J6="Fail",ISBLANK(J6)),INDEX('Issue Code Table'!C:C,MATCH(N:N,'Issue Code Table'!A:A,0)),IF(M6="Critical",6,IF(M6="Significant",5,IF(M6="Moderate",3,2))))</f>
        <v>4</v>
      </c>
      <c r="AD6" s="76"/>
      <c r="AE6" s="76"/>
    </row>
    <row r="7" spans="1:31" ht="409.5" x14ac:dyDescent="0.35">
      <c r="A7" s="127" t="s">
        <v>2213</v>
      </c>
      <c r="B7" s="299" t="s">
        <v>2201</v>
      </c>
      <c r="C7" s="127" t="s">
        <v>2202</v>
      </c>
      <c r="D7" s="127" t="s">
        <v>208</v>
      </c>
      <c r="E7" s="127" t="s">
        <v>2214</v>
      </c>
      <c r="F7" s="127" t="s">
        <v>2215</v>
      </c>
      <c r="G7" s="127" t="s">
        <v>2216</v>
      </c>
      <c r="H7" s="127" t="s">
        <v>2217</v>
      </c>
      <c r="I7" s="300"/>
      <c r="J7" s="301"/>
      <c r="K7" s="127" t="s">
        <v>2218</v>
      </c>
      <c r="L7" s="300"/>
      <c r="M7" s="300" t="s">
        <v>126</v>
      </c>
      <c r="N7" s="113" t="s">
        <v>239</v>
      </c>
      <c r="O7" s="127" t="s">
        <v>2219</v>
      </c>
      <c r="P7" s="113"/>
      <c r="Q7" s="300" t="s">
        <v>200</v>
      </c>
      <c r="R7" s="300" t="s">
        <v>2220</v>
      </c>
      <c r="S7" s="127" t="s">
        <v>2221</v>
      </c>
      <c r="T7" s="127"/>
      <c r="U7" s="127" t="s">
        <v>2222</v>
      </c>
      <c r="V7" s="127" t="s">
        <v>2223</v>
      </c>
      <c r="W7" s="127"/>
      <c r="X7" s="302"/>
      <c r="Y7" s="303"/>
      <c r="Z7" s="302"/>
      <c r="AA7" s="303"/>
      <c r="AB7" s="100">
        <f>IF(OR(J7="Fail",ISBLANK(J7)),INDEX('Issue Code Table'!C:C,MATCH(N:N,'Issue Code Table'!A:A,0)),IF(M7="Critical",6,IF(M7="Significant",5,IF(M7="Moderate",3,2))))</f>
        <v>5</v>
      </c>
      <c r="AD7" s="76"/>
      <c r="AE7" s="76"/>
    </row>
    <row r="8" spans="1:31" ht="409.5" x14ac:dyDescent="0.35">
      <c r="A8" s="101" t="s">
        <v>2224</v>
      </c>
      <c r="B8" s="304" t="s">
        <v>322</v>
      </c>
      <c r="C8" s="101" t="s">
        <v>323</v>
      </c>
      <c r="D8" s="101" t="s">
        <v>208</v>
      </c>
      <c r="E8" s="101" t="s">
        <v>2225</v>
      </c>
      <c r="F8" s="101" t="s">
        <v>2226</v>
      </c>
      <c r="G8" s="101" t="s">
        <v>2227</v>
      </c>
      <c r="H8" s="101" t="s">
        <v>2228</v>
      </c>
      <c r="I8" s="305"/>
      <c r="J8" s="306"/>
      <c r="K8" s="101" t="s">
        <v>2229</v>
      </c>
      <c r="L8" s="305"/>
      <c r="M8" s="305" t="s">
        <v>126</v>
      </c>
      <c r="N8" s="307" t="s">
        <v>350</v>
      </c>
      <c r="O8" s="101" t="s">
        <v>2230</v>
      </c>
      <c r="P8" s="307"/>
      <c r="Q8" s="305" t="s">
        <v>200</v>
      </c>
      <c r="R8" s="305" t="s">
        <v>2231</v>
      </c>
      <c r="S8" s="101" t="s">
        <v>373</v>
      </c>
      <c r="T8" s="101" t="s">
        <v>374</v>
      </c>
      <c r="U8" s="101" t="s">
        <v>2232</v>
      </c>
      <c r="V8" s="101" t="s">
        <v>2233</v>
      </c>
      <c r="W8" s="101"/>
      <c r="X8" s="302"/>
      <c r="Y8" s="303"/>
      <c r="Z8" s="302"/>
      <c r="AA8" s="303"/>
      <c r="AB8" s="100">
        <f>IF(OR(J8="Fail",ISBLANK(J8)),INDEX('Issue Code Table'!C:C,MATCH(N:N,'Issue Code Table'!A:A,0)),IF(M8="Critical",6,IF(M8="Significant",5,IF(M8="Moderate",3,2))))</f>
        <v>6</v>
      </c>
      <c r="AD8" s="76"/>
      <c r="AE8" s="76"/>
    </row>
    <row r="9" spans="1:31" ht="409.5" x14ac:dyDescent="0.35">
      <c r="A9" s="127" t="s">
        <v>2234</v>
      </c>
      <c r="B9" s="299" t="s">
        <v>322</v>
      </c>
      <c r="C9" s="127" t="s">
        <v>323</v>
      </c>
      <c r="D9" s="127" t="s">
        <v>208</v>
      </c>
      <c r="E9" s="127" t="s">
        <v>2235</v>
      </c>
      <c r="F9" s="127" t="s">
        <v>2236</v>
      </c>
      <c r="G9" s="127" t="s">
        <v>2237</v>
      </c>
      <c r="H9" s="127" t="s">
        <v>2238</v>
      </c>
      <c r="I9" s="300"/>
      <c r="J9" s="301"/>
      <c r="K9" s="127" t="s">
        <v>2229</v>
      </c>
      <c r="L9" s="300"/>
      <c r="M9" s="300" t="s">
        <v>126</v>
      </c>
      <c r="N9" s="113" t="s">
        <v>239</v>
      </c>
      <c r="O9" s="127" t="s">
        <v>2219</v>
      </c>
      <c r="P9" s="113"/>
      <c r="Q9" s="300" t="s">
        <v>200</v>
      </c>
      <c r="R9" s="300" t="s">
        <v>2239</v>
      </c>
      <c r="S9" s="127" t="s">
        <v>373</v>
      </c>
      <c r="T9" s="127" t="s">
        <v>2240</v>
      </c>
      <c r="U9" s="127" t="s">
        <v>2241</v>
      </c>
      <c r="V9" s="127" t="s">
        <v>2242</v>
      </c>
      <c r="W9" s="127"/>
      <c r="X9" s="302"/>
      <c r="Y9" s="303"/>
      <c r="Z9" s="302"/>
      <c r="AA9" s="303"/>
      <c r="AB9" s="100">
        <f>IF(OR(J9="Fail",ISBLANK(J9)),INDEX('Issue Code Table'!C:C,MATCH(N:N,'Issue Code Table'!A:A,0)),IF(M9="Critical",6,IF(M9="Significant",5,IF(M9="Moderate",3,2))))</f>
        <v>5</v>
      </c>
      <c r="AD9" s="76"/>
      <c r="AE9" s="76"/>
    </row>
    <row r="10" spans="1:31" ht="409.5" x14ac:dyDescent="0.35">
      <c r="A10" s="101" t="s">
        <v>2243</v>
      </c>
      <c r="B10" s="304" t="s">
        <v>322</v>
      </c>
      <c r="C10" s="101" t="s">
        <v>323</v>
      </c>
      <c r="D10" s="101" t="s">
        <v>208</v>
      </c>
      <c r="E10" s="101" t="s">
        <v>2244</v>
      </c>
      <c r="F10" s="101" t="s">
        <v>2245</v>
      </c>
      <c r="G10" s="101" t="s">
        <v>2246</v>
      </c>
      <c r="H10" s="101" t="s">
        <v>2247</v>
      </c>
      <c r="I10" s="305"/>
      <c r="J10" s="306"/>
      <c r="K10" s="101" t="s">
        <v>2248</v>
      </c>
      <c r="L10" s="305"/>
      <c r="M10" s="305" t="s">
        <v>184</v>
      </c>
      <c r="N10" s="307" t="s">
        <v>350</v>
      </c>
      <c r="O10" s="101" t="s">
        <v>2230</v>
      </c>
      <c r="P10" s="307"/>
      <c r="Q10" s="305" t="s">
        <v>200</v>
      </c>
      <c r="R10" s="305" t="s">
        <v>2249</v>
      </c>
      <c r="S10" s="101" t="s">
        <v>2250</v>
      </c>
      <c r="T10" s="101"/>
      <c r="U10" s="101" t="s">
        <v>2251</v>
      </c>
      <c r="V10" s="101" t="s">
        <v>2252</v>
      </c>
      <c r="W10" s="101"/>
      <c r="X10" s="302"/>
      <c r="Y10" s="303"/>
      <c r="Z10" s="302"/>
      <c r="AA10" s="303"/>
      <c r="AB10" s="100">
        <f>IF(OR(J10="Fail",ISBLANK(J10)),INDEX('Issue Code Table'!C:C,MATCH(N:N,'Issue Code Table'!A:A,0)),IF(M10="Critical",6,IF(M10="Significant",5,IF(M10="Moderate",3,2))))</f>
        <v>6</v>
      </c>
      <c r="AD10" s="76"/>
      <c r="AE10" s="76"/>
    </row>
    <row r="11" spans="1:31" ht="409.5" x14ac:dyDescent="0.35">
      <c r="A11" s="127" t="s">
        <v>2253</v>
      </c>
      <c r="B11" s="299" t="s">
        <v>322</v>
      </c>
      <c r="C11" s="127" t="s">
        <v>323</v>
      </c>
      <c r="D11" s="127" t="s">
        <v>208</v>
      </c>
      <c r="E11" s="127" t="s">
        <v>2254</v>
      </c>
      <c r="F11" s="127" t="s">
        <v>2255</v>
      </c>
      <c r="G11" s="127" t="s">
        <v>2256</v>
      </c>
      <c r="H11" s="127" t="s">
        <v>2257</v>
      </c>
      <c r="I11" s="300"/>
      <c r="J11" s="301"/>
      <c r="K11" s="127" t="s">
        <v>2248</v>
      </c>
      <c r="L11" s="300"/>
      <c r="M11" s="300" t="s">
        <v>184</v>
      </c>
      <c r="N11" s="113" t="s">
        <v>350</v>
      </c>
      <c r="O11" s="127" t="s">
        <v>2230</v>
      </c>
      <c r="P11" s="113"/>
      <c r="Q11" s="300" t="s">
        <v>200</v>
      </c>
      <c r="R11" s="300" t="s">
        <v>2258</v>
      </c>
      <c r="S11" s="127" t="s">
        <v>2250</v>
      </c>
      <c r="T11" s="127"/>
      <c r="U11" s="127" t="s">
        <v>2259</v>
      </c>
      <c r="V11" s="127" t="s">
        <v>2260</v>
      </c>
      <c r="W11" s="127"/>
      <c r="X11" s="302"/>
      <c r="Y11" s="303"/>
      <c r="Z11" s="302"/>
      <c r="AA11" s="303"/>
      <c r="AB11" s="100">
        <f>IF(OR(J11="Fail",ISBLANK(J11)),INDEX('Issue Code Table'!C:C,MATCH(N:N,'Issue Code Table'!A:A,0)),IF(M11="Critical",6,IF(M11="Significant",5,IF(M11="Moderate",3,2))))</f>
        <v>6</v>
      </c>
      <c r="AD11" s="76"/>
      <c r="AE11" s="76"/>
    </row>
    <row r="12" spans="1:31" ht="112.5" x14ac:dyDescent="0.35">
      <c r="A12" s="101" t="s">
        <v>2261</v>
      </c>
      <c r="B12" s="304" t="s">
        <v>322</v>
      </c>
      <c r="C12" s="101" t="s">
        <v>323</v>
      </c>
      <c r="D12" s="101" t="s">
        <v>208</v>
      </c>
      <c r="E12" s="101" t="s">
        <v>2262</v>
      </c>
      <c r="F12" s="101" t="s">
        <v>2263</v>
      </c>
      <c r="G12" s="101" t="s">
        <v>2264</v>
      </c>
      <c r="H12" s="101" t="s">
        <v>2265</v>
      </c>
      <c r="I12" s="305"/>
      <c r="J12" s="306"/>
      <c r="K12" s="101" t="s">
        <v>2266</v>
      </c>
      <c r="L12" s="305"/>
      <c r="M12" s="305" t="s">
        <v>115</v>
      </c>
      <c r="N12" s="307" t="s">
        <v>2267</v>
      </c>
      <c r="O12" s="101" t="s">
        <v>2268</v>
      </c>
      <c r="P12" s="307"/>
      <c r="Q12" s="305" t="s">
        <v>200</v>
      </c>
      <c r="R12" s="305" t="s">
        <v>2269</v>
      </c>
      <c r="S12" s="101" t="s">
        <v>2270</v>
      </c>
      <c r="T12" s="101"/>
      <c r="U12" s="101" t="s">
        <v>2271</v>
      </c>
      <c r="V12" s="101" t="s">
        <v>2272</v>
      </c>
      <c r="W12" s="101" t="s">
        <v>5399</v>
      </c>
      <c r="X12" s="302"/>
      <c r="Y12" s="303"/>
      <c r="Z12" s="302"/>
      <c r="AA12" s="303"/>
      <c r="AB12" s="308">
        <f>IF(OR(J12="Fail",ISBLANK(J12)),INDEX('Issue Code Table'!C:C,MATCH(N:N,'Issue Code Table'!A:A,0)),IF(M12="Critical",6,IF(M12="Significant",5,IF(M12="Moderate",3,2))))</f>
        <v>4</v>
      </c>
      <c r="AD12" s="76"/>
      <c r="AE12" s="76"/>
    </row>
    <row r="13" spans="1:31" ht="287.5" x14ac:dyDescent="0.35">
      <c r="A13" s="127" t="s">
        <v>2519</v>
      </c>
      <c r="B13" s="299" t="s">
        <v>4239</v>
      </c>
      <c r="C13" s="127" t="s">
        <v>4240</v>
      </c>
      <c r="D13" s="127" t="s">
        <v>208</v>
      </c>
      <c r="E13" s="127" t="s">
        <v>2520</v>
      </c>
      <c r="F13" s="127" t="s">
        <v>2521</v>
      </c>
      <c r="G13" s="127" t="s">
        <v>2522</v>
      </c>
      <c r="H13" s="127" t="s">
        <v>1367</v>
      </c>
      <c r="I13" s="300"/>
      <c r="J13" s="301"/>
      <c r="K13" s="127" t="s">
        <v>1368</v>
      </c>
      <c r="L13" s="300"/>
      <c r="M13" s="300" t="s">
        <v>115</v>
      </c>
      <c r="N13" s="113" t="s">
        <v>1255</v>
      </c>
      <c r="O13" s="127" t="s">
        <v>1369</v>
      </c>
      <c r="P13" s="113"/>
      <c r="Q13" s="300" t="s">
        <v>1382</v>
      </c>
      <c r="R13" s="300" t="s">
        <v>1404</v>
      </c>
      <c r="S13" s="127" t="s">
        <v>2523</v>
      </c>
      <c r="T13" s="127" t="s">
        <v>2524</v>
      </c>
      <c r="U13" s="127" t="s">
        <v>2525</v>
      </c>
      <c r="V13" s="127" t="s">
        <v>2526</v>
      </c>
      <c r="W13" s="127" t="s">
        <v>1374</v>
      </c>
      <c r="X13" s="302"/>
      <c r="Y13" s="303"/>
      <c r="Z13" s="302"/>
      <c r="AA13" s="303"/>
      <c r="AB13" s="100">
        <f>IF(OR(J13="Fail",ISBLANK(J13)),INDEX('Issue Code Table'!C:C,MATCH(N:N,'Issue Code Table'!A:A,0)),IF(M13="Critical",6,IF(M13="Significant",5,IF(M13="Moderate",3,2))))</f>
        <v>5</v>
      </c>
      <c r="AD13" s="76"/>
      <c r="AE13" s="76"/>
    </row>
    <row r="14" spans="1:31" ht="262.5" x14ac:dyDescent="0.35">
      <c r="A14" s="101" t="s">
        <v>2511</v>
      </c>
      <c r="B14" s="304" t="s">
        <v>232</v>
      </c>
      <c r="C14" s="101" t="s">
        <v>233</v>
      </c>
      <c r="D14" s="101" t="s">
        <v>208</v>
      </c>
      <c r="E14" s="101" t="s">
        <v>2512</v>
      </c>
      <c r="F14" s="101" t="s">
        <v>2513</v>
      </c>
      <c r="G14" s="101" t="s">
        <v>2514</v>
      </c>
      <c r="H14" s="101" t="s">
        <v>1356</v>
      </c>
      <c r="I14" s="305"/>
      <c r="J14" s="306"/>
      <c r="K14" s="101" t="s">
        <v>5384</v>
      </c>
      <c r="L14" s="305"/>
      <c r="M14" s="305" t="s">
        <v>115</v>
      </c>
      <c r="N14" s="309" t="s">
        <v>264</v>
      </c>
      <c r="O14" s="101" t="s">
        <v>1764</v>
      </c>
      <c r="P14" s="307"/>
      <c r="Q14" s="305" t="s">
        <v>1382</v>
      </c>
      <c r="R14" s="305" t="s">
        <v>1393</v>
      </c>
      <c r="S14" s="101" t="s">
        <v>2515</v>
      </c>
      <c r="T14" s="101" t="s">
        <v>2516</v>
      </c>
      <c r="U14" s="101" t="s">
        <v>2517</v>
      </c>
      <c r="V14" s="101" t="s">
        <v>2518</v>
      </c>
      <c r="W14" s="101" t="s">
        <v>1362</v>
      </c>
      <c r="X14" s="302"/>
      <c r="Y14" s="303"/>
      <c r="Z14" s="302"/>
      <c r="AA14" s="303"/>
      <c r="AB14" s="100">
        <f>IF(OR(J14="Fail",ISBLANK(J14)),INDEX('Issue Code Table'!C:C,MATCH(N:N,'Issue Code Table'!A:A,0)),IF(M14="Critical",6,IF(M14="Significant",5,IF(M14="Moderate",3,2))))</f>
        <v>5</v>
      </c>
      <c r="AD14" s="76"/>
      <c r="AE14" s="76"/>
    </row>
    <row r="15" spans="1:31" ht="175" x14ac:dyDescent="0.35">
      <c r="A15" s="127" t="s">
        <v>2506</v>
      </c>
      <c r="B15" s="299" t="s">
        <v>170</v>
      </c>
      <c r="C15" s="127" t="s">
        <v>171</v>
      </c>
      <c r="D15" s="127" t="s">
        <v>208</v>
      </c>
      <c r="E15" s="127" t="s">
        <v>2507</v>
      </c>
      <c r="F15" s="127" t="s">
        <v>1341</v>
      </c>
      <c r="G15" s="127" t="s">
        <v>2508</v>
      </c>
      <c r="H15" s="127" t="s">
        <v>5526</v>
      </c>
      <c r="I15" s="300"/>
      <c r="J15" s="301"/>
      <c r="K15" s="127" t="s">
        <v>2509</v>
      </c>
      <c r="L15" s="300"/>
      <c r="M15" s="300" t="s">
        <v>115</v>
      </c>
      <c r="N15" s="310" t="s">
        <v>239</v>
      </c>
      <c r="O15" s="127" t="s">
        <v>1345</v>
      </c>
      <c r="P15" s="113"/>
      <c r="Q15" s="300" t="s">
        <v>1382</v>
      </c>
      <c r="R15" s="300" t="s">
        <v>1383</v>
      </c>
      <c r="S15" s="127" t="s">
        <v>1348</v>
      </c>
      <c r="T15" s="127"/>
      <c r="U15" s="127" t="s">
        <v>2510</v>
      </c>
      <c r="V15" s="127" t="s">
        <v>1350</v>
      </c>
      <c r="W15" s="127" t="s">
        <v>1351</v>
      </c>
      <c r="X15" s="302"/>
      <c r="Y15" s="303"/>
      <c r="Z15" s="302"/>
      <c r="AA15" s="303"/>
      <c r="AB15" s="100">
        <f>IF(OR(J15="Fail",ISBLANK(J15)),INDEX('Issue Code Table'!C:C,MATCH(N:N,'Issue Code Table'!A:A,0)),IF(M15="Critical",6,IF(M15="Significant",5,IF(M15="Moderate",3,2))))</f>
        <v>5</v>
      </c>
      <c r="AD15" s="76"/>
      <c r="AE15" s="76"/>
    </row>
    <row r="16" spans="1:31" ht="300" x14ac:dyDescent="0.35">
      <c r="A16" s="101" t="s">
        <v>3220</v>
      </c>
      <c r="B16" s="304" t="s">
        <v>170</v>
      </c>
      <c r="C16" s="101" t="s">
        <v>171</v>
      </c>
      <c r="D16" s="101" t="s">
        <v>208</v>
      </c>
      <c r="E16" s="101" t="s">
        <v>3221</v>
      </c>
      <c r="F16" s="101" t="s">
        <v>3222</v>
      </c>
      <c r="G16" s="101" t="s">
        <v>3223</v>
      </c>
      <c r="H16" s="101" t="s">
        <v>3224</v>
      </c>
      <c r="I16" s="305"/>
      <c r="J16" s="306"/>
      <c r="K16" s="101" t="s">
        <v>1709</v>
      </c>
      <c r="L16" s="305"/>
      <c r="M16" s="305" t="s">
        <v>115</v>
      </c>
      <c r="N16" s="307" t="s">
        <v>239</v>
      </c>
      <c r="O16" s="101" t="s">
        <v>1345</v>
      </c>
      <c r="P16" s="307"/>
      <c r="Q16" s="305" t="s">
        <v>1346</v>
      </c>
      <c r="R16" s="305" t="s">
        <v>3225</v>
      </c>
      <c r="S16" s="101" t="s">
        <v>3226</v>
      </c>
      <c r="T16" s="101"/>
      <c r="U16" s="101" t="s">
        <v>3227</v>
      </c>
      <c r="V16" s="101" t="s">
        <v>3228</v>
      </c>
      <c r="W16" s="101" t="s">
        <v>1714</v>
      </c>
      <c r="X16" s="302"/>
      <c r="Y16" s="303"/>
      <c r="Z16" s="302"/>
      <c r="AA16" s="303"/>
      <c r="AB16" s="100">
        <f>IF(OR(J16="Fail",ISBLANK(J16)),INDEX('Issue Code Table'!C:C,MATCH(N:N,'Issue Code Table'!A:A,0)),IF(M16="Critical",6,IF(M16="Significant",5,IF(M16="Moderate",3,2))))</f>
        <v>5</v>
      </c>
      <c r="AD16" s="76"/>
      <c r="AE16" s="76"/>
    </row>
    <row r="17" spans="1:31" ht="300" x14ac:dyDescent="0.35">
      <c r="A17" s="127" t="s">
        <v>3229</v>
      </c>
      <c r="B17" s="299" t="s">
        <v>170</v>
      </c>
      <c r="C17" s="127" t="s">
        <v>171</v>
      </c>
      <c r="D17" s="127" t="s">
        <v>208</v>
      </c>
      <c r="E17" s="127" t="s">
        <v>3230</v>
      </c>
      <c r="F17" s="127" t="s">
        <v>3231</v>
      </c>
      <c r="G17" s="127" t="s">
        <v>3232</v>
      </c>
      <c r="H17" s="127" t="s">
        <v>1487</v>
      </c>
      <c r="I17" s="300"/>
      <c r="J17" s="301"/>
      <c r="K17" s="127" t="s">
        <v>1488</v>
      </c>
      <c r="L17" s="300"/>
      <c r="M17" s="300" t="s">
        <v>115</v>
      </c>
      <c r="N17" s="113" t="s">
        <v>239</v>
      </c>
      <c r="O17" s="127" t="s">
        <v>1345</v>
      </c>
      <c r="P17" s="113"/>
      <c r="Q17" s="300" t="s">
        <v>1346</v>
      </c>
      <c r="R17" s="300" t="s">
        <v>3233</v>
      </c>
      <c r="S17" s="127" t="s">
        <v>1490</v>
      </c>
      <c r="T17" s="127"/>
      <c r="U17" s="127" t="s">
        <v>3234</v>
      </c>
      <c r="V17" s="127" t="s">
        <v>3235</v>
      </c>
      <c r="W17" s="127" t="s">
        <v>1493</v>
      </c>
      <c r="X17" s="302"/>
      <c r="Y17" s="303"/>
      <c r="Z17" s="302"/>
      <c r="AA17" s="303"/>
      <c r="AB17" s="100">
        <f>IF(OR(J17="Fail",ISBLANK(J17)),INDEX('Issue Code Table'!C:C,MATCH(N:N,'Issue Code Table'!A:A,0)),IF(M17="Critical",6,IF(M17="Significant",5,IF(M17="Moderate",3,2))))</f>
        <v>5</v>
      </c>
      <c r="AD17" s="76"/>
      <c r="AE17" s="76"/>
    </row>
    <row r="18" spans="1:31" ht="409.5" x14ac:dyDescent="0.35">
      <c r="A18" s="101" t="s">
        <v>3303</v>
      </c>
      <c r="B18" s="304" t="s">
        <v>1566</v>
      </c>
      <c r="C18" s="101" t="s">
        <v>1567</v>
      </c>
      <c r="D18" s="101" t="s">
        <v>208</v>
      </c>
      <c r="E18" s="101" t="s">
        <v>3304</v>
      </c>
      <c r="F18" s="101" t="s">
        <v>3305</v>
      </c>
      <c r="G18" s="101" t="s">
        <v>3306</v>
      </c>
      <c r="H18" s="101" t="s">
        <v>1571</v>
      </c>
      <c r="I18" s="305"/>
      <c r="J18" s="306"/>
      <c r="K18" s="101" t="s">
        <v>1572</v>
      </c>
      <c r="L18" s="305"/>
      <c r="M18" s="305" t="s">
        <v>126</v>
      </c>
      <c r="N18" s="305" t="s">
        <v>1573</v>
      </c>
      <c r="O18" s="101" t="s">
        <v>1859</v>
      </c>
      <c r="P18" s="307"/>
      <c r="Q18" s="305" t="s">
        <v>1346</v>
      </c>
      <c r="R18" s="305" t="s">
        <v>3307</v>
      </c>
      <c r="S18" s="101" t="s">
        <v>3308</v>
      </c>
      <c r="T18" s="101"/>
      <c r="U18" s="101" t="s">
        <v>3309</v>
      </c>
      <c r="V18" s="101" t="s">
        <v>1576</v>
      </c>
      <c r="W18" s="101"/>
      <c r="X18" s="302"/>
      <c r="Y18" s="303"/>
      <c r="Z18" s="302"/>
      <c r="AA18" s="303"/>
      <c r="AB18" s="100">
        <f>IF(OR(J18="Fail",ISBLANK(J18)),INDEX('Issue Code Table'!C:C,MATCH(N:N,'Issue Code Table'!A:A,0)),IF(M18="Critical",6,IF(M18="Significant",5,IF(M18="Moderate",3,2))))</f>
        <v>4</v>
      </c>
      <c r="AD18" s="76"/>
      <c r="AE18" s="76"/>
    </row>
    <row r="19" spans="1:31" ht="300" x14ac:dyDescent="0.35">
      <c r="A19" s="127" t="s">
        <v>3236</v>
      </c>
      <c r="B19" s="299" t="s">
        <v>3237</v>
      </c>
      <c r="C19" s="127" t="s">
        <v>3238</v>
      </c>
      <c r="D19" s="127" t="s">
        <v>208</v>
      </c>
      <c r="E19" s="127" t="s">
        <v>3239</v>
      </c>
      <c r="F19" s="127" t="s">
        <v>3240</v>
      </c>
      <c r="G19" s="127" t="s">
        <v>3241</v>
      </c>
      <c r="H19" s="127" t="s">
        <v>3242</v>
      </c>
      <c r="I19" s="300"/>
      <c r="J19" s="301"/>
      <c r="K19" s="127" t="s">
        <v>3243</v>
      </c>
      <c r="L19" s="300"/>
      <c r="M19" s="300" t="s">
        <v>115</v>
      </c>
      <c r="N19" s="113" t="s">
        <v>1500</v>
      </c>
      <c r="O19" s="127" t="s">
        <v>5513</v>
      </c>
      <c r="P19" s="113"/>
      <c r="Q19" s="300" t="s">
        <v>1346</v>
      </c>
      <c r="R19" s="300" t="s">
        <v>3244</v>
      </c>
      <c r="S19" s="127" t="s">
        <v>3245</v>
      </c>
      <c r="T19" s="127"/>
      <c r="U19" s="127" t="s">
        <v>3246</v>
      </c>
      <c r="V19" s="127" t="s">
        <v>3247</v>
      </c>
      <c r="W19" s="127" t="s">
        <v>1505</v>
      </c>
      <c r="X19" s="302"/>
      <c r="Y19" s="303"/>
      <c r="Z19" s="302"/>
      <c r="AA19" s="303"/>
      <c r="AB19" s="100">
        <f>IF(OR(J19="Fail",ISBLANK(J19)),INDEX('Issue Code Table'!C:C,MATCH(N:N,'Issue Code Table'!A:A,0)),IF(M19="Critical",6,IF(M19="Significant",5,IF(M19="Moderate",3,2))))</f>
        <v>6</v>
      </c>
      <c r="AD19" s="76"/>
      <c r="AE19" s="76"/>
    </row>
    <row r="20" spans="1:31" ht="409.5" x14ac:dyDescent="0.35">
      <c r="A20" s="101" t="s">
        <v>3283</v>
      </c>
      <c r="B20" s="304" t="s">
        <v>247</v>
      </c>
      <c r="C20" s="101" t="s">
        <v>248</v>
      </c>
      <c r="D20" s="101" t="s">
        <v>208</v>
      </c>
      <c r="E20" s="101" t="s">
        <v>3284</v>
      </c>
      <c r="F20" s="101" t="s">
        <v>3285</v>
      </c>
      <c r="G20" s="101" t="s">
        <v>3286</v>
      </c>
      <c r="H20" s="101" t="s">
        <v>3287</v>
      </c>
      <c r="I20" s="305"/>
      <c r="J20" s="306"/>
      <c r="K20" s="101" t="s">
        <v>3288</v>
      </c>
      <c r="L20" s="305"/>
      <c r="M20" s="305" t="s">
        <v>115</v>
      </c>
      <c r="N20" s="307" t="s">
        <v>264</v>
      </c>
      <c r="O20" s="101" t="s">
        <v>1764</v>
      </c>
      <c r="P20" s="307"/>
      <c r="Q20" s="305" t="s">
        <v>1346</v>
      </c>
      <c r="R20" s="305" t="s">
        <v>3289</v>
      </c>
      <c r="S20" s="101" t="s">
        <v>1678</v>
      </c>
      <c r="T20" s="101"/>
      <c r="U20" s="101" t="s">
        <v>3290</v>
      </c>
      <c r="V20" s="101" t="s">
        <v>3291</v>
      </c>
      <c r="W20" s="101" t="s">
        <v>5400</v>
      </c>
      <c r="X20" s="302"/>
      <c r="Y20" s="303"/>
      <c r="Z20" s="302"/>
      <c r="AA20" s="303"/>
      <c r="AB20" s="100">
        <f>IF(OR(J20="Fail",ISBLANK(J20)),INDEX('Issue Code Table'!C:C,MATCH(N:N,'Issue Code Table'!A:A,0)),IF(M20="Critical",6,IF(M20="Significant",5,IF(M20="Moderate",3,2))))</f>
        <v>5</v>
      </c>
      <c r="AD20" s="76"/>
      <c r="AE20" s="76"/>
    </row>
    <row r="21" spans="1:31" ht="125" x14ac:dyDescent="0.35">
      <c r="A21" s="127" t="s">
        <v>3334</v>
      </c>
      <c r="B21" s="299" t="s">
        <v>322</v>
      </c>
      <c r="C21" s="127" t="s">
        <v>323</v>
      </c>
      <c r="D21" s="127" t="s">
        <v>208</v>
      </c>
      <c r="E21" s="127" t="s">
        <v>3335</v>
      </c>
      <c r="F21" s="127" t="s">
        <v>3336</v>
      </c>
      <c r="G21" s="127" t="s">
        <v>3337</v>
      </c>
      <c r="H21" s="127" t="s">
        <v>3338</v>
      </c>
      <c r="I21" s="300"/>
      <c r="J21" s="301"/>
      <c r="K21" s="127" t="s">
        <v>3339</v>
      </c>
      <c r="L21" s="300"/>
      <c r="M21" s="300" t="s">
        <v>126</v>
      </c>
      <c r="N21" s="127" t="s">
        <v>1632</v>
      </c>
      <c r="O21" s="127" t="s">
        <v>1633</v>
      </c>
      <c r="P21" s="113"/>
      <c r="Q21" s="300" t="s">
        <v>1346</v>
      </c>
      <c r="R21" s="300" t="s">
        <v>3340</v>
      </c>
      <c r="S21" s="127" t="s">
        <v>1635</v>
      </c>
      <c r="T21" s="127"/>
      <c r="U21" s="127" t="s">
        <v>3341</v>
      </c>
      <c r="V21" s="127" t="s">
        <v>3342</v>
      </c>
      <c r="W21" s="127"/>
      <c r="X21" s="302"/>
      <c r="Y21" s="303"/>
      <c r="Z21" s="302"/>
      <c r="AA21" s="303"/>
      <c r="AB21" s="100">
        <f>IF(OR(J21="Fail",ISBLANK(J21)),INDEX('Issue Code Table'!C:C,MATCH(N:N,'Issue Code Table'!A:A,0)),IF(M21="Critical",6,IF(M21="Significant",5,IF(M21="Moderate",3,2))))</f>
        <v>4</v>
      </c>
      <c r="AD21" s="76"/>
      <c r="AE21" s="76"/>
    </row>
    <row r="22" spans="1:31" ht="300" x14ac:dyDescent="0.35">
      <c r="A22" s="101" t="s">
        <v>3248</v>
      </c>
      <c r="B22" s="304" t="s">
        <v>1614</v>
      </c>
      <c r="C22" s="101" t="s">
        <v>1743</v>
      </c>
      <c r="D22" s="101" t="s">
        <v>208</v>
      </c>
      <c r="E22" s="101" t="s">
        <v>3249</v>
      </c>
      <c r="F22" s="101" t="s">
        <v>3250</v>
      </c>
      <c r="G22" s="101" t="s">
        <v>3251</v>
      </c>
      <c r="H22" s="101" t="s">
        <v>1510</v>
      </c>
      <c r="I22" s="305"/>
      <c r="J22" s="306"/>
      <c r="K22" s="101" t="s">
        <v>1511</v>
      </c>
      <c r="L22" s="305" t="s">
        <v>1512</v>
      </c>
      <c r="M22" s="305" t="s">
        <v>115</v>
      </c>
      <c r="N22" s="307" t="s">
        <v>513</v>
      </c>
      <c r="O22" s="101" t="s">
        <v>5490</v>
      </c>
      <c r="P22" s="307"/>
      <c r="Q22" s="305" t="s">
        <v>1346</v>
      </c>
      <c r="R22" s="305" t="s">
        <v>3252</v>
      </c>
      <c r="S22" s="101" t="s">
        <v>3253</v>
      </c>
      <c r="T22" s="101"/>
      <c r="U22" s="101" t="s">
        <v>3254</v>
      </c>
      <c r="V22" s="101" t="s">
        <v>3255</v>
      </c>
      <c r="W22" s="101" t="s">
        <v>1517</v>
      </c>
      <c r="X22" s="302"/>
      <c r="Y22" s="303"/>
      <c r="Z22" s="302"/>
      <c r="AA22" s="303"/>
      <c r="AB22" s="100">
        <f>IF(OR(J22="Fail",ISBLANK(J22)),INDEX('Issue Code Table'!C:C,MATCH(N:N,'Issue Code Table'!A:A,0)),IF(M22="Critical",6,IF(M22="Significant",5,IF(M22="Moderate",3,2))))</f>
        <v>7</v>
      </c>
      <c r="AD22" s="76"/>
      <c r="AE22" s="76"/>
    </row>
    <row r="23" spans="1:31" ht="125" x14ac:dyDescent="0.35">
      <c r="A23" s="127" t="s">
        <v>3325</v>
      </c>
      <c r="B23" s="299" t="s">
        <v>1614</v>
      </c>
      <c r="C23" s="127" t="s">
        <v>1743</v>
      </c>
      <c r="D23" s="127" t="s">
        <v>208</v>
      </c>
      <c r="E23" s="127" t="s">
        <v>3326</v>
      </c>
      <c r="F23" s="127" t="s">
        <v>3327</v>
      </c>
      <c r="G23" s="127" t="s">
        <v>3328</v>
      </c>
      <c r="H23" s="127" t="s">
        <v>1619</v>
      </c>
      <c r="I23" s="300"/>
      <c r="J23" s="301"/>
      <c r="K23" s="127" t="s">
        <v>3329</v>
      </c>
      <c r="L23" s="300"/>
      <c r="M23" s="300" t="s">
        <v>115</v>
      </c>
      <c r="N23" s="113" t="s">
        <v>1500</v>
      </c>
      <c r="O23" s="127" t="s">
        <v>5513</v>
      </c>
      <c r="P23" s="113"/>
      <c r="Q23" s="300" t="s">
        <v>1346</v>
      </c>
      <c r="R23" s="300" t="s">
        <v>3330</v>
      </c>
      <c r="S23" s="127" t="s">
        <v>3331</v>
      </c>
      <c r="T23" s="127"/>
      <c r="U23" s="127" t="s">
        <v>3332</v>
      </c>
      <c r="V23" s="127" t="s">
        <v>3333</v>
      </c>
      <c r="W23" s="127" t="s">
        <v>1625</v>
      </c>
      <c r="X23" s="302"/>
      <c r="Y23" s="303"/>
      <c r="Z23" s="302"/>
      <c r="AA23" s="303"/>
      <c r="AB23" s="100">
        <f>IF(OR(J23="Fail",ISBLANK(J23)),INDEX('Issue Code Table'!C:C,MATCH(N:N,'Issue Code Table'!A:A,0)),IF(M23="Critical",6,IF(M23="Significant",5,IF(M23="Moderate",3,2))))</f>
        <v>6</v>
      </c>
      <c r="AD23" s="76"/>
      <c r="AE23" s="76"/>
    </row>
    <row r="24" spans="1:31" ht="409.5" x14ac:dyDescent="0.35">
      <c r="A24" s="101" t="s">
        <v>3343</v>
      </c>
      <c r="B24" s="304" t="s">
        <v>322</v>
      </c>
      <c r="C24" s="101" t="s">
        <v>323</v>
      </c>
      <c r="D24" s="101" t="s">
        <v>208</v>
      </c>
      <c r="E24" s="101" t="s">
        <v>3344</v>
      </c>
      <c r="F24" s="101" t="s">
        <v>1640</v>
      </c>
      <c r="G24" s="101" t="s">
        <v>3345</v>
      </c>
      <c r="H24" s="101" t="s">
        <v>1642</v>
      </c>
      <c r="I24" s="305"/>
      <c r="J24" s="306"/>
      <c r="K24" s="101" t="s">
        <v>1643</v>
      </c>
      <c r="L24" s="305"/>
      <c r="M24" s="305" t="s">
        <v>126</v>
      </c>
      <c r="N24" s="307" t="s">
        <v>1632</v>
      </c>
      <c r="O24" s="101" t="s">
        <v>1633</v>
      </c>
      <c r="P24" s="307"/>
      <c r="Q24" s="305" t="s">
        <v>1346</v>
      </c>
      <c r="R24" s="305" t="s">
        <v>3346</v>
      </c>
      <c r="S24" s="101" t="s">
        <v>1646</v>
      </c>
      <c r="T24" s="101"/>
      <c r="U24" s="101" t="s">
        <v>3347</v>
      </c>
      <c r="V24" s="101" t="s">
        <v>1648</v>
      </c>
      <c r="W24" s="101"/>
      <c r="X24" s="302"/>
      <c r="Y24" s="303"/>
      <c r="Z24" s="302"/>
      <c r="AA24" s="303"/>
      <c r="AB24" s="100">
        <f>IF(OR(J24="Fail",ISBLANK(J24)),INDEX('Issue Code Table'!C:C,MATCH(N:N,'Issue Code Table'!A:A,0)),IF(M24="Critical",6,IF(M24="Significant",5,IF(M24="Moderate",3,2))))</f>
        <v>4</v>
      </c>
      <c r="AD24" s="76"/>
      <c r="AE24" s="76"/>
    </row>
    <row r="25" spans="1:31" ht="125" x14ac:dyDescent="0.35">
      <c r="A25" s="127" t="s">
        <v>3256</v>
      </c>
      <c r="B25" s="299" t="s">
        <v>322</v>
      </c>
      <c r="C25" s="127" t="s">
        <v>323</v>
      </c>
      <c r="D25" s="127" t="s">
        <v>208</v>
      </c>
      <c r="E25" s="127" t="s">
        <v>3257</v>
      </c>
      <c r="F25" s="127" t="s">
        <v>3258</v>
      </c>
      <c r="G25" s="127" t="s">
        <v>5317</v>
      </c>
      <c r="H25" s="127" t="s">
        <v>1522</v>
      </c>
      <c r="I25" s="300"/>
      <c r="J25" s="301"/>
      <c r="K25" s="127" t="s">
        <v>1523</v>
      </c>
      <c r="L25" s="300"/>
      <c r="M25" s="300" t="s">
        <v>115</v>
      </c>
      <c r="N25" s="113" t="s">
        <v>264</v>
      </c>
      <c r="O25" s="127" t="s">
        <v>1764</v>
      </c>
      <c r="P25" s="113"/>
      <c r="Q25" s="300" t="s">
        <v>1346</v>
      </c>
      <c r="R25" s="300" t="s">
        <v>3259</v>
      </c>
      <c r="S25" s="127" t="s">
        <v>3260</v>
      </c>
      <c r="T25" s="127"/>
      <c r="U25" s="127" t="s">
        <v>3261</v>
      </c>
      <c r="V25" s="127" t="s">
        <v>3262</v>
      </c>
      <c r="W25" s="127" t="s">
        <v>1528</v>
      </c>
      <c r="X25" s="302"/>
      <c r="Y25" s="303"/>
      <c r="Z25" s="302"/>
      <c r="AA25" s="303"/>
      <c r="AB25" s="100">
        <f>IF(OR(J25="Fail",ISBLANK(J25)),INDEX('Issue Code Table'!C:C,MATCH(N:N,'Issue Code Table'!A:A,0)),IF(M25="Critical",6,IF(M25="Significant",5,IF(M25="Moderate",3,2))))</f>
        <v>5</v>
      </c>
      <c r="AD25" s="76"/>
      <c r="AE25" s="76"/>
    </row>
    <row r="26" spans="1:31" ht="300" x14ac:dyDescent="0.35">
      <c r="A26" s="101" t="s">
        <v>3213</v>
      </c>
      <c r="B26" s="304" t="s">
        <v>1614</v>
      </c>
      <c r="C26" s="101" t="s">
        <v>1743</v>
      </c>
      <c r="D26" s="101" t="s">
        <v>208</v>
      </c>
      <c r="E26" s="101" t="s">
        <v>3214</v>
      </c>
      <c r="F26" s="101" t="s">
        <v>3215</v>
      </c>
      <c r="G26" s="101" t="s">
        <v>3216</v>
      </c>
      <c r="H26" s="101" t="s">
        <v>1696</v>
      </c>
      <c r="I26" s="305"/>
      <c r="J26" s="306"/>
      <c r="K26" s="101" t="s">
        <v>1697</v>
      </c>
      <c r="L26" s="305" t="s">
        <v>1698</v>
      </c>
      <c r="M26" s="305" t="s">
        <v>115</v>
      </c>
      <c r="N26" s="307" t="s">
        <v>1699</v>
      </c>
      <c r="O26" s="101" t="s">
        <v>5516</v>
      </c>
      <c r="P26" s="307"/>
      <c r="Q26" s="305" t="s">
        <v>1346</v>
      </c>
      <c r="R26" s="305" t="s">
        <v>3217</v>
      </c>
      <c r="S26" s="101" t="s">
        <v>1700</v>
      </c>
      <c r="T26" s="101"/>
      <c r="U26" s="101" t="s">
        <v>3218</v>
      </c>
      <c r="V26" s="101" t="s">
        <v>3219</v>
      </c>
      <c r="W26" s="101" t="s">
        <v>1703</v>
      </c>
      <c r="X26" s="302"/>
      <c r="Y26" s="303"/>
      <c r="Z26" s="302"/>
      <c r="AA26" s="303"/>
      <c r="AB26" s="100">
        <f>IF(OR(J26="Fail",ISBLANK(J26)),INDEX('Issue Code Table'!C:C,MATCH(N:N,'Issue Code Table'!A:A,0)),IF(M26="Critical",6,IF(M26="Significant",5,IF(M26="Moderate",3,2))))</f>
        <v>5</v>
      </c>
      <c r="AD26" s="76"/>
      <c r="AE26" s="76"/>
    </row>
    <row r="27" spans="1:31" ht="337.5" x14ac:dyDescent="0.35">
      <c r="A27" s="127" t="s">
        <v>3521</v>
      </c>
      <c r="B27" s="299" t="s">
        <v>119</v>
      </c>
      <c r="C27" s="127" t="s">
        <v>120</v>
      </c>
      <c r="D27" s="127" t="s">
        <v>208</v>
      </c>
      <c r="E27" s="127" t="s">
        <v>3522</v>
      </c>
      <c r="F27" s="127" t="s">
        <v>3523</v>
      </c>
      <c r="G27" s="127" t="s">
        <v>3524</v>
      </c>
      <c r="H27" s="127" t="s">
        <v>3525</v>
      </c>
      <c r="I27" s="300"/>
      <c r="J27" s="301"/>
      <c r="K27" s="127" t="s">
        <v>5377</v>
      </c>
      <c r="L27" s="300"/>
      <c r="M27" s="300" t="s">
        <v>115</v>
      </c>
      <c r="N27" s="113" t="s">
        <v>264</v>
      </c>
      <c r="O27" s="127" t="s">
        <v>1764</v>
      </c>
      <c r="P27" s="113"/>
      <c r="Q27" s="300" t="s">
        <v>1737</v>
      </c>
      <c r="R27" s="300" t="s">
        <v>3526</v>
      </c>
      <c r="S27" s="127" t="s">
        <v>3527</v>
      </c>
      <c r="T27" s="127"/>
      <c r="U27" s="127" t="s">
        <v>3528</v>
      </c>
      <c r="V27" s="127" t="s">
        <v>3529</v>
      </c>
      <c r="W27" s="127" t="s">
        <v>5396</v>
      </c>
      <c r="X27" s="302"/>
      <c r="Y27" s="303"/>
      <c r="Z27" s="302"/>
      <c r="AA27" s="303"/>
      <c r="AB27" s="100">
        <f>IF(OR(J27="Fail",ISBLANK(J27)),INDEX('Issue Code Table'!C:C,MATCH(N:N,'Issue Code Table'!A:A,0)),IF(M27="Critical",6,IF(M27="Significant",5,IF(M27="Moderate",3,2))))</f>
        <v>5</v>
      </c>
      <c r="AD27" s="76"/>
      <c r="AE27" s="76"/>
    </row>
    <row r="28" spans="1:31" ht="409.5" x14ac:dyDescent="0.35">
      <c r="A28" s="101" t="s">
        <v>3968</v>
      </c>
      <c r="B28" s="304" t="s">
        <v>152</v>
      </c>
      <c r="C28" s="101" t="s">
        <v>3098</v>
      </c>
      <c r="D28" s="101" t="s">
        <v>139</v>
      </c>
      <c r="E28" s="101" t="s">
        <v>3969</v>
      </c>
      <c r="F28" s="101" t="s">
        <v>3970</v>
      </c>
      <c r="G28" s="101" t="s">
        <v>3971</v>
      </c>
      <c r="H28" s="101" t="s">
        <v>1263</v>
      </c>
      <c r="I28" s="307"/>
      <c r="J28" s="306"/>
      <c r="K28" s="101" t="s">
        <v>1264</v>
      </c>
      <c r="L28" s="307"/>
      <c r="M28" s="305" t="s">
        <v>184</v>
      </c>
      <c r="N28" s="307" t="s">
        <v>1265</v>
      </c>
      <c r="O28" s="101" t="s">
        <v>1288</v>
      </c>
      <c r="P28" s="307"/>
      <c r="Q28" s="305" t="s">
        <v>3972</v>
      </c>
      <c r="R28" s="305" t="s">
        <v>3973</v>
      </c>
      <c r="S28" s="101" t="s">
        <v>3974</v>
      </c>
      <c r="T28" s="101"/>
      <c r="U28" s="101" t="s">
        <v>3975</v>
      </c>
      <c r="V28" s="101" t="s">
        <v>3976</v>
      </c>
      <c r="W28" s="101"/>
      <c r="X28" s="302"/>
      <c r="Y28" s="303"/>
      <c r="Z28" s="302"/>
      <c r="AA28" s="303"/>
      <c r="AB28" s="100">
        <f>IF(OR(J28="Fail",ISBLANK(J28)),INDEX('Issue Code Table'!C:C,MATCH(N:N,'Issue Code Table'!A:A,0)),IF(M28="Critical",6,IF(M28="Significant",5,IF(M28="Moderate",3,2))))</f>
        <v>4</v>
      </c>
      <c r="AD28" s="76"/>
      <c r="AE28" s="76"/>
    </row>
    <row r="29" spans="1:31" ht="409.5" x14ac:dyDescent="0.35">
      <c r="A29" s="127" t="s">
        <v>3959</v>
      </c>
      <c r="B29" s="299" t="s">
        <v>176</v>
      </c>
      <c r="C29" s="127" t="s">
        <v>177</v>
      </c>
      <c r="D29" s="127" t="s">
        <v>139</v>
      </c>
      <c r="E29" s="127" t="s">
        <v>3960</v>
      </c>
      <c r="F29" s="127" t="s">
        <v>3961</v>
      </c>
      <c r="G29" s="127" t="s">
        <v>3962</v>
      </c>
      <c r="H29" s="127" t="s">
        <v>3963</v>
      </c>
      <c r="I29" s="113"/>
      <c r="J29" s="301"/>
      <c r="K29" s="127" t="s">
        <v>5386</v>
      </c>
      <c r="L29" s="113"/>
      <c r="M29" s="300" t="s">
        <v>115</v>
      </c>
      <c r="N29" s="113" t="s">
        <v>1231</v>
      </c>
      <c r="O29" s="127" t="s">
        <v>1232</v>
      </c>
      <c r="P29" s="113"/>
      <c r="Q29" s="300" t="s">
        <v>2105</v>
      </c>
      <c r="R29" s="300" t="s">
        <v>3964</v>
      </c>
      <c r="S29" s="127" t="s">
        <v>3965</v>
      </c>
      <c r="T29" s="127"/>
      <c r="U29" s="127" t="s">
        <v>3966</v>
      </c>
      <c r="V29" s="127" t="s">
        <v>3967</v>
      </c>
      <c r="W29" s="127" t="s">
        <v>5401</v>
      </c>
      <c r="X29" s="302"/>
      <c r="Y29" s="303"/>
      <c r="Z29" s="302"/>
      <c r="AA29" s="303"/>
      <c r="AB29" s="100">
        <f>IF(OR(J29="Fail",ISBLANK(J29)),INDEX('Issue Code Table'!C:C,MATCH(N:N,'Issue Code Table'!A:A,0)),IF(M29="Critical",6,IF(M29="Significant",5,IF(M29="Moderate",3,2))))</f>
        <v>6</v>
      </c>
      <c r="AD29" s="76"/>
      <c r="AE29" s="76"/>
    </row>
    <row r="30" spans="1:31" ht="409.5" x14ac:dyDescent="0.35">
      <c r="A30" s="101" t="s">
        <v>2294</v>
      </c>
      <c r="B30" s="304" t="s">
        <v>170</v>
      </c>
      <c r="C30" s="101" t="s">
        <v>171</v>
      </c>
      <c r="D30" s="101" t="s">
        <v>208</v>
      </c>
      <c r="E30" s="101" t="s">
        <v>2295</v>
      </c>
      <c r="F30" s="101" t="s">
        <v>2296</v>
      </c>
      <c r="G30" s="101" t="s">
        <v>2297</v>
      </c>
      <c r="H30" s="101" t="s">
        <v>2298</v>
      </c>
      <c r="I30" s="305"/>
      <c r="J30" s="306"/>
      <c r="K30" s="101" t="s">
        <v>391</v>
      </c>
      <c r="L30" s="305"/>
      <c r="M30" s="305" t="s">
        <v>115</v>
      </c>
      <c r="N30" s="305" t="s">
        <v>264</v>
      </c>
      <c r="O30" s="101" t="s">
        <v>1764</v>
      </c>
      <c r="P30" s="307"/>
      <c r="Q30" s="305" t="s">
        <v>2279</v>
      </c>
      <c r="R30" s="305" t="s">
        <v>2299</v>
      </c>
      <c r="S30" s="101" t="s">
        <v>393</v>
      </c>
      <c r="T30" s="101"/>
      <c r="U30" s="101" t="s">
        <v>2300</v>
      </c>
      <c r="V30" s="101" t="s">
        <v>2301</v>
      </c>
      <c r="W30" s="101" t="s">
        <v>291</v>
      </c>
      <c r="X30" s="302"/>
      <c r="Y30" s="303"/>
      <c r="Z30" s="302"/>
      <c r="AA30" s="303"/>
      <c r="AB30" s="100">
        <f>IF(OR(J30="Fail",ISBLANK(J30)),INDEX('Issue Code Table'!C:C,MATCH(N:N,'Issue Code Table'!A:A,0)),IF(M30="Critical",6,IF(M30="Significant",5,IF(M30="Moderate",3,2))))</f>
        <v>5</v>
      </c>
      <c r="AD30" s="76"/>
      <c r="AE30" s="76"/>
    </row>
    <row r="31" spans="1:31" ht="337.5" x14ac:dyDescent="0.35">
      <c r="A31" s="127" t="s">
        <v>3530</v>
      </c>
      <c r="B31" s="299" t="s">
        <v>119</v>
      </c>
      <c r="C31" s="127" t="s">
        <v>120</v>
      </c>
      <c r="D31" s="127" t="s">
        <v>208</v>
      </c>
      <c r="E31" s="127" t="s">
        <v>3531</v>
      </c>
      <c r="F31" s="127" t="s">
        <v>3532</v>
      </c>
      <c r="G31" s="127" t="s">
        <v>3533</v>
      </c>
      <c r="H31" s="127" t="s">
        <v>3534</v>
      </c>
      <c r="I31" s="300"/>
      <c r="J31" s="301"/>
      <c r="K31" s="127" t="s">
        <v>5385</v>
      </c>
      <c r="L31" s="300"/>
      <c r="M31" s="300" t="s">
        <v>115</v>
      </c>
      <c r="N31" s="113" t="s">
        <v>264</v>
      </c>
      <c r="O31" s="127" t="s">
        <v>1764</v>
      </c>
      <c r="P31" s="113"/>
      <c r="Q31" s="300" t="s">
        <v>1737</v>
      </c>
      <c r="R31" s="300" t="s">
        <v>3535</v>
      </c>
      <c r="S31" s="127" t="s">
        <v>3536</v>
      </c>
      <c r="T31" s="127"/>
      <c r="U31" s="127" t="s">
        <v>3537</v>
      </c>
      <c r="V31" s="127" t="s">
        <v>3538</v>
      </c>
      <c r="W31" s="127" t="s">
        <v>5402</v>
      </c>
      <c r="X31" s="302"/>
      <c r="Y31" s="303"/>
      <c r="Z31" s="302"/>
      <c r="AA31" s="303"/>
      <c r="AB31" s="100">
        <f>IF(OR(J31="Fail",ISBLANK(J31)),INDEX('Issue Code Table'!C:C,MATCH(N:N,'Issue Code Table'!A:A,0)),IF(M31="Critical",6,IF(M31="Significant",5,IF(M31="Moderate",3,2))))</f>
        <v>5</v>
      </c>
      <c r="AD31" s="76"/>
      <c r="AE31" s="76"/>
    </row>
    <row r="32" spans="1:31" ht="212.5" x14ac:dyDescent="0.35">
      <c r="A32" s="101" t="s">
        <v>3758</v>
      </c>
      <c r="B32" s="304" t="s">
        <v>170</v>
      </c>
      <c r="C32" s="101" t="s">
        <v>171</v>
      </c>
      <c r="D32" s="101" t="s">
        <v>208</v>
      </c>
      <c r="E32" s="101" t="s">
        <v>3759</v>
      </c>
      <c r="F32" s="101" t="s">
        <v>3760</v>
      </c>
      <c r="G32" s="101" t="s">
        <v>3761</v>
      </c>
      <c r="H32" s="101" t="s">
        <v>604</v>
      </c>
      <c r="I32" s="305"/>
      <c r="J32" s="306"/>
      <c r="K32" s="101" t="s">
        <v>605</v>
      </c>
      <c r="L32" s="305"/>
      <c r="M32" s="305" t="s">
        <v>115</v>
      </c>
      <c r="N32" s="311" t="s">
        <v>264</v>
      </c>
      <c r="O32" s="101" t="s">
        <v>1764</v>
      </c>
      <c r="P32" s="307"/>
      <c r="Q32" s="305" t="s">
        <v>490</v>
      </c>
      <c r="R32" s="305" t="s">
        <v>3762</v>
      </c>
      <c r="S32" s="101" t="s">
        <v>607</v>
      </c>
      <c r="T32" s="101"/>
      <c r="U32" s="101" t="s">
        <v>3763</v>
      </c>
      <c r="V32" s="101" t="s">
        <v>609</v>
      </c>
      <c r="W32" s="101" t="s">
        <v>5492</v>
      </c>
      <c r="X32" s="302"/>
      <c r="Y32" s="303"/>
      <c r="Z32" s="302"/>
      <c r="AA32" s="303"/>
      <c r="AB32" s="100">
        <f>IF(OR(J32="Fail",ISBLANK(J32)),INDEX('Issue Code Table'!C:C,MATCH(N:N,'Issue Code Table'!A:A,0)),IF(M32="Critical",6,IF(M32="Significant",5,IF(M32="Moderate",3,2))))</f>
        <v>5</v>
      </c>
      <c r="AD32" s="76"/>
      <c r="AE32" s="76"/>
    </row>
    <row r="33" spans="1:31" ht="325" x14ac:dyDescent="0.35">
      <c r="A33" s="127" t="s">
        <v>3764</v>
      </c>
      <c r="B33" s="299" t="s">
        <v>170</v>
      </c>
      <c r="C33" s="127" t="s">
        <v>171</v>
      </c>
      <c r="D33" s="127" t="s">
        <v>208</v>
      </c>
      <c r="E33" s="127" t="s">
        <v>3765</v>
      </c>
      <c r="F33" s="127" t="s">
        <v>612</v>
      </c>
      <c r="G33" s="127" t="s">
        <v>3766</v>
      </c>
      <c r="H33" s="127" t="s">
        <v>3767</v>
      </c>
      <c r="I33" s="300"/>
      <c r="J33" s="301"/>
      <c r="K33" s="127" t="s">
        <v>3768</v>
      </c>
      <c r="L33" s="300"/>
      <c r="M33" s="300" t="s">
        <v>115</v>
      </c>
      <c r="N33" s="300" t="s">
        <v>264</v>
      </c>
      <c r="O33" s="127" t="s">
        <v>1764</v>
      </c>
      <c r="P33" s="113"/>
      <c r="Q33" s="300" t="s">
        <v>490</v>
      </c>
      <c r="R33" s="300" t="s">
        <v>3769</v>
      </c>
      <c r="S33" s="127" t="s">
        <v>617</v>
      </c>
      <c r="T33" s="127"/>
      <c r="U33" s="127" t="s">
        <v>3770</v>
      </c>
      <c r="V33" s="127" t="s">
        <v>618</v>
      </c>
      <c r="W33" s="127" t="s">
        <v>619</v>
      </c>
      <c r="X33" s="302"/>
      <c r="Y33" s="303"/>
      <c r="Z33" s="302"/>
      <c r="AA33" s="303"/>
      <c r="AB33" s="100">
        <f>IF(OR(J33="Fail",ISBLANK(J33)),INDEX('Issue Code Table'!C:C,MATCH(N:N,'Issue Code Table'!A:A,0)),IF(M33="Critical",6,IF(M33="Significant",5,IF(M33="Moderate",3,2))))</f>
        <v>5</v>
      </c>
      <c r="AD33" s="76"/>
      <c r="AE33" s="76"/>
    </row>
    <row r="34" spans="1:31" ht="400" x14ac:dyDescent="0.35">
      <c r="A34" s="101" t="s">
        <v>2285</v>
      </c>
      <c r="B34" s="304" t="s">
        <v>247</v>
      </c>
      <c r="C34" s="101" t="s">
        <v>248</v>
      </c>
      <c r="D34" s="101" t="s">
        <v>208</v>
      </c>
      <c r="E34" s="101" t="s">
        <v>2286</v>
      </c>
      <c r="F34" s="101" t="s">
        <v>2287</v>
      </c>
      <c r="G34" s="101" t="s">
        <v>2288</v>
      </c>
      <c r="H34" s="101" t="s">
        <v>2289</v>
      </c>
      <c r="I34" s="305"/>
      <c r="J34" s="306"/>
      <c r="K34" s="101" t="s">
        <v>381</v>
      </c>
      <c r="L34" s="305"/>
      <c r="M34" s="305" t="s">
        <v>115</v>
      </c>
      <c r="N34" s="305" t="s">
        <v>264</v>
      </c>
      <c r="O34" s="101" t="s">
        <v>1764</v>
      </c>
      <c r="P34" s="307"/>
      <c r="Q34" s="305" t="s">
        <v>2279</v>
      </c>
      <c r="R34" s="305" t="s">
        <v>2290</v>
      </c>
      <c r="S34" s="101" t="s">
        <v>383</v>
      </c>
      <c r="T34" s="101" t="s">
        <v>2291</v>
      </c>
      <c r="U34" s="101" t="s">
        <v>2292</v>
      </c>
      <c r="V34" s="101" t="s">
        <v>2293</v>
      </c>
      <c r="W34" s="101" t="s">
        <v>386</v>
      </c>
      <c r="X34" s="302"/>
      <c r="Y34" s="303"/>
      <c r="Z34" s="302"/>
      <c r="AA34" s="303"/>
      <c r="AB34" s="100">
        <f>IF(OR(J34="Fail",ISBLANK(J34)),INDEX('Issue Code Table'!C:C,MATCH(N:N,'Issue Code Table'!A:A,0)),IF(M34="Critical",6,IF(M34="Significant",5,IF(M34="Moderate",3,2))))</f>
        <v>5</v>
      </c>
      <c r="AD34" s="76"/>
      <c r="AE34" s="76"/>
    </row>
    <row r="35" spans="1:31" ht="212.5" x14ac:dyDescent="0.35">
      <c r="A35" s="127" t="s">
        <v>3108</v>
      </c>
      <c r="B35" s="299" t="s">
        <v>247</v>
      </c>
      <c r="C35" s="127" t="s">
        <v>248</v>
      </c>
      <c r="D35" s="127" t="s">
        <v>208</v>
      </c>
      <c r="E35" s="127" t="s">
        <v>3109</v>
      </c>
      <c r="F35" s="127" t="s">
        <v>3110</v>
      </c>
      <c r="G35" s="127" t="s">
        <v>3111</v>
      </c>
      <c r="H35" s="127" t="s">
        <v>252</v>
      </c>
      <c r="I35" s="300"/>
      <c r="J35" s="301"/>
      <c r="K35" s="127" t="s">
        <v>3112</v>
      </c>
      <c r="L35" s="300"/>
      <c r="M35" s="300" t="s">
        <v>115</v>
      </c>
      <c r="N35" s="113" t="s">
        <v>239</v>
      </c>
      <c r="O35" s="127" t="s">
        <v>1345</v>
      </c>
      <c r="P35" s="113"/>
      <c r="Q35" s="300" t="s">
        <v>1382</v>
      </c>
      <c r="R35" s="300" t="s">
        <v>1444</v>
      </c>
      <c r="S35" s="127" t="s">
        <v>254</v>
      </c>
      <c r="T35" s="127" t="s">
        <v>3113</v>
      </c>
      <c r="U35" s="127" t="s">
        <v>3114</v>
      </c>
      <c r="V35" s="127" t="s">
        <v>3115</v>
      </c>
      <c r="W35" s="127" t="s">
        <v>257</v>
      </c>
      <c r="X35" s="302"/>
      <c r="Y35" s="303"/>
      <c r="Z35" s="302"/>
      <c r="AA35" s="303"/>
      <c r="AB35" s="100">
        <f>IF(OR(J35="Fail",ISBLANK(J35)),INDEX('Issue Code Table'!C:C,MATCH(N:N,'Issue Code Table'!A:A,0)),IF(M35="Critical",6,IF(M35="Significant",5,IF(M35="Moderate",3,2))))</f>
        <v>5</v>
      </c>
      <c r="AD35" s="76"/>
      <c r="AE35" s="76"/>
    </row>
    <row r="36" spans="1:31" ht="350" x14ac:dyDescent="0.35">
      <c r="A36" s="101" t="s">
        <v>2302</v>
      </c>
      <c r="B36" s="304" t="s">
        <v>247</v>
      </c>
      <c r="C36" s="101" t="s">
        <v>248</v>
      </c>
      <c r="D36" s="101" t="s">
        <v>208</v>
      </c>
      <c r="E36" s="101" t="s">
        <v>2303</v>
      </c>
      <c r="F36" s="101" t="s">
        <v>2304</v>
      </c>
      <c r="G36" s="101" t="s">
        <v>2305</v>
      </c>
      <c r="H36" s="101" t="s">
        <v>2306</v>
      </c>
      <c r="I36" s="305"/>
      <c r="J36" s="306"/>
      <c r="K36" s="101" t="s">
        <v>400</v>
      </c>
      <c r="L36" s="305"/>
      <c r="M36" s="305" t="s">
        <v>115</v>
      </c>
      <c r="N36" s="305" t="s">
        <v>264</v>
      </c>
      <c r="O36" s="101" t="s">
        <v>1764</v>
      </c>
      <c r="P36" s="307"/>
      <c r="Q36" s="305" t="s">
        <v>2279</v>
      </c>
      <c r="R36" s="305" t="s">
        <v>2307</v>
      </c>
      <c r="S36" s="101" t="s">
        <v>402</v>
      </c>
      <c r="T36" s="101"/>
      <c r="U36" s="101" t="s">
        <v>2308</v>
      </c>
      <c r="V36" s="101" t="s">
        <v>2309</v>
      </c>
      <c r="W36" s="101" t="s">
        <v>301</v>
      </c>
      <c r="X36" s="302"/>
      <c r="Y36" s="303"/>
      <c r="Z36" s="302"/>
      <c r="AA36" s="303"/>
      <c r="AB36" s="100">
        <f>IF(OR(J36="Fail",ISBLANK(J36)),INDEX('Issue Code Table'!C:C,MATCH(N:N,'Issue Code Table'!A:A,0)),IF(M36="Critical",6,IF(M36="Significant",5,IF(M36="Moderate",3,2))))</f>
        <v>5</v>
      </c>
      <c r="AD36" s="76"/>
      <c r="AE36" s="76"/>
    </row>
    <row r="37" spans="1:31" ht="262.5" x14ac:dyDescent="0.35">
      <c r="A37" s="127" t="s">
        <v>2326</v>
      </c>
      <c r="B37" s="299" t="s">
        <v>247</v>
      </c>
      <c r="C37" s="127" t="s">
        <v>248</v>
      </c>
      <c r="D37" s="127" t="s">
        <v>208</v>
      </c>
      <c r="E37" s="127" t="s">
        <v>2327</v>
      </c>
      <c r="F37" s="127" t="s">
        <v>2296</v>
      </c>
      <c r="G37" s="127" t="s">
        <v>2328</v>
      </c>
      <c r="H37" s="127" t="s">
        <v>2298</v>
      </c>
      <c r="I37" s="300"/>
      <c r="J37" s="301"/>
      <c r="K37" s="127" t="s">
        <v>430</v>
      </c>
      <c r="L37" s="300"/>
      <c r="M37" s="300" t="s">
        <v>115</v>
      </c>
      <c r="N37" s="300" t="s">
        <v>264</v>
      </c>
      <c r="O37" s="127" t="s">
        <v>1764</v>
      </c>
      <c r="P37" s="113"/>
      <c r="Q37" s="300" t="s">
        <v>2315</v>
      </c>
      <c r="R37" s="300" t="s">
        <v>2329</v>
      </c>
      <c r="S37" s="127" t="s">
        <v>431</v>
      </c>
      <c r="T37" s="127"/>
      <c r="U37" s="127" t="s">
        <v>2330</v>
      </c>
      <c r="V37" s="127" t="s">
        <v>2331</v>
      </c>
      <c r="W37" s="127" t="s">
        <v>5487</v>
      </c>
      <c r="X37" s="302"/>
      <c r="Y37" s="303"/>
      <c r="Z37" s="302"/>
      <c r="AA37" s="303"/>
      <c r="AB37" s="100">
        <f>IF(OR(J37="Fail",ISBLANK(J37)),INDEX('Issue Code Table'!C:C,MATCH(N:N,'Issue Code Table'!A:A,0)),IF(M37="Critical",6,IF(M37="Significant",5,IF(M37="Moderate",3,2))))</f>
        <v>5</v>
      </c>
      <c r="AD37" s="76"/>
      <c r="AE37" s="76"/>
    </row>
    <row r="38" spans="1:31" ht="409.5" x14ac:dyDescent="0.35">
      <c r="A38" s="101" t="s">
        <v>3545</v>
      </c>
      <c r="B38" s="304" t="s">
        <v>247</v>
      </c>
      <c r="C38" s="101" t="s">
        <v>248</v>
      </c>
      <c r="D38" s="101" t="s">
        <v>208</v>
      </c>
      <c r="E38" s="101" t="s">
        <v>3546</v>
      </c>
      <c r="F38" s="101" t="s">
        <v>3547</v>
      </c>
      <c r="G38" s="101" t="s">
        <v>3548</v>
      </c>
      <c r="H38" s="101" t="s">
        <v>3549</v>
      </c>
      <c r="I38" s="305"/>
      <c r="J38" s="306"/>
      <c r="K38" s="101" t="s">
        <v>3550</v>
      </c>
      <c r="L38" s="305"/>
      <c r="M38" s="305" t="s">
        <v>115</v>
      </c>
      <c r="N38" s="309" t="s">
        <v>264</v>
      </c>
      <c r="O38" s="101" t="s">
        <v>1345</v>
      </c>
      <c r="P38" s="307"/>
      <c r="Q38" s="305" t="s">
        <v>1752</v>
      </c>
      <c r="R38" s="305" t="s">
        <v>3551</v>
      </c>
      <c r="S38" s="101" t="s">
        <v>3552</v>
      </c>
      <c r="T38" s="101"/>
      <c r="U38" s="101" t="s">
        <v>3553</v>
      </c>
      <c r="V38" s="101" t="s">
        <v>3554</v>
      </c>
      <c r="W38" s="101" t="s">
        <v>5527</v>
      </c>
      <c r="X38" s="302"/>
      <c r="Y38" s="303"/>
      <c r="Z38" s="302"/>
      <c r="AA38" s="303"/>
      <c r="AB38" s="100">
        <f>IF(OR(J38="Fail",ISBLANK(J38)),INDEX('Issue Code Table'!C:C,MATCH(N:N,'Issue Code Table'!A:A,0)),IF(M38="Critical",6,IF(M38="Significant",5,IF(M38="Moderate",3,2))))</f>
        <v>5</v>
      </c>
      <c r="AD38" s="76"/>
      <c r="AE38" s="76"/>
    </row>
    <row r="39" spans="1:31" ht="262.5" x14ac:dyDescent="0.35">
      <c r="A39" s="127" t="s">
        <v>2332</v>
      </c>
      <c r="B39" s="299" t="s">
        <v>247</v>
      </c>
      <c r="C39" s="127" t="s">
        <v>248</v>
      </c>
      <c r="D39" s="127" t="s">
        <v>208</v>
      </c>
      <c r="E39" s="127" t="s">
        <v>2333</v>
      </c>
      <c r="F39" s="127" t="s">
        <v>2304</v>
      </c>
      <c r="G39" s="127" t="s">
        <v>2334</v>
      </c>
      <c r="H39" s="127" t="s">
        <v>2306</v>
      </c>
      <c r="I39" s="300"/>
      <c r="J39" s="301"/>
      <c r="K39" s="127" t="s">
        <v>438</v>
      </c>
      <c r="L39" s="300"/>
      <c r="M39" s="300" t="s">
        <v>115</v>
      </c>
      <c r="N39" s="300" t="s">
        <v>264</v>
      </c>
      <c r="O39" s="127" t="s">
        <v>1764</v>
      </c>
      <c r="P39" s="113"/>
      <c r="Q39" s="300" t="s">
        <v>2315</v>
      </c>
      <c r="R39" s="300" t="s">
        <v>2335</v>
      </c>
      <c r="S39" s="127" t="s">
        <v>352</v>
      </c>
      <c r="T39" s="127"/>
      <c r="U39" s="127" t="s">
        <v>2336</v>
      </c>
      <c r="V39" s="127" t="s">
        <v>2337</v>
      </c>
      <c r="W39" s="127" t="s">
        <v>442</v>
      </c>
      <c r="X39" s="302"/>
      <c r="Y39" s="303"/>
      <c r="Z39" s="302"/>
      <c r="AA39" s="303"/>
      <c r="AB39" s="100">
        <f>IF(OR(J39="Fail",ISBLANK(J39)),INDEX('Issue Code Table'!C:C,MATCH(N:N,'Issue Code Table'!A:A,0)),IF(M39="Critical",6,IF(M39="Significant",5,IF(M39="Moderate",3,2))))</f>
        <v>5</v>
      </c>
      <c r="AD39" s="76"/>
      <c r="AE39" s="76"/>
    </row>
    <row r="40" spans="1:31" ht="409.5" x14ac:dyDescent="0.35">
      <c r="A40" s="101" t="s">
        <v>2482</v>
      </c>
      <c r="B40" s="304" t="s">
        <v>170</v>
      </c>
      <c r="C40" s="101" t="s">
        <v>171</v>
      </c>
      <c r="D40" s="101" t="s">
        <v>139</v>
      </c>
      <c r="E40" s="101" t="s">
        <v>2483</v>
      </c>
      <c r="F40" s="101" t="s">
        <v>2484</v>
      </c>
      <c r="G40" s="101" t="s">
        <v>2485</v>
      </c>
      <c r="H40" s="101" t="s">
        <v>2486</v>
      </c>
      <c r="I40" s="305"/>
      <c r="J40" s="306"/>
      <c r="K40" s="101" t="s">
        <v>2487</v>
      </c>
      <c r="L40" s="305"/>
      <c r="M40" s="305" t="s">
        <v>126</v>
      </c>
      <c r="N40" s="305" t="s">
        <v>2451</v>
      </c>
      <c r="O40" s="306" t="s">
        <v>2452</v>
      </c>
      <c r="P40" s="307"/>
      <c r="Q40" s="305" t="s">
        <v>265</v>
      </c>
      <c r="R40" s="305" t="s">
        <v>2488</v>
      </c>
      <c r="S40" s="101" t="s">
        <v>2489</v>
      </c>
      <c r="T40" s="101" t="s">
        <v>2490</v>
      </c>
      <c r="U40" s="101" t="s">
        <v>2491</v>
      </c>
      <c r="V40" s="101" t="s">
        <v>2492</v>
      </c>
      <c r="W40" s="101"/>
      <c r="X40" s="302"/>
      <c r="Y40" s="303"/>
      <c r="Z40" s="302"/>
      <c r="AA40" s="303"/>
      <c r="AB40" s="100">
        <f>IF(OR(J40="Fail",ISBLANK(J40)),INDEX('Issue Code Table'!C:C,MATCH(N:N,'Issue Code Table'!A:A,0)),IF(M40="Critical",6,IF(M40="Significant",5,IF(M40="Moderate",3,2))))</f>
        <v>6</v>
      </c>
      <c r="AD40" s="76"/>
      <c r="AE40" s="76"/>
    </row>
    <row r="41" spans="1:31" ht="250" x14ac:dyDescent="0.35">
      <c r="A41" s="127" t="s">
        <v>2321</v>
      </c>
      <c r="B41" s="299" t="s">
        <v>247</v>
      </c>
      <c r="C41" s="127" t="s">
        <v>248</v>
      </c>
      <c r="D41" s="127" t="s">
        <v>208</v>
      </c>
      <c r="E41" s="127" t="s">
        <v>2322</v>
      </c>
      <c r="F41" s="127" t="s">
        <v>2287</v>
      </c>
      <c r="G41" s="127" t="s">
        <v>2323</v>
      </c>
      <c r="H41" s="127" t="s">
        <v>2289</v>
      </c>
      <c r="I41" s="300"/>
      <c r="J41" s="301"/>
      <c r="K41" s="127" t="s">
        <v>420</v>
      </c>
      <c r="L41" s="300"/>
      <c r="M41" s="300" t="s">
        <v>115</v>
      </c>
      <c r="N41" s="300" t="s">
        <v>264</v>
      </c>
      <c r="O41" s="127" t="s">
        <v>1764</v>
      </c>
      <c r="P41" s="113"/>
      <c r="Q41" s="300" t="s">
        <v>2315</v>
      </c>
      <c r="R41" s="300" t="s">
        <v>2324</v>
      </c>
      <c r="S41" s="127" t="s">
        <v>422</v>
      </c>
      <c r="T41" s="127"/>
      <c r="U41" s="127" t="s">
        <v>2325</v>
      </c>
      <c r="V41" s="127" t="s">
        <v>5528</v>
      </c>
      <c r="W41" s="127" t="s">
        <v>424</v>
      </c>
      <c r="X41" s="302"/>
      <c r="Y41" s="303"/>
      <c r="Z41" s="302"/>
      <c r="AA41" s="303"/>
      <c r="AB41" s="100">
        <f>IF(OR(J41="Fail",ISBLANK(J41)),INDEX('Issue Code Table'!C:C,MATCH(N:N,'Issue Code Table'!A:A,0)),IF(M41="Critical",6,IF(M41="Significant",5,IF(M41="Moderate",3,2))))</f>
        <v>5</v>
      </c>
      <c r="AD41" s="76"/>
      <c r="AE41" s="76"/>
    </row>
    <row r="42" spans="1:31" ht="200" x14ac:dyDescent="0.35">
      <c r="A42" s="101" t="s">
        <v>2424</v>
      </c>
      <c r="B42" s="304" t="s">
        <v>247</v>
      </c>
      <c r="C42" s="101" t="s">
        <v>248</v>
      </c>
      <c r="D42" s="101" t="s">
        <v>208</v>
      </c>
      <c r="E42" s="101" t="s">
        <v>2425</v>
      </c>
      <c r="F42" s="101" t="s">
        <v>2296</v>
      </c>
      <c r="G42" s="101" t="s">
        <v>2426</v>
      </c>
      <c r="H42" s="101" t="s">
        <v>2298</v>
      </c>
      <c r="I42" s="305"/>
      <c r="J42" s="306"/>
      <c r="K42" s="101" t="s">
        <v>305</v>
      </c>
      <c r="L42" s="305"/>
      <c r="M42" s="305" t="s">
        <v>115</v>
      </c>
      <c r="N42" s="305" t="s">
        <v>264</v>
      </c>
      <c r="O42" s="101" t="s">
        <v>1764</v>
      </c>
      <c r="P42" s="307"/>
      <c r="Q42" s="305" t="s">
        <v>2427</v>
      </c>
      <c r="R42" s="305" t="s">
        <v>2428</v>
      </c>
      <c r="S42" s="101" t="s">
        <v>2429</v>
      </c>
      <c r="T42" s="101"/>
      <c r="U42" s="101" t="s">
        <v>2430</v>
      </c>
      <c r="V42" s="101" t="s">
        <v>2431</v>
      </c>
      <c r="W42" s="101" t="s">
        <v>310</v>
      </c>
      <c r="X42" s="302"/>
      <c r="Y42" s="303"/>
      <c r="Z42" s="302"/>
      <c r="AA42" s="303"/>
      <c r="AB42" s="100">
        <f>IF(OR(J42="Fail",ISBLANK(J42)),INDEX('Issue Code Table'!C:C,MATCH(N:N,'Issue Code Table'!A:A,0)),IF(M42="Critical",6,IF(M42="Significant",5,IF(M42="Moderate",3,2))))</f>
        <v>5</v>
      </c>
      <c r="AD42" s="76"/>
      <c r="AE42" s="76"/>
    </row>
    <row r="43" spans="1:31" ht="262.5" x14ac:dyDescent="0.35">
      <c r="A43" s="127" t="s">
        <v>2432</v>
      </c>
      <c r="B43" s="299" t="s">
        <v>247</v>
      </c>
      <c r="C43" s="127" t="s">
        <v>248</v>
      </c>
      <c r="D43" s="127" t="s">
        <v>208</v>
      </c>
      <c r="E43" s="127" t="s">
        <v>2433</v>
      </c>
      <c r="F43" s="127" t="s">
        <v>2304</v>
      </c>
      <c r="G43" s="127" t="s">
        <v>2434</v>
      </c>
      <c r="H43" s="127" t="s">
        <v>2306</v>
      </c>
      <c r="I43" s="300"/>
      <c r="J43" s="301"/>
      <c r="K43" s="127" t="s">
        <v>2435</v>
      </c>
      <c r="L43" s="300"/>
      <c r="M43" s="300" t="s">
        <v>115</v>
      </c>
      <c r="N43" s="300" t="s">
        <v>264</v>
      </c>
      <c r="O43" s="127" t="s">
        <v>1764</v>
      </c>
      <c r="P43" s="113"/>
      <c r="Q43" s="300" t="s">
        <v>2427</v>
      </c>
      <c r="R43" s="300" t="s">
        <v>2436</v>
      </c>
      <c r="S43" s="127" t="s">
        <v>2437</v>
      </c>
      <c r="T43" s="127"/>
      <c r="U43" s="127" t="s">
        <v>2438</v>
      </c>
      <c r="V43" s="127" t="s">
        <v>2439</v>
      </c>
      <c r="W43" s="127" t="s">
        <v>5403</v>
      </c>
      <c r="X43" s="302"/>
      <c r="Y43" s="303"/>
      <c r="Z43" s="302"/>
      <c r="AA43" s="303"/>
      <c r="AB43" s="100">
        <f>IF(OR(J43="Fail",ISBLANK(J43)),INDEX('Issue Code Table'!C:C,MATCH(N:N,'Issue Code Table'!A:A,0)),IF(M43="Critical",6,IF(M43="Significant",5,IF(M43="Moderate",3,2))))</f>
        <v>5</v>
      </c>
      <c r="AD43" s="76"/>
      <c r="AE43" s="76"/>
    </row>
    <row r="44" spans="1:31" ht="262.5" x14ac:dyDescent="0.35">
      <c r="A44" s="101" t="s">
        <v>2357</v>
      </c>
      <c r="B44" s="304" t="s">
        <v>247</v>
      </c>
      <c r="C44" s="101" t="s">
        <v>248</v>
      </c>
      <c r="D44" s="101" t="s">
        <v>208</v>
      </c>
      <c r="E44" s="101" t="s">
        <v>2358</v>
      </c>
      <c r="F44" s="101" t="s">
        <v>2296</v>
      </c>
      <c r="G44" s="101" t="s">
        <v>2359</v>
      </c>
      <c r="H44" s="101" t="s">
        <v>2298</v>
      </c>
      <c r="I44" s="305"/>
      <c r="J44" s="306"/>
      <c r="K44" s="101" t="s">
        <v>2360</v>
      </c>
      <c r="L44" s="305"/>
      <c r="M44" s="305" t="s">
        <v>115</v>
      </c>
      <c r="N44" s="305" t="s">
        <v>1606</v>
      </c>
      <c r="O44" s="101" t="s">
        <v>2278</v>
      </c>
      <c r="P44" s="307"/>
      <c r="Q44" s="305" t="s">
        <v>2361</v>
      </c>
      <c r="R44" s="305" t="s">
        <v>2362</v>
      </c>
      <c r="S44" s="101" t="s">
        <v>2363</v>
      </c>
      <c r="T44" s="101"/>
      <c r="U44" s="101" t="s">
        <v>2364</v>
      </c>
      <c r="V44" s="101" t="s">
        <v>2365</v>
      </c>
      <c r="W44" s="101" t="s">
        <v>5404</v>
      </c>
      <c r="X44" s="302"/>
      <c r="Y44" s="303"/>
      <c r="Z44" s="302"/>
      <c r="AA44" s="303"/>
      <c r="AB44" s="100">
        <f>IF(OR(J44="Fail",ISBLANK(J44)),INDEX('Issue Code Table'!C:C,MATCH(N:N,'Issue Code Table'!A:A,0)),IF(M44="Critical",6,IF(M44="Significant",5,IF(M44="Moderate",3,2))))</f>
        <v>5</v>
      </c>
      <c r="AD44" s="76"/>
      <c r="AE44" s="76"/>
    </row>
    <row r="45" spans="1:31" ht="262.5" x14ac:dyDescent="0.35">
      <c r="A45" s="127" t="s">
        <v>2366</v>
      </c>
      <c r="B45" s="299" t="s">
        <v>247</v>
      </c>
      <c r="C45" s="127" t="s">
        <v>248</v>
      </c>
      <c r="D45" s="127" t="s">
        <v>208</v>
      </c>
      <c r="E45" s="127" t="s">
        <v>2367</v>
      </c>
      <c r="F45" s="127" t="s">
        <v>2304</v>
      </c>
      <c r="G45" s="127" t="s">
        <v>2368</v>
      </c>
      <c r="H45" s="127" t="s">
        <v>2306</v>
      </c>
      <c r="I45" s="300"/>
      <c r="J45" s="301"/>
      <c r="K45" s="127" t="s">
        <v>2369</v>
      </c>
      <c r="L45" s="300"/>
      <c r="M45" s="300" t="s">
        <v>115</v>
      </c>
      <c r="N45" s="300" t="s">
        <v>1606</v>
      </c>
      <c r="O45" s="127" t="s">
        <v>2278</v>
      </c>
      <c r="P45" s="113"/>
      <c r="Q45" s="300" t="s">
        <v>2361</v>
      </c>
      <c r="R45" s="300" t="s">
        <v>2370</v>
      </c>
      <c r="S45" s="127" t="s">
        <v>2371</v>
      </c>
      <c r="T45" s="127"/>
      <c r="U45" s="127" t="s">
        <v>2372</v>
      </c>
      <c r="V45" s="127" t="s">
        <v>2373</v>
      </c>
      <c r="W45" s="127" t="s">
        <v>5405</v>
      </c>
      <c r="X45" s="302"/>
      <c r="Y45" s="303"/>
      <c r="Z45" s="302"/>
      <c r="AA45" s="303"/>
      <c r="AB45" s="100">
        <f>IF(OR(J45="Fail",ISBLANK(J45)),INDEX('Issue Code Table'!C:C,MATCH(N:N,'Issue Code Table'!A:A,0)),IF(M45="Critical",6,IF(M45="Significant",5,IF(M45="Moderate",3,2))))</f>
        <v>5</v>
      </c>
      <c r="AD45" s="76"/>
      <c r="AE45" s="76"/>
    </row>
    <row r="46" spans="1:31" ht="200" x14ac:dyDescent="0.35">
      <c r="A46" s="101" t="s">
        <v>2345</v>
      </c>
      <c r="B46" s="304" t="s">
        <v>247</v>
      </c>
      <c r="C46" s="101" t="s">
        <v>248</v>
      </c>
      <c r="D46" s="101" t="s">
        <v>208</v>
      </c>
      <c r="E46" s="101" t="s">
        <v>2346</v>
      </c>
      <c r="F46" s="101" t="s">
        <v>2296</v>
      </c>
      <c r="G46" s="101" t="s">
        <v>2347</v>
      </c>
      <c r="H46" s="101" t="s">
        <v>2298</v>
      </c>
      <c r="I46" s="305"/>
      <c r="J46" s="306"/>
      <c r="K46" s="101" t="s">
        <v>286</v>
      </c>
      <c r="L46" s="305"/>
      <c r="M46" s="305" t="s">
        <v>115</v>
      </c>
      <c r="N46" s="305" t="s">
        <v>264</v>
      </c>
      <c r="O46" s="101" t="s">
        <v>1764</v>
      </c>
      <c r="P46" s="307"/>
      <c r="Q46" s="305" t="s">
        <v>2341</v>
      </c>
      <c r="R46" s="305" t="s">
        <v>2348</v>
      </c>
      <c r="S46" s="101" t="s">
        <v>288</v>
      </c>
      <c r="T46" s="101"/>
      <c r="U46" s="101" t="s">
        <v>2349</v>
      </c>
      <c r="V46" s="101" t="s">
        <v>2350</v>
      </c>
      <c r="W46" s="101" t="s">
        <v>291</v>
      </c>
      <c r="X46" s="302"/>
      <c r="Y46" s="303"/>
      <c r="Z46" s="302"/>
      <c r="AA46" s="303"/>
      <c r="AB46" s="100">
        <f>IF(OR(J46="Fail",ISBLANK(J46)),INDEX('Issue Code Table'!C:C,MATCH(N:N,'Issue Code Table'!A:A,0)),IF(M46="Critical",6,IF(M46="Significant",5,IF(M46="Moderate",3,2))))</f>
        <v>5</v>
      </c>
      <c r="AD46" s="76"/>
      <c r="AE46" s="76"/>
    </row>
    <row r="47" spans="1:31" ht="325" x14ac:dyDescent="0.35">
      <c r="A47" s="127" t="s">
        <v>2536</v>
      </c>
      <c r="B47" s="299" t="s">
        <v>232</v>
      </c>
      <c r="C47" s="127" t="s">
        <v>233</v>
      </c>
      <c r="D47" s="127" t="s">
        <v>208</v>
      </c>
      <c r="E47" s="127" t="s">
        <v>2537</v>
      </c>
      <c r="F47" s="127" t="s">
        <v>2538</v>
      </c>
      <c r="G47" s="127" t="s">
        <v>2539</v>
      </c>
      <c r="H47" s="127" t="s">
        <v>2540</v>
      </c>
      <c r="I47" s="300"/>
      <c r="J47" s="301"/>
      <c r="K47" s="127" t="s">
        <v>5387</v>
      </c>
      <c r="L47" s="300"/>
      <c r="M47" s="300" t="s">
        <v>115</v>
      </c>
      <c r="N47" s="113" t="s">
        <v>2267</v>
      </c>
      <c r="O47" s="127" t="s">
        <v>2268</v>
      </c>
      <c r="P47" s="113"/>
      <c r="Q47" s="300" t="s">
        <v>1382</v>
      </c>
      <c r="R47" s="300" t="s">
        <v>1434</v>
      </c>
      <c r="S47" s="127" t="s">
        <v>2541</v>
      </c>
      <c r="T47" s="127"/>
      <c r="U47" s="127" t="s">
        <v>2539</v>
      </c>
      <c r="V47" s="127" t="s">
        <v>2542</v>
      </c>
      <c r="W47" s="127" t="s">
        <v>5406</v>
      </c>
      <c r="X47" s="302"/>
      <c r="Y47" s="303"/>
      <c r="Z47" s="302"/>
      <c r="AA47" s="303"/>
      <c r="AB47" s="100">
        <f>IF(OR(J47="Fail",ISBLANK(J47)),INDEX('Issue Code Table'!C:C,MATCH(N:N,'Issue Code Table'!A:A,0)),IF(M47="Critical",6,IF(M47="Significant",5,IF(M47="Moderate",3,2))))</f>
        <v>4</v>
      </c>
      <c r="AD47" s="76"/>
      <c r="AE47" s="76"/>
    </row>
    <row r="48" spans="1:31" ht="112.5" x14ac:dyDescent="0.35">
      <c r="A48" s="101" t="s">
        <v>2543</v>
      </c>
      <c r="B48" s="304" t="s">
        <v>170</v>
      </c>
      <c r="C48" s="101" t="s">
        <v>171</v>
      </c>
      <c r="D48" s="101" t="s">
        <v>208</v>
      </c>
      <c r="E48" s="101" t="s">
        <v>2544</v>
      </c>
      <c r="F48" s="101" t="s">
        <v>2545</v>
      </c>
      <c r="G48" s="101" t="s">
        <v>2546</v>
      </c>
      <c r="H48" s="101" t="s">
        <v>2547</v>
      </c>
      <c r="I48" s="305"/>
      <c r="J48" s="306"/>
      <c r="K48" s="101" t="s">
        <v>2548</v>
      </c>
      <c r="L48" s="305"/>
      <c r="M48" s="305" t="s">
        <v>115</v>
      </c>
      <c r="N48" s="307" t="s">
        <v>464</v>
      </c>
      <c r="O48" s="101" t="s">
        <v>2549</v>
      </c>
      <c r="P48" s="307"/>
      <c r="Q48" s="305" t="s">
        <v>1478</v>
      </c>
      <c r="R48" s="305" t="s">
        <v>2550</v>
      </c>
      <c r="S48" s="101" t="s">
        <v>2551</v>
      </c>
      <c r="T48" s="101"/>
      <c r="U48" s="101" t="s">
        <v>2552</v>
      </c>
      <c r="V48" s="101" t="s">
        <v>2553</v>
      </c>
      <c r="W48" s="101" t="s">
        <v>5407</v>
      </c>
      <c r="X48" s="302"/>
      <c r="Y48" s="303"/>
      <c r="Z48" s="302"/>
      <c r="AA48" s="303"/>
      <c r="AB48" s="100">
        <f>IF(OR(J48="Fail",ISBLANK(J48)),INDEX('Issue Code Table'!C:C,MATCH(N:N,'Issue Code Table'!A:A,0)),IF(M48="Critical",6,IF(M48="Significant",5,IF(M48="Moderate",3,2))))</f>
        <v>5</v>
      </c>
      <c r="AD48" s="76"/>
      <c r="AE48" s="76"/>
    </row>
    <row r="49" spans="1:31" ht="200" x14ac:dyDescent="0.35">
      <c r="A49" s="127" t="s">
        <v>2351</v>
      </c>
      <c r="B49" s="299" t="s">
        <v>247</v>
      </c>
      <c r="C49" s="127" t="s">
        <v>248</v>
      </c>
      <c r="D49" s="127" t="s">
        <v>208</v>
      </c>
      <c r="E49" s="127" t="s">
        <v>2352</v>
      </c>
      <c r="F49" s="127" t="s">
        <v>2304</v>
      </c>
      <c r="G49" s="127" t="s">
        <v>2353</v>
      </c>
      <c r="H49" s="127" t="s">
        <v>2306</v>
      </c>
      <c r="I49" s="300"/>
      <c r="J49" s="301"/>
      <c r="K49" s="127" t="s">
        <v>296</v>
      </c>
      <c r="L49" s="300"/>
      <c r="M49" s="300" t="s">
        <v>115</v>
      </c>
      <c r="N49" s="300" t="s">
        <v>264</v>
      </c>
      <c r="O49" s="127" t="s">
        <v>1764</v>
      </c>
      <c r="P49" s="113"/>
      <c r="Q49" s="300" t="s">
        <v>2341</v>
      </c>
      <c r="R49" s="300" t="s">
        <v>2354</v>
      </c>
      <c r="S49" s="127" t="s">
        <v>298</v>
      </c>
      <c r="T49" s="127"/>
      <c r="U49" s="127" t="s">
        <v>2355</v>
      </c>
      <c r="V49" s="127" t="s">
        <v>2356</v>
      </c>
      <c r="W49" s="127" t="s">
        <v>301</v>
      </c>
      <c r="X49" s="302"/>
      <c r="Y49" s="303"/>
      <c r="Z49" s="302"/>
      <c r="AA49" s="303"/>
      <c r="AB49" s="100">
        <f>IF(OR(J49="Fail",ISBLANK(J49)),INDEX('Issue Code Table'!C:C,MATCH(N:N,'Issue Code Table'!A:A,0)),IF(M49="Critical",6,IF(M49="Significant",5,IF(M49="Moderate",3,2))))</f>
        <v>5</v>
      </c>
      <c r="AD49" s="76"/>
      <c r="AE49" s="76"/>
    </row>
    <row r="50" spans="1:31" ht="225" x14ac:dyDescent="0.35">
      <c r="A50" s="101" t="s">
        <v>3951</v>
      </c>
      <c r="B50" s="304" t="s">
        <v>1055</v>
      </c>
      <c r="C50" s="101" t="s">
        <v>1056</v>
      </c>
      <c r="D50" s="101" t="s">
        <v>208</v>
      </c>
      <c r="E50" s="101" t="s">
        <v>3952</v>
      </c>
      <c r="F50" s="101" t="s">
        <v>3953</v>
      </c>
      <c r="G50" s="101" t="s">
        <v>3954</v>
      </c>
      <c r="H50" s="101" t="s">
        <v>1243</v>
      </c>
      <c r="I50" s="307"/>
      <c r="J50" s="306"/>
      <c r="K50" s="101" t="s">
        <v>1244</v>
      </c>
      <c r="L50" s="307"/>
      <c r="M50" s="305" t="s">
        <v>126</v>
      </c>
      <c r="N50" s="307" t="s">
        <v>1255</v>
      </c>
      <c r="O50" s="101" t="s">
        <v>1369</v>
      </c>
      <c r="P50" s="307"/>
      <c r="Q50" s="305" t="s">
        <v>2105</v>
      </c>
      <c r="R50" s="305" t="s">
        <v>3955</v>
      </c>
      <c r="S50" s="101" t="s">
        <v>3956</v>
      </c>
      <c r="T50" s="101"/>
      <c r="U50" s="101" t="s">
        <v>3957</v>
      </c>
      <c r="V50" s="101" t="s">
        <v>3958</v>
      </c>
      <c r="W50" s="101"/>
      <c r="X50" s="302"/>
      <c r="Y50" s="303"/>
      <c r="Z50" s="302"/>
      <c r="AA50" s="303"/>
      <c r="AB50" s="100">
        <f>IF(OR(J50="Fail",ISBLANK(J50)),INDEX('Issue Code Table'!C:C,MATCH(N:N,'Issue Code Table'!A:A,0)),IF(M50="Critical",6,IF(M50="Significant",5,IF(M50="Moderate",3,2))))</f>
        <v>5</v>
      </c>
      <c r="AD50" s="76"/>
      <c r="AE50" s="76"/>
    </row>
    <row r="51" spans="1:31" ht="409.5" x14ac:dyDescent="0.35">
      <c r="A51" s="127" t="s">
        <v>2568</v>
      </c>
      <c r="B51" s="299" t="s">
        <v>444</v>
      </c>
      <c r="C51" s="127" t="s">
        <v>445</v>
      </c>
      <c r="D51" s="127" t="s">
        <v>208</v>
      </c>
      <c r="E51" s="127" t="s">
        <v>2569</v>
      </c>
      <c r="F51" s="127" t="s">
        <v>2570</v>
      </c>
      <c r="G51" s="127" t="s">
        <v>2571</v>
      </c>
      <c r="H51" s="127" t="s">
        <v>2572</v>
      </c>
      <c r="I51" s="300"/>
      <c r="J51" s="301"/>
      <c r="K51" s="127" t="s">
        <v>5388</v>
      </c>
      <c r="L51" s="300"/>
      <c r="M51" s="300" t="s">
        <v>115</v>
      </c>
      <c r="N51" s="312" t="s">
        <v>168</v>
      </c>
      <c r="O51" s="127" t="s">
        <v>2573</v>
      </c>
      <c r="P51" s="113"/>
      <c r="Q51" s="300" t="s">
        <v>1880</v>
      </c>
      <c r="R51" s="300" t="s">
        <v>1921</v>
      </c>
      <c r="S51" s="127" t="s">
        <v>2574</v>
      </c>
      <c r="T51" s="127"/>
      <c r="U51" s="127" t="s">
        <v>5334</v>
      </c>
      <c r="V51" s="127" t="s">
        <v>2575</v>
      </c>
      <c r="W51" s="127" t="s">
        <v>5412</v>
      </c>
      <c r="X51" s="302"/>
      <c r="Y51" s="303"/>
      <c r="Z51" s="302"/>
      <c r="AA51" s="303"/>
      <c r="AB51" s="100">
        <f>IF(OR(J51="Fail",ISBLANK(J51)),INDEX('Issue Code Table'!C:C,MATCH(N:N,'Issue Code Table'!A:A,0)),IF(M51="Critical",6,IF(M51="Significant",5,IF(M51="Moderate",3,2))))</f>
        <v>4</v>
      </c>
      <c r="AD51" s="76"/>
      <c r="AE51" s="76"/>
    </row>
    <row r="52" spans="1:31" ht="409.5" x14ac:dyDescent="0.35">
      <c r="A52" s="101" t="s">
        <v>3423</v>
      </c>
      <c r="B52" s="304" t="s">
        <v>1614</v>
      </c>
      <c r="C52" s="101" t="s">
        <v>1743</v>
      </c>
      <c r="D52" s="101" t="s">
        <v>139</v>
      </c>
      <c r="E52" s="101" t="s">
        <v>3424</v>
      </c>
      <c r="F52" s="101" t="s">
        <v>3425</v>
      </c>
      <c r="G52" s="101" t="s">
        <v>3426</v>
      </c>
      <c r="H52" s="101" t="s">
        <v>1747</v>
      </c>
      <c r="I52" s="305"/>
      <c r="J52" s="306"/>
      <c r="K52" s="101" t="s">
        <v>3427</v>
      </c>
      <c r="L52" s="305" t="s">
        <v>1749</v>
      </c>
      <c r="M52" s="305" t="s">
        <v>126</v>
      </c>
      <c r="N52" s="307" t="s">
        <v>1750</v>
      </c>
      <c r="O52" s="101" t="s">
        <v>1751</v>
      </c>
      <c r="P52" s="307"/>
      <c r="Q52" s="305" t="s">
        <v>3428</v>
      </c>
      <c r="R52" s="305" t="s">
        <v>3429</v>
      </c>
      <c r="S52" s="101" t="s">
        <v>3389</v>
      </c>
      <c r="T52" s="101"/>
      <c r="U52" s="101" t="s">
        <v>3430</v>
      </c>
      <c r="V52" s="101" t="s">
        <v>3431</v>
      </c>
      <c r="W52" s="101"/>
      <c r="X52" s="302"/>
      <c r="Y52" s="303"/>
      <c r="Z52" s="302"/>
      <c r="AA52" s="303"/>
      <c r="AB52" s="100">
        <f>IF(OR(J52="Fail",ISBLANK(J52)),INDEX('Issue Code Table'!C:C,MATCH(N:N,'Issue Code Table'!A:A,0)),IF(M52="Critical",6,IF(M52="Significant",5,IF(M52="Moderate",3,2))))</f>
        <v>3</v>
      </c>
      <c r="AD52" s="76"/>
      <c r="AE52" s="76"/>
    </row>
    <row r="53" spans="1:31" ht="409.5" x14ac:dyDescent="0.35">
      <c r="A53" s="127" t="s">
        <v>3385</v>
      </c>
      <c r="B53" s="299" t="s">
        <v>1614</v>
      </c>
      <c r="C53" s="127" t="s">
        <v>1743</v>
      </c>
      <c r="D53" s="127" t="s">
        <v>208</v>
      </c>
      <c r="E53" s="127" t="s">
        <v>3386</v>
      </c>
      <c r="F53" s="127" t="s">
        <v>5550</v>
      </c>
      <c r="G53" s="127" t="s">
        <v>5319</v>
      </c>
      <c r="H53" s="127" t="s">
        <v>5551</v>
      </c>
      <c r="I53" s="300"/>
      <c r="J53" s="301"/>
      <c r="K53" s="127" t="s">
        <v>5361</v>
      </c>
      <c r="L53" s="300"/>
      <c r="M53" s="300" t="s">
        <v>115</v>
      </c>
      <c r="N53" s="113" t="s">
        <v>1721</v>
      </c>
      <c r="O53" s="127" t="s">
        <v>3387</v>
      </c>
      <c r="P53" s="113"/>
      <c r="Q53" s="300" t="s">
        <v>3376</v>
      </c>
      <c r="R53" s="300" t="s">
        <v>3388</v>
      </c>
      <c r="S53" s="127" t="s">
        <v>3396</v>
      </c>
      <c r="T53" s="127"/>
      <c r="U53" s="127" t="s">
        <v>3397</v>
      </c>
      <c r="V53" s="127" t="s">
        <v>3390</v>
      </c>
      <c r="W53" s="127" t="s">
        <v>5411</v>
      </c>
      <c r="X53" s="302"/>
      <c r="Y53" s="303"/>
      <c r="Z53" s="302"/>
      <c r="AA53" s="303"/>
      <c r="AB53" s="100">
        <f>IF(OR(J53="Fail",ISBLANK(J53)),INDEX('Issue Code Table'!C:C,MATCH(N:N,'Issue Code Table'!A:A,0)),IF(M53="Critical",6,IF(M53="Significant",5,IF(M53="Moderate",3,2))))</f>
        <v>6</v>
      </c>
      <c r="AD53" s="76"/>
      <c r="AE53" s="76"/>
    </row>
    <row r="54" spans="1:31" ht="409.5" customHeight="1" x14ac:dyDescent="0.35">
      <c r="A54" s="101" t="s">
        <v>2455</v>
      </c>
      <c r="B54" s="304" t="s">
        <v>170</v>
      </c>
      <c r="C54" s="101" t="s">
        <v>171</v>
      </c>
      <c r="D54" s="101" t="s">
        <v>208</v>
      </c>
      <c r="E54" s="101" t="s">
        <v>2456</v>
      </c>
      <c r="F54" s="101" t="s">
        <v>2457</v>
      </c>
      <c r="G54" s="101" t="s">
        <v>5312</v>
      </c>
      <c r="H54" s="101" t="s">
        <v>2458</v>
      </c>
      <c r="I54" s="307"/>
      <c r="J54" s="306"/>
      <c r="K54" s="101" t="s">
        <v>2459</v>
      </c>
      <c r="L54" s="305"/>
      <c r="M54" s="305" t="s">
        <v>126</v>
      </c>
      <c r="N54" s="305" t="s">
        <v>2451</v>
      </c>
      <c r="O54" s="306" t="s">
        <v>2452</v>
      </c>
      <c r="P54" s="307"/>
      <c r="Q54" s="305" t="s">
        <v>265</v>
      </c>
      <c r="R54" s="305" t="s">
        <v>266</v>
      </c>
      <c r="S54" s="101" t="s">
        <v>267</v>
      </c>
      <c r="T54" s="101"/>
      <c r="U54" s="101" t="s">
        <v>5330</v>
      </c>
      <c r="V54" s="101" t="s">
        <v>2460</v>
      </c>
      <c r="W54" s="101"/>
      <c r="X54" s="302"/>
      <c r="Y54" s="303"/>
      <c r="Z54" s="302"/>
      <c r="AA54" s="303"/>
      <c r="AB54" s="100">
        <f>IF(OR(J54="Fail",ISBLANK(J54)),INDEX('Issue Code Table'!C:C,MATCH(N:N,'Issue Code Table'!A:A,0)),IF(M54="Critical",6,IF(M54="Significant",5,IF(M54="Moderate",3,2))))</f>
        <v>6</v>
      </c>
      <c r="AD54" s="76"/>
      <c r="AE54" s="76"/>
    </row>
    <row r="55" spans="1:31" ht="318.75" customHeight="1" x14ac:dyDescent="0.35">
      <c r="A55" s="127" t="s">
        <v>2607</v>
      </c>
      <c r="B55" s="299" t="s">
        <v>322</v>
      </c>
      <c r="C55" s="127" t="s">
        <v>323</v>
      </c>
      <c r="D55" s="127" t="s">
        <v>208</v>
      </c>
      <c r="E55" s="127" t="s">
        <v>2608</v>
      </c>
      <c r="F55" s="127" t="s">
        <v>2609</v>
      </c>
      <c r="G55" s="127" t="s">
        <v>2610</v>
      </c>
      <c r="H55" s="127" t="s">
        <v>2611</v>
      </c>
      <c r="I55" s="300"/>
      <c r="J55" s="301"/>
      <c r="K55" s="127" t="s">
        <v>2612</v>
      </c>
      <c r="L55" s="300"/>
      <c r="M55" s="300" t="s">
        <v>184</v>
      </c>
      <c r="N55" s="312" t="s">
        <v>1265</v>
      </c>
      <c r="O55" s="127" t="s">
        <v>2613</v>
      </c>
      <c r="P55" s="113"/>
      <c r="Q55" s="300" t="s">
        <v>1991</v>
      </c>
      <c r="R55" s="300" t="s">
        <v>2614</v>
      </c>
      <c r="S55" s="127" t="s">
        <v>2615</v>
      </c>
      <c r="T55" s="127" t="s">
        <v>2616</v>
      </c>
      <c r="U55" s="127" t="s">
        <v>2617</v>
      </c>
      <c r="V55" s="127" t="s">
        <v>2618</v>
      </c>
      <c r="W55" s="127"/>
      <c r="X55" s="302"/>
      <c r="Y55" s="303"/>
      <c r="Z55" s="302"/>
      <c r="AA55" s="303"/>
      <c r="AB55" s="100">
        <f>IF(OR(J55="Fail",ISBLANK(J55)),INDEX('Issue Code Table'!C:C,MATCH(N:N,'Issue Code Table'!A:A,0)),IF(M55="Critical",6,IF(M55="Significant",5,IF(M55="Moderate",3,2))))</f>
        <v>4</v>
      </c>
      <c r="AD55" s="76"/>
      <c r="AE55" s="76"/>
    </row>
    <row r="56" spans="1:31" ht="409.5" customHeight="1" x14ac:dyDescent="0.35">
      <c r="A56" s="101" t="s">
        <v>2446</v>
      </c>
      <c r="B56" s="304" t="s">
        <v>170</v>
      </c>
      <c r="C56" s="101" t="s">
        <v>171</v>
      </c>
      <c r="D56" s="101" t="s">
        <v>208</v>
      </c>
      <c r="E56" s="101" t="s">
        <v>2447</v>
      </c>
      <c r="F56" s="101" t="s">
        <v>2448</v>
      </c>
      <c r="G56" s="101" t="s">
        <v>5311</v>
      </c>
      <c r="H56" s="101" t="s">
        <v>2449</v>
      </c>
      <c r="I56" s="307"/>
      <c r="J56" s="306"/>
      <c r="K56" s="101" t="s">
        <v>2450</v>
      </c>
      <c r="L56" s="305"/>
      <c r="M56" s="305" t="s">
        <v>126</v>
      </c>
      <c r="N56" s="305" t="s">
        <v>2451</v>
      </c>
      <c r="O56" s="306" t="s">
        <v>2452</v>
      </c>
      <c r="P56" s="307"/>
      <c r="Q56" s="305" t="s">
        <v>265</v>
      </c>
      <c r="R56" s="305" t="s">
        <v>2453</v>
      </c>
      <c r="S56" s="101" t="s">
        <v>267</v>
      </c>
      <c r="T56" s="101"/>
      <c r="U56" s="101" t="s">
        <v>5329</v>
      </c>
      <c r="V56" s="101" t="s">
        <v>2454</v>
      </c>
      <c r="W56" s="101"/>
      <c r="X56" s="302"/>
      <c r="Y56" s="303"/>
      <c r="Z56" s="302"/>
      <c r="AA56" s="303"/>
      <c r="AB56" s="100">
        <f>IF(OR(J56="Fail",ISBLANK(J56)),INDEX('Issue Code Table'!C:C,MATCH(N:N,'Issue Code Table'!A:A,0)),IF(M56="Critical",6,IF(M56="Significant",5,IF(M56="Moderate",3,2))))</f>
        <v>6</v>
      </c>
      <c r="AD56" s="76"/>
      <c r="AE56" s="76"/>
    </row>
    <row r="57" spans="1:31" ht="409.5" customHeight="1" x14ac:dyDescent="0.35">
      <c r="A57" s="127" t="s">
        <v>2461</v>
      </c>
      <c r="B57" s="299" t="s">
        <v>170</v>
      </c>
      <c r="C57" s="127" t="s">
        <v>171</v>
      </c>
      <c r="D57" s="127" t="s">
        <v>208</v>
      </c>
      <c r="E57" s="127" t="s">
        <v>2462</v>
      </c>
      <c r="F57" s="127" t="s">
        <v>2463</v>
      </c>
      <c r="G57" s="127" t="s">
        <v>5313</v>
      </c>
      <c r="H57" s="127" t="s">
        <v>2464</v>
      </c>
      <c r="I57" s="113"/>
      <c r="J57" s="301"/>
      <c r="K57" s="127" t="s">
        <v>2465</v>
      </c>
      <c r="L57" s="300"/>
      <c r="M57" s="300" t="s">
        <v>126</v>
      </c>
      <c r="N57" s="300" t="s">
        <v>2451</v>
      </c>
      <c r="O57" s="301" t="s">
        <v>2452</v>
      </c>
      <c r="P57" s="113"/>
      <c r="Q57" s="300" t="s">
        <v>265</v>
      </c>
      <c r="R57" s="300" t="s">
        <v>2466</v>
      </c>
      <c r="S57" s="127" t="s">
        <v>267</v>
      </c>
      <c r="T57" s="127"/>
      <c r="U57" s="127" t="s">
        <v>5331</v>
      </c>
      <c r="V57" s="127" t="s">
        <v>2467</v>
      </c>
      <c r="W57" s="127"/>
      <c r="X57" s="302"/>
      <c r="Y57" s="303"/>
      <c r="Z57" s="302"/>
      <c r="AA57" s="303"/>
      <c r="AB57" s="100">
        <f>IF(OR(J57="Fail",ISBLANK(J57)),INDEX('Issue Code Table'!C:C,MATCH(N:N,'Issue Code Table'!A:A,0)),IF(M57="Critical",6,IF(M57="Significant",5,IF(M57="Moderate",3,2))))</f>
        <v>6</v>
      </c>
      <c r="AD57" s="76"/>
      <c r="AE57" s="76"/>
    </row>
    <row r="58" spans="1:31" ht="409.5" x14ac:dyDescent="0.35">
      <c r="A58" s="101" t="s">
        <v>3693</v>
      </c>
      <c r="B58" s="304" t="s">
        <v>322</v>
      </c>
      <c r="C58" s="101" t="s">
        <v>323</v>
      </c>
      <c r="D58" s="101" t="s">
        <v>208</v>
      </c>
      <c r="E58" s="101" t="s">
        <v>3694</v>
      </c>
      <c r="F58" s="101" t="s">
        <v>3695</v>
      </c>
      <c r="G58" s="101" t="s">
        <v>5325</v>
      </c>
      <c r="H58" s="101" t="s">
        <v>3696</v>
      </c>
      <c r="I58" s="305"/>
      <c r="J58" s="306"/>
      <c r="K58" s="101" t="s">
        <v>3697</v>
      </c>
      <c r="L58" s="305"/>
      <c r="M58" s="305" t="s">
        <v>115</v>
      </c>
      <c r="N58" s="309" t="s">
        <v>264</v>
      </c>
      <c r="O58" s="101" t="s">
        <v>1764</v>
      </c>
      <c r="P58" s="307"/>
      <c r="Q58" s="305" t="s">
        <v>3664</v>
      </c>
      <c r="R58" s="305" t="s">
        <v>3698</v>
      </c>
      <c r="S58" s="101" t="s">
        <v>3699</v>
      </c>
      <c r="T58" s="101"/>
      <c r="U58" s="101" t="s">
        <v>5342</v>
      </c>
      <c r="V58" s="101" t="s">
        <v>3700</v>
      </c>
      <c r="W58" s="101" t="s">
        <v>3701</v>
      </c>
      <c r="X58" s="302"/>
      <c r="Y58" s="303"/>
      <c r="Z58" s="302"/>
      <c r="AA58" s="303"/>
      <c r="AB58" s="100">
        <f>IF(OR(J58="Fail",ISBLANK(J58)),INDEX('Issue Code Table'!C:C,MATCH(N:N,'Issue Code Table'!A:A,0)),IF(M58="Critical",6,IF(M58="Significant",5,IF(M58="Moderate",3,2))))</f>
        <v>5</v>
      </c>
      <c r="AD58" s="76"/>
      <c r="AE58" s="76"/>
    </row>
    <row r="59" spans="1:31" ht="409.5" customHeight="1" x14ac:dyDescent="0.35">
      <c r="A59" s="127" t="s">
        <v>2715</v>
      </c>
      <c r="B59" s="299" t="s">
        <v>170</v>
      </c>
      <c r="C59" s="127" t="s">
        <v>171</v>
      </c>
      <c r="D59" s="127" t="s">
        <v>208</v>
      </c>
      <c r="E59" s="127" t="s">
        <v>2716</v>
      </c>
      <c r="F59" s="127" t="s">
        <v>854</v>
      </c>
      <c r="G59" s="127" t="s">
        <v>2717</v>
      </c>
      <c r="H59" s="127" t="s">
        <v>2718</v>
      </c>
      <c r="I59" s="300"/>
      <c r="J59" s="301"/>
      <c r="K59" s="127" t="s">
        <v>2719</v>
      </c>
      <c r="L59" s="300"/>
      <c r="M59" s="300" t="s">
        <v>115</v>
      </c>
      <c r="N59" s="300" t="s">
        <v>264</v>
      </c>
      <c r="O59" s="127" t="s">
        <v>1764</v>
      </c>
      <c r="P59" s="113"/>
      <c r="Q59" s="300" t="s">
        <v>680</v>
      </c>
      <c r="R59" s="300" t="s">
        <v>2720</v>
      </c>
      <c r="S59" s="127" t="s">
        <v>859</v>
      </c>
      <c r="T59" s="127" t="s">
        <v>2721</v>
      </c>
      <c r="U59" s="127" t="s">
        <v>2722</v>
      </c>
      <c r="V59" s="127" t="s">
        <v>2723</v>
      </c>
      <c r="W59" s="127" t="s">
        <v>862</v>
      </c>
      <c r="X59" s="302"/>
      <c r="Y59" s="303"/>
      <c r="Z59" s="302"/>
      <c r="AA59" s="303"/>
      <c r="AB59" s="100">
        <f>IF(OR(J59="Fail",ISBLANK(J59)),INDEX('Issue Code Table'!C:C,MATCH(N:N,'Issue Code Table'!A:A,0)),IF(M59="Critical",6,IF(M59="Significant",5,IF(M59="Moderate",3,2))))</f>
        <v>5</v>
      </c>
      <c r="AD59" s="76"/>
      <c r="AE59" s="76"/>
    </row>
    <row r="60" spans="1:31" ht="382.5" customHeight="1" x14ac:dyDescent="0.35">
      <c r="A60" s="101" t="s">
        <v>2724</v>
      </c>
      <c r="B60" s="304" t="s">
        <v>4243</v>
      </c>
      <c r="C60" s="101" t="s">
        <v>4244</v>
      </c>
      <c r="D60" s="101" t="s">
        <v>208</v>
      </c>
      <c r="E60" s="101" t="s">
        <v>2725</v>
      </c>
      <c r="F60" s="101" t="s">
        <v>2726</v>
      </c>
      <c r="G60" s="101" t="s">
        <v>2727</v>
      </c>
      <c r="H60" s="101" t="s">
        <v>2728</v>
      </c>
      <c r="I60" s="305"/>
      <c r="J60" s="306"/>
      <c r="K60" s="101" t="s">
        <v>2729</v>
      </c>
      <c r="L60" s="305"/>
      <c r="M60" s="305" t="s">
        <v>115</v>
      </c>
      <c r="N60" s="305" t="s">
        <v>350</v>
      </c>
      <c r="O60" s="101" t="s">
        <v>2230</v>
      </c>
      <c r="P60" s="307"/>
      <c r="Q60" s="305" t="s">
        <v>680</v>
      </c>
      <c r="R60" s="305" t="s">
        <v>681</v>
      </c>
      <c r="S60" s="101" t="s">
        <v>373</v>
      </c>
      <c r="T60" s="101" t="s">
        <v>2730</v>
      </c>
      <c r="U60" s="101" t="s">
        <v>2731</v>
      </c>
      <c r="V60" s="101" t="s">
        <v>2732</v>
      </c>
      <c r="W60" s="101" t="s">
        <v>5410</v>
      </c>
      <c r="X60" s="302"/>
      <c r="Y60" s="303"/>
      <c r="Z60" s="302"/>
      <c r="AA60" s="303"/>
      <c r="AB60" s="100">
        <f>IF(OR(J60="Fail",ISBLANK(J60)),INDEX('Issue Code Table'!C:C,MATCH(N:N,'Issue Code Table'!A:A,0)),IF(M60="Critical",6,IF(M60="Significant",5,IF(M60="Moderate",3,2))))</f>
        <v>6</v>
      </c>
      <c r="AD60" s="76"/>
      <c r="AE60" s="76"/>
    </row>
    <row r="61" spans="1:31" ht="409.5" customHeight="1" x14ac:dyDescent="0.35">
      <c r="A61" s="127" t="s">
        <v>2440</v>
      </c>
      <c r="B61" s="299" t="s">
        <v>110</v>
      </c>
      <c r="C61" s="127" t="s">
        <v>111</v>
      </c>
      <c r="D61" s="127" t="s">
        <v>139</v>
      </c>
      <c r="E61" s="127" t="s">
        <v>2441</v>
      </c>
      <c r="F61" s="127" t="s">
        <v>2442</v>
      </c>
      <c r="G61" s="127" t="s">
        <v>2443</v>
      </c>
      <c r="H61" s="127" t="s">
        <v>449</v>
      </c>
      <c r="I61" s="300"/>
      <c r="J61" s="301"/>
      <c r="K61" s="127" t="s">
        <v>450</v>
      </c>
      <c r="L61" s="300"/>
      <c r="M61" s="300" t="s">
        <v>115</v>
      </c>
      <c r="N61" s="113" t="s">
        <v>451</v>
      </c>
      <c r="O61" s="127" t="s">
        <v>476</v>
      </c>
      <c r="P61" s="113"/>
      <c r="Q61" s="300" t="s">
        <v>453</v>
      </c>
      <c r="R61" s="300" t="s">
        <v>2444</v>
      </c>
      <c r="S61" s="127" t="s">
        <v>2445</v>
      </c>
      <c r="T61" s="127"/>
      <c r="U61" s="127" t="s">
        <v>455</v>
      </c>
      <c r="V61" s="127" t="s">
        <v>456</v>
      </c>
      <c r="W61" s="127" t="s">
        <v>457</v>
      </c>
      <c r="X61" s="302"/>
      <c r="Y61" s="303"/>
      <c r="Z61" s="302"/>
      <c r="AA61" s="303"/>
      <c r="AB61" s="100">
        <f>IF(OR(J61="Fail",ISBLANK(J61)),INDEX('Issue Code Table'!C:C,MATCH(N:N,'Issue Code Table'!A:A,0)),IF(M61="Critical",6,IF(M61="Significant",5,IF(M61="Moderate",3,2))))</f>
        <v>4</v>
      </c>
      <c r="AD61" s="76"/>
      <c r="AE61" s="76"/>
    </row>
    <row r="62" spans="1:31" ht="178.5" customHeight="1" x14ac:dyDescent="0.35">
      <c r="A62" s="101" t="s">
        <v>2676</v>
      </c>
      <c r="B62" s="304" t="s">
        <v>444</v>
      </c>
      <c r="C62" s="101" t="s">
        <v>445</v>
      </c>
      <c r="D62" s="101" t="s">
        <v>208</v>
      </c>
      <c r="E62" s="101" t="s">
        <v>2677</v>
      </c>
      <c r="F62" s="101" t="s">
        <v>2678</v>
      </c>
      <c r="G62" s="101" t="s">
        <v>2679</v>
      </c>
      <c r="H62" s="101" t="s">
        <v>2680</v>
      </c>
      <c r="I62" s="305"/>
      <c r="J62" s="306"/>
      <c r="K62" s="101" t="s">
        <v>5389</v>
      </c>
      <c r="L62" s="305" t="s">
        <v>512</v>
      </c>
      <c r="M62" s="305" t="s">
        <v>115</v>
      </c>
      <c r="N62" s="305" t="s">
        <v>513</v>
      </c>
      <c r="O62" s="101" t="s">
        <v>5490</v>
      </c>
      <c r="P62" s="307"/>
      <c r="Q62" s="305" t="s">
        <v>514</v>
      </c>
      <c r="R62" s="305" t="s">
        <v>526</v>
      </c>
      <c r="S62" s="101" t="s">
        <v>527</v>
      </c>
      <c r="T62" s="101"/>
      <c r="U62" s="101" t="s">
        <v>2681</v>
      </c>
      <c r="V62" s="101" t="s">
        <v>2682</v>
      </c>
      <c r="W62" s="101" t="s">
        <v>519</v>
      </c>
      <c r="X62" s="302"/>
      <c r="Y62" s="303"/>
      <c r="Z62" s="302"/>
      <c r="AA62" s="303"/>
      <c r="AB62" s="100">
        <f>IF(OR(J62="Fail",ISBLANK(J62)),INDEX('Issue Code Table'!C:C,MATCH(N:N,'Issue Code Table'!A:A,0)),IF(M62="Critical",6,IF(M62="Significant",5,IF(M62="Moderate",3,2))))</f>
        <v>7</v>
      </c>
      <c r="AD62" s="76"/>
      <c r="AE62" s="76"/>
    </row>
    <row r="63" spans="1:31" ht="409.5" x14ac:dyDescent="0.35">
      <c r="A63" s="127" t="s">
        <v>2683</v>
      </c>
      <c r="B63" s="299" t="s">
        <v>232</v>
      </c>
      <c r="C63" s="127" t="s">
        <v>233</v>
      </c>
      <c r="D63" s="127" t="s">
        <v>208</v>
      </c>
      <c r="E63" s="127" t="s">
        <v>2684</v>
      </c>
      <c r="F63" s="127" t="s">
        <v>542</v>
      </c>
      <c r="G63" s="127" t="s">
        <v>2685</v>
      </c>
      <c r="H63" s="127" t="s">
        <v>544</v>
      </c>
      <c r="I63" s="300"/>
      <c r="J63" s="301"/>
      <c r="K63" s="127" t="s">
        <v>545</v>
      </c>
      <c r="L63" s="300"/>
      <c r="M63" s="300" t="s">
        <v>115</v>
      </c>
      <c r="N63" s="300" t="s">
        <v>264</v>
      </c>
      <c r="O63" s="127" t="s">
        <v>1764</v>
      </c>
      <c r="P63" s="113"/>
      <c r="Q63" s="300" t="s">
        <v>546</v>
      </c>
      <c r="R63" s="300" t="s">
        <v>563</v>
      </c>
      <c r="S63" s="127" t="s">
        <v>548</v>
      </c>
      <c r="T63" s="127"/>
      <c r="U63" s="127" t="s">
        <v>2686</v>
      </c>
      <c r="V63" s="127" t="s">
        <v>2687</v>
      </c>
      <c r="W63" s="127" t="s">
        <v>2688</v>
      </c>
      <c r="X63" s="302"/>
      <c r="Y63" s="303"/>
      <c r="Z63" s="302"/>
      <c r="AA63" s="303"/>
      <c r="AB63" s="100">
        <f>IF(OR(J63="Fail",ISBLANK(J63)),INDEX('Issue Code Table'!C:C,MATCH(N:N,'Issue Code Table'!A:A,0)),IF(M63="Critical",6,IF(M63="Significant",5,IF(M63="Moderate",3,2))))</f>
        <v>5</v>
      </c>
      <c r="AD63" s="76"/>
      <c r="AE63" s="76"/>
    </row>
    <row r="64" spans="1:31" ht="50" x14ac:dyDescent="0.35">
      <c r="A64" s="101" t="s">
        <v>2493</v>
      </c>
      <c r="B64" s="304" t="s">
        <v>110</v>
      </c>
      <c r="C64" s="101" t="s">
        <v>111</v>
      </c>
      <c r="D64" s="101" t="s">
        <v>139</v>
      </c>
      <c r="E64" s="101" t="s">
        <v>2494</v>
      </c>
      <c r="F64" s="101" t="s">
        <v>2495</v>
      </c>
      <c r="G64" s="101" t="s">
        <v>2496</v>
      </c>
      <c r="H64" s="101" t="s">
        <v>462</v>
      </c>
      <c r="I64" s="305"/>
      <c r="J64" s="306"/>
      <c r="K64" s="101" t="s">
        <v>5390</v>
      </c>
      <c r="L64" s="305"/>
      <c r="M64" s="305" t="s">
        <v>115</v>
      </c>
      <c r="N64" s="307" t="s">
        <v>464</v>
      </c>
      <c r="O64" s="101" t="s">
        <v>5488</v>
      </c>
      <c r="P64" s="307"/>
      <c r="Q64" s="305" t="s">
        <v>453</v>
      </c>
      <c r="R64" s="305" t="s">
        <v>2497</v>
      </c>
      <c r="S64" s="101" t="s">
        <v>466</v>
      </c>
      <c r="T64" s="101"/>
      <c r="U64" s="101" t="s">
        <v>467</v>
      </c>
      <c r="V64" s="101" t="s">
        <v>468</v>
      </c>
      <c r="W64" s="101" t="s">
        <v>469</v>
      </c>
      <c r="X64" s="302"/>
      <c r="Y64" s="303"/>
      <c r="Z64" s="302"/>
      <c r="AA64" s="303"/>
      <c r="AB64" s="100">
        <f>IF(OR(J64="Fail",ISBLANK(J64)),INDEX('Issue Code Table'!C:C,MATCH(N:N,'Issue Code Table'!A:A,0)),IF(M64="Critical",6,IF(M64="Significant",5,IF(M64="Moderate",3,2))))</f>
        <v>5</v>
      </c>
      <c r="AC64" s="76"/>
      <c r="AD64" s="76"/>
      <c r="AE64" s="76"/>
    </row>
    <row r="65" spans="1:31" ht="125" x14ac:dyDescent="0.35">
      <c r="A65" s="127" t="s">
        <v>2696</v>
      </c>
      <c r="B65" s="299" t="s">
        <v>170</v>
      </c>
      <c r="C65" s="127" t="s">
        <v>171</v>
      </c>
      <c r="D65" s="127" t="s">
        <v>208</v>
      </c>
      <c r="E65" s="127" t="s">
        <v>2697</v>
      </c>
      <c r="F65" s="127" t="s">
        <v>2698</v>
      </c>
      <c r="G65" s="127" t="s">
        <v>2699</v>
      </c>
      <c r="H65" s="127" t="s">
        <v>2700</v>
      </c>
      <c r="I65" s="300"/>
      <c r="J65" s="301"/>
      <c r="K65" s="127" t="s">
        <v>2701</v>
      </c>
      <c r="L65" s="300"/>
      <c r="M65" s="300" t="s">
        <v>115</v>
      </c>
      <c r="N65" s="300" t="s">
        <v>264</v>
      </c>
      <c r="O65" s="127" t="s">
        <v>1764</v>
      </c>
      <c r="P65" s="113"/>
      <c r="Q65" s="300" t="s">
        <v>546</v>
      </c>
      <c r="R65" s="300" t="s">
        <v>573</v>
      </c>
      <c r="S65" s="127" t="s">
        <v>584</v>
      </c>
      <c r="T65" s="127"/>
      <c r="U65" s="127" t="s">
        <v>2702</v>
      </c>
      <c r="V65" s="127" t="s">
        <v>2703</v>
      </c>
      <c r="W65" s="127" t="s">
        <v>587</v>
      </c>
      <c r="X65" s="302"/>
      <c r="Y65" s="303"/>
      <c r="Z65" s="302"/>
      <c r="AA65" s="303"/>
      <c r="AB65" s="100">
        <f>IF(OR(J65="Fail",ISBLANK(J65)),INDEX('Issue Code Table'!C:C,MATCH(N:N,'Issue Code Table'!A:A,0)),IF(M65="Critical",6,IF(M65="Significant",5,IF(M65="Moderate",3,2))))</f>
        <v>5</v>
      </c>
      <c r="AD65" s="76"/>
      <c r="AE65" s="76"/>
    </row>
    <row r="66" spans="1:31" ht="225" x14ac:dyDescent="0.35">
      <c r="A66" s="101" t="s">
        <v>2498</v>
      </c>
      <c r="B66" s="304" t="s">
        <v>110</v>
      </c>
      <c r="C66" s="101" t="s">
        <v>111</v>
      </c>
      <c r="D66" s="101" t="s">
        <v>208</v>
      </c>
      <c r="E66" s="101" t="s">
        <v>471</v>
      </c>
      <c r="F66" s="101" t="s">
        <v>2499</v>
      </c>
      <c r="G66" s="101" t="s">
        <v>2500</v>
      </c>
      <c r="H66" s="101" t="s">
        <v>2501</v>
      </c>
      <c r="I66" s="305"/>
      <c r="J66" s="306"/>
      <c r="K66" s="101" t="s">
        <v>5391</v>
      </c>
      <c r="L66" s="305"/>
      <c r="M66" s="305" t="s">
        <v>115</v>
      </c>
      <c r="N66" s="307" t="s">
        <v>451</v>
      </c>
      <c r="O66" s="101" t="s">
        <v>476</v>
      </c>
      <c r="P66" s="307"/>
      <c r="Q66" s="305" t="s">
        <v>453</v>
      </c>
      <c r="R66" s="305" t="s">
        <v>2502</v>
      </c>
      <c r="S66" s="101" t="s">
        <v>478</v>
      </c>
      <c r="T66" s="101"/>
      <c r="U66" s="101" t="s">
        <v>2503</v>
      </c>
      <c r="V66" s="101" t="s">
        <v>2504</v>
      </c>
      <c r="W66" s="101" t="s">
        <v>2505</v>
      </c>
      <c r="X66" s="302"/>
      <c r="Y66" s="303"/>
      <c r="Z66" s="302"/>
      <c r="AA66" s="303"/>
      <c r="AB66" s="100">
        <f>IF(OR(J66="Fail",ISBLANK(J66)),INDEX('Issue Code Table'!C:C,MATCH(N:N,'Issue Code Table'!A:A,0)),IF(M66="Critical",6,IF(M66="Significant",5,IF(M66="Moderate",3,2))))</f>
        <v>4</v>
      </c>
      <c r="AD66" s="76"/>
      <c r="AE66" s="76"/>
    </row>
    <row r="67" spans="1:31" ht="137.5" x14ac:dyDescent="0.35">
      <c r="A67" s="127" t="s">
        <v>4076</v>
      </c>
      <c r="B67" s="299" t="s">
        <v>170</v>
      </c>
      <c r="C67" s="127" t="s">
        <v>171</v>
      </c>
      <c r="D67" s="127" t="s">
        <v>208</v>
      </c>
      <c r="E67" s="127" t="s">
        <v>4077</v>
      </c>
      <c r="F67" s="127" t="s">
        <v>4078</v>
      </c>
      <c r="G67" s="127" t="s">
        <v>4079</v>
      </c>
      <c r="H67" s="127" t="s">
        <v>4080</v>
      </c>
      <c r="I67" s="300"/>
      <c r="J67" s="301"/>
      <c r="K67" s="127" t="s">
        <v>5360</v>
      </c>
      <c r="L67" s="113"/>
      <c r="M67" s="300" t="s">
        <v>115</v>
      </c>
      <c r="N67" s="313" t="s">
        <v>149</v>
      </c>
      <c r="O67" s="127" t="s">
        <v>150</v>
      </c>
      <c r="P67" s="113"/>
      <c r="Q67" s="300" t="s">
        <v>4062</v>
      </c>
      <c r="R67" s="300" t="s">
        <v>4081</v>
      </c>
      <c r="S67" s="127" t="s">
        <v>4082</v>
      </c>
      <c r="T67" s="127"/>
      <c r="U67" s="127" t="s">
        <v>4083</v>
      </c>
      <c r="V67" s="127" t="s">
        <v>4084</v>
      </c>
      <c r="W67" s="127" t="s">
        <v>5409</v>
      </c>
      <c r="X67" s="314"/>
      <c r="Y67" s="315"/>
      <c r="Z67" s="314"/>
      <c r="AA67" s="315"/>
      <c r="AB67" s="100">
        <f>IF(OR(J67="Fail",ISBLANK(J67)),INDEX('Issue Code Table'!C:C,MATCH(N:N,'Issue Code Table'!A:A,0)),IF(M67="Critical",6,IF(M67="Significant",5,IF(M67="Moderate",3,2))))</f>
        <v>6</v>
      </c>
      <c r="AD67" s="76"/>
      <c r="AE67" s="76"/>
    </row>
    <row r="68" spans="1:31" ht="125" x14ac:dyDescent="0.35">
      <c r="A68" s="101" t="s">
        <v>3432</v>
      </c>
      <c r="B68" s="304" t="s">
        <v>1614</v>
      </c>
      <c r="C68" s="101" t="s">
        <v>1743</v>
      </c>
      <c r="D68" s="101" t="s">
        <v>139</v>
      </c>
      <c r="E68" s="101" t="s">
        <v>3433</v>
      </c>
      <c r="F68" s="101" t="s">
        <v>3434</v>
      </c>
      <c r="G68" s="101" t="s">
        <v>3435</v>
      </c>
      <c r="H68" s="101" t="s">
        <v>3436</v>
      </c>
      <c r="I68" s="305"/>
      <c r="J68" s="306"/>
      <c r="K68" s="101" t="s">
        <v>3437</v>
      </c>
      <c r="L68" s="305" t="s">
        <v>3394</v>
      </c>
      <c r="M68" s="305" t="s">
        <v>126</v>
      </c>
      <c r="N68" s="307" t="s">
        <v>1750</v>
      </c>
      <c r="O68" s="101" t="s">
        <v>1751</v>
      </c>
      <c r="P68" s="307"/>
      <c r="Q68" s="305" t="s">
        <v>3428</v>
      </c>
      <c r="R68" s="305" t="s">
        <v>3438</v>
      </c>
      <c r="S68" s="101" t="s">
        <v>3439</v>
      </c>
      <c r="T68" s="101"/>
      <c r="U68" s="101" t="s">
        <v>3440</v>
      </c>
      <c r="V68" s="101" t="s">
        <v>3441</v>
      </c>
      <c r="W68" s="101"/>
      <c r="X68" s="302"/>
      <c r="Y68" s="303"/>
      <c r="Z68" s="302"/>
      <c r="AA68" s="303"/>
      <c r="AB68" s="100">
        <f>IF(OR(J68="Fail",ISBLANK(J68)),INDEX('Issue Code Table'!C:C,MATCH(N:N,'Issue Code Table'!A:A,0)),IF(M68="Critical",6,IF(M68="Significant",5,IF(M68="Moderate",3,2))))</f>
        <v>3</v>
      </c>
      <c r="AD68" s="76"/>
      <c r="AE68" s="76"/>
    </row>
    <row r="69" spans="1:31" ht="275" x14ac:dyDescent="0.35">
      <c r="A69" s="127" t="s">
        <v>3669</v>
      </c>
      <c r="B69" s="299" t="s">
        <v>1614</v>
      </c>
      <c r="C69" s="127" t="s">
        <v>1743</v>
      </c>
      <c r="D69" s="127" t="s">
        <v>208</v>
      </c>
      <c r="E69" s="127" t="s">
        <v>1985</v>
      </c>
      <c r="F69" s="127" t="s">
        <v>3670</v>
      </c>
      <c r="G69" s="127" t="s">
        <v>3671</v>
      </c>
      <c r="H69" s="127" t="s">
        <v>2093</v>
      </c>
      <c r="I69" s="300"/>
      <c r="J69" s="301"/>
      <c r="K69" s="127" t="s">
        <v>3672</v>
      </c>
      <c r="L69" s="300"/>
      <c r="M69" s="300" t="s">
        <v>115</v>
      </c>
      <c r="N69" s="316" t="s">
        <v>3456</v>
      </c>
      <c r="O69" s="127" t="s">
        <v>3457</v>
      </c>
      <c r="P69" s="113"/>
      <c r="Q69" s="300" t="s">
        <v>3664</v>
      </c>
      <c r="R69" s="300" t="s">
        <v>3673</v>
      </c>
      <c r="S69" s="127" t="s">
        <v>3674</v>
      </c>
      <c r="T69" s="127"/>
      <c r="U69" s="127" t="s">
        <v>3675</v>
      </c>
      <c r="V69" s="127" t="s">
        <v>3676</v>
      </c>
      <c r="W69" s="127" t="s">
        <v>3677</v>
      </c>
      <c r="X69" s="302"/>
      <c r="Y69" s="303"/>
      <c r="Z69" s="302"/>
      <c r="AA69" s="303"/>
      <c r="AB69" s="100">
        <f>IF(OR(J69="Fail",ISBLANK(J69)),INDEX('Issue Code Table'!C:C,MATCH(N:N,'Issue Code Table'!A:A,0)),IF(M69="Critical",6,IF(M69="Significant",5,IF(M69="Moderate",3,2))))</f>
        <v>7</v>
      </c>
      <c r="AD69" s="76"/>
      <c r="AE69" s="76"/>
    </row>
    <row r="70" spans="1:31" ht="200" x14ac:dyDescent="0.35">
      <c r="A70" s="101" t="s">
        <v>3660</v>
      </c>
      <c r="B70" s="304" t="s">
        <v>1614</v>
      </c>
      <c r="C70" s="101" t="s">
        <v>1743</v>
      </c>
      <c r="D70" s="101" t="s">
        <v>208</v>
      </c>
      <c r="E70" s="101" t="s">
        <v>2090</v>
      </c>
      <c r="F70" s="101" t="s">
        <v>2091</v>
      </c>
      <c r="G70" s="101" t="s">
        <v>3661</v>
      </c>
      <c r="H70" s="101" t="s">
        <v>3662</v>
      </c>
      <c r="I70" s="305"/>
      <c r="J70" s="306"/>
      <c r="K70" s="101" t="s">
        <v>3663</v>
      </c>
      <c r="L70" s="305"/>
      <c r="M70" s="305" t="s">
        <v>115</v>
      </c>
      <c r="N70" s="307" t="s">
        <v>513</v>
      </c>
      <c r="O70" s="101" t="s">
        <v>5490</v>
      </c>
      <c r="P70" s="307"/>
      <c r="Q70" s="305" t="s">
        <v>3664</v>
      </c>
      <c r="R70" s="305" t="s">
        <v>3665</v>
      </c>
      <c r="S70" s="101" t="s">
        <v>2096</v>
      </c>
      <c r="T70" s="101"/>
      <c r="U70" s="101" t="s">
        <v>3666</v>
      </c>
      <c r="V70" s="101" t="s">
        <v>3667</v>
      </c>
      <c r="W70" s="101" t="s">
        <v>3668</v>
      </c>
      <c r="X70" s="302"/>
      <c r="Y70" s="303"/>
      <c r="Z70" s="302"/>
      <c r="AA70" s="303"/>
      <c r="AB70" s="100">
        <f>IF(OR(J70="Fail",ISBLANK(J70)),INDEX('Issue Code Table'!C:C,MATCH(N:N,'Issue Code Table'!A:A,0)),IF(M70="Critical",6,IF(M70="Significant",5,IF(M70="Moderate",3,2))))</f>
        <v>7</v>
      </c>
      <c r="AD70" s="76"/>
      <c r="AE70" s="76"/>
    </row>
    <row r="71" spans="1:31" ht="409.5" x14ac:dyDescent="0.35">
      <c r="A71" s="127" t="s">
        <v>3381</v>
      </c>
      <c r="B71" s="299" t="s">
        <v>1614</v>
      </c>
      <c r="C71" s="127" t="s">
        <v>1743</v>
      </c>
      <c r="D71" s="127" t="s">
        <v>208</v>
      </c>
      <c r="E71" s="127" t="s">
        <v>3382</v>
      </c>
      <c r="F71" s="127" t="s">
        <v>3371</v>
      </c>
      <c r="G71" s="127" t="s">
        <v>3372</v>
      </c>
      <c r="H71" s="127" t="s">
        <v>3383</v>
      </c>
      <c r="I71" s="300"/>
      <c r="J71" s="301"/>
      <c r="K71" s="127" t="s">
        <v>5359</v>
      </c>
      <c r="L71" s="300"/>
      <c r="M71" s="300" t="s">
        <v>115</v>
      </c>
      <c r="N71" s="113" t="s">
        <v>3374</v>
      </c>
      <c r="O71" s="127" t="s">
        <v>3375</v>
      </c>
      <c r="P71" s="113"/>
      <c r="Q71" s="300" t="s">
        <v>3376</v>
      </c>
      <c r="R71" s="300" t="s">
        <v>3384</v>
      </c>
      <c r="S71" s="127" t="s">
        <v>3378</v>
      </c>
      <c r="T71" s="127"/>
      <c r="U71" s="127" t="s">
        <v>3379</v>
      </c>
      <c r="V71" s="127" t="s">
        <v>3380</v>
      </c>
      <c r="W71" s="127" t="s">
        <v>5408</v>
      </c>
      <c r="X71" s="302"/>
      <c r="Y71" s="303"/>
      <c r="Z71" s="302"/>
      <c r="AA71" s="303"/>
      <c r="AB71" s="100">
        <f>IF(OR(J71="Fail",ISBLANK(J71)),INDEX('Issue Code Table'!C:C,MATCH(N:N,'Issue Code Table'!A:A,0)),IF(M71="Critical",6,IF(M71="Significant",5,IF(M71="Moderate",3,2))))</f>
        <v>4</v>
      </c>
      <c r="AD71" s="76"/>
      <c r="AE71" s="76"/>
    </row>
    <row r="72" spans="1:31" ht="375" x14ac:dyDescent="0.35">
      <c r="A72" s="101" t="s">
        <v>3391</v>
      </c>
      <c r="B72" s="304" t="s">
        <v>1614</v>
      </c>
      <c r="C72" s="101" t="s">
        <v>1743</v>
      </c>
      <c r="D72" s="101" t="s">
        <v>139</v>
      </c>
      <c r="E72" s="101" t="s">
        <v>3392</v>
      </c>
      <c r="F72" s="101" t="s">
        <v>5367</v>
      </c>
      <c r="G72" s="101" t="s">
        <v>5368</v>
      </c>
      <c r="H72" s="101" t="s">
        <v>3393</v>
      </c>
      <c r="I72" s="305"/>
      <c r="J72" s="306"/>
      <c r="K72" s="101" t="s">
        <v>5362</v>
      </c>
      <c r="L72" s="305" t="s">
        <v>3394</v>
      </c>
      <c r="M72" s="305" t="s">
        <v>115</v>
      </c>
      <c r="N72" s="307" t="s">
        <v>3374</v>
      </c>
      <c r="O72" s="101" t="s">
        <v>3375</v>
      </c>
      <c r="P72" s="307"/>
      <c r="Q72" s="305" t="s">
        <v>3376</v>
      </c>
      <c r="R72" s="305" t="s">
        <v>3395</v>
      </c>
      <c r="S72" s="101" t="s">
        <v>3396</v>
      </c>
      <c r="T72" s="101"/>
      <c r="U72" s="101" t="s">
        <v>3397</v>
      </c>
      <c r="V72" s="101" t="s">
        <v>3398</v>
      </c>
      <c r="W72" s="101" t="s">
        <v>5413</v>
      </c>
      <c r="X72" s="302"/>
      <c r="Y72" s="303"/>
      <c r="Z72" s="302"/>
      <c r="AA72" s="303"/>
      <c r="AB72" s="100">
        <f>IF(OR(J72="Fail",ISBLANK(J72)),INDEX('Issue Code Table'!C:C,MATCH(N:N,'Issue Code Table'!A:A,0)),IF(M72="Critical",6,IF(M72="Significant",5,IF(M72="Moderate",3,2))))</f>
        <v>4</v>
      </c>
      <c r="AD72" s="76"/>
      <c r="AE72" s="76"/>
    </row>
    <row r="73" spans="1:31" ht="225" x14ac:dyDescent="0.35">
      <c r="A73" s="127" t="s">
        <v>3442</v>
      </c>
      <c r="B73" s="299" t="s">
        <v>1614</v>
      </c>
      <c r="C73" s="127" t="s">
        <v>1743</v>
      </c>
      <c r="D73" s="127" t="s">
        <v>208</v>
      </c>
      <c r="E73" s="127" t="s">
        <v>3443</v>
      </c>
      <c r="F73" s="127" t="s">
        <v>3444</v>
      </c>
      <c r="G73" s="127" t="s">
        <v>3445</v>
      </c>
      <c r="H73" s="127" t="s">
        <v>3446</v>
      </c>
      <c r="I73" s="300"/>
      <c r="J73" s="301"/>
      <c r="K73" s="127" t="s">
        <v>5358</v>
      </c>
      <c r="L73" s="300"/>
      <c r="M73" s="300" t="s">
        <v>126</v>
      </c>
      <c r="N73" s="113" t="s">
        <v>1750</v>
      </c>
      <c r="O73" s="127" t="s">
        <v>1751</v>
      </c>
      <c r="P73" s="113"/>
      <c r="Q73" s="300" t="s">
        <v>3428</v>
      </c>
      <c r="R73" s="300" t="s">
        <v>3447</v>
      </c>
      <c r="S73" s="127" t="s">
        <v>3448</v>
      </c>
      <c r="T73" s="127"/>
      <c r="U73" s="127" t="s">
        <v>3449</v>
      </c>
      <c r="V73" s="127" t="s">
        <v>3450</v>
      </c>
      <c r="W73" s="127"/>
      <c r="X73" s="302"/>
      <c r="Y73" s="303"/>
      <c r="Z73" s="302"/>
      <c r="AA73" s="303"/>
      <c r="AB73" s="100">
        <f>IF(OR(J73="Fail",ISBLANK(J73)),INDEX('Issue Code Table'!C:C,MATCH(N:N,'Issue Code Table'!A:A,0)),IF(M73="Critical",6,IF(M73="Significant",5,IF(M73="Moderate",3,2))))</f>
        <v>3</v>
      </c>
      <c r="AD73" s="76"/>
      <c r="AE73" s="76"/>
    </row>
    <row r="74" spans="1:31" ht="409.5" x14ac:dyDescent="0.35">
      <c r="A74" s="101" t="s">
        <v>3369</v>
      </c>
      <c r="B74" s="304" t="s">
        <v>1614</v>
      </c>
      <c r="C74" s="101" t="s">
        <v>1743</v>
      </c>
      <c r="D74" s="101" t="s">
        <v>139</v>
      </c>
      <c r="E74" s="101" t="s">
        <v>3370</v>
      </c>
      <c r="F74" s="101" t="s">
        <v>3371</v>
      </c>
      <c r="G74" s="101" t="s">
        <v>5318</v>
      </c>
      <c r="H74" s="101" t="s">
        <v>3373</v>
      </c>
      <c r="I74" s="305"/>
      <c r="J74" s="306"/>
      <c r="K74" s="101" t="s">
        <v>5344</v>
      </c>
      <c r="L74" s="305" t="s">
        <v>3394</v>
      </c>
      <c r="M74" s="305" t="s">
        <v>115</v>
      </c>
      <c r="N74" s="307" t="s">
        <v>3374</v>
      </c>
      <c r="O74" s="101" t="s">
        <v>3375</v>
      </c>
      <c r="P74" s="307"/>
      <c r="Q74" s="305" t="s">
        <v>3376</v>
      </c>
      <c r="R74" s="305" t="s">
        <v>3377</v>
      </c>
      <c r="S74" s="101" t="s">
        <v>3378</v>
      </c>
      <c r="T74" s="101"/>
      <c r="U74" s="101" t="s">
        <v>5336</v>
      </c>
      <c r="V74" s="101" t="s">
        <v>3380</v>
      </c>
      <c r="W74" s="101" t="s">
        <v>5408</v>
      </c>
      <c r="X74" s="302"/>
      <c r="Y74" s="303"/>
      <c r="Z74" s="302"/>
      <c r="AA74" s="303"/>
      <c r="AB74" s="100">
        <f>IF(OR(J74="Fail",ISBLANK(J74)),INDEX('Issue Code Table'!C:C,MATCH(N:N,'Issue Code Table'!A:A,0)),IF(M74="Critical",6,IF(M74="Significant",5,IF(M74="Moderate",3,2))))</f>
        <v>4</v>
      </c>
      <c r="AD74" s="76"/>
      <c r="AE74" s="76"/>
    </row>
    <row r="75" spans="1:31" ht="409.5" x14ac:dyDescent="0.35">
      <c r="A75" s="127" t="s">
        <v>3399</v>
      </c>
      <c r="B75" s="299" t="s">
        <v>1614</v>
      </c>
      <c r="C75" s="127" t="s">
        <v>1743</v>
      </c>
      <c r="D75" s="127" t="s">
        <v>139</v>
      </c>
      <c r="E75" s="127" t="s">
        <v>3400</v>
      </c>
      <c r="F75" s="127" t="s">
        <v>3401</v>
      </c>
      <c r="G75" s="127" t="s">
        <v>3402</v>
      </c>
      <c r="H75" s="127" t="s">
        <v>3403</v>
      </c>
      <c r="I75" s="300"/>
      <c r="J75" s="301"/>
      <c r="K75" s="127" t="s">
        <v>5357</v>
      </c>
      <c r="L75" s="300" t="s">
        <v>3394</v>
      </c>
      <c r="M75" s="300" t="s">
        <v>115</v>
      </c>
      <c r="N75" s="113" t="s">
        <v>3374</v>
      </c>
      <c r="O75" s="127" t="s">
        <v>3375</v>
      </c>
      <c r="P75" s="113"/>
      <c r="Q75" s="300" t="s">
        <v>3376</v>
      </c>
      <c r="R75" s="300" t="s">
        <v>3404</v>
      </c>
      <c r="S75" s="127" t="s">
        <v>3396</v>
      </c>
      <c r="T75" s="127"/>
      <c r="U75" s="127" t="s">
        <v>3405</v>
      </c>
      <c r="V75" s="127" t="s">
        <v>3406</v>
      </c>
      <c r="W75" s="127" t="s">
        <v>5414</v>
      </c>
      <c r="X75" s="302"/>
      <c r="Y75" s="303"/>
      <c r="Z75" s="302"/>
      <c r="AA75" s="303"/>
      <c r="AB75" s="100">
        <f>IF(OR(J75="Fail",ISBLANK(J75)),INDEX('Issue Code Table'!C:C,MATCH(N:N,'Issue Code Table'!A:A,0)),IF(M75="Critical",6,IF(M75="Significant",5,IF(M75="Moderate",3,2))))</f>
        <v>4</v>
      </c>
      <c r="AD75" s="76"/>
      <c r="AE75" s="76"/>
    </row>
    <row r="76" spans="1:31" ht="409.5" x14ac:dyDescent="0.35">
      <c r="A76" s="101" t="s">
        <v>3407</v>
      </c>
      <c r="B76" s="304" t="s">
        <v>1614</v>
      </c>
      <c r="C76" s="101" t="s">
        <v>1743</v>
      </c>
      <c r="D76" s="101" t="s">
        <v>139</v>
      </c>
      <c r="E76" s="101" t="s">
        <v>3408</v>
      </c>
      <c r="F76" s="101" t="s">
        <v>3409</v>
      </c>
      <c r="G76" s="101" t="s">
        <v>3410</v>
      </c>
      <c r="H76" s="101" t="s">
        <v>3411</v>
      </c>
      <c r="I76" s="305"/>
      <c r="J76" s="306"/>
      <c r="K76" s="101" t="s">
        <v>5356</v>
      </c>
      <c r="L76" s="305" t="s">
        <v>3394</v>
      </c>
      <c r="M76" s="305" t="s">
        <v>115</v>
      </c>
      <c r="N76" s="307" t="s">
        <v>3374</v>
      </c>
      <c r="O76" s="101" t="s">
        <v>3375</v>
      </c>
      <c r="P76" s="307"/>
      <c r="Q76" s="305" t="s">
        <v>3376</v>
      </c>
      <c r="R76" s="305" t="s">
        <v>3412</v>
      </c>
      <c r="S76" s="101" t="s">
        <v>3389</v>
      </c>
      <c r="T76" s="101"/>
      <c r="U76" s="101" t="s">
        <v>3413</v>
      </c>
      <c r="V76" s="101" t="s">
        <v>3414</v>
      </c>
      <c r="W76" s="101" t="s">
        <v>5415</v>
      </c>
      <c r="X76" s="302"/>
      <c r="Y76" s="303"/>
      <c r="Z76" s="302"/>
      <c r="AA76" s="303"/>
      <c r="AB76" s="100">
        <f>IF(OR(J76="Fail",ISBLANK(J76)),INDEX('Issue Code Table'!C:C,MATCH(N:N,'Issue Code Table'!A:A,0)),IF(M76="Critical",6,IF(M76="Significant",5,IF(M76="Moderate",3,2))))</f>
        <v>4</v>
      </c>
      <c r="AD76" s="76"/>
      <c r="AE76" s="76"/>
    </row>
    <row r="77" spans="1:31" ht="409.5" x14ac:dyDescent="0.35">
      <c r="A77" s="127" t="s">
        <v>3415</v>
      </c>
      <c r="B77" s="299" t="s">
        <v>1614</v>
      </c>
      <c r="C77" s="127" t="s">
        <v>1743</v>
      </c>
      <c r="D77" s="127" t="s">
        <v>139</v>
      </c>
      <c r="E77" s="127" t="s">
        <v>3416</v>
      </c>
      <c r="F77" s="127" t="s">
        <v>3417</v>
      </c>
      <c r="G77" s="127" t="s">
        <v>3418</v>
      </c>
      <c r="H77" s="127" t="s">
        <v>3419</v>
      </c>
      <c r="I77" s="300"/>
      <c r="J77" s="301"/>
      <c r="K77" s="127" t="s">
        <v>5345</v>
      </c>
      <c r="L77" s="300" t="s">
        <v>3394</v>
      </c>
      <c r="M77" s="300" t="s">
        <v>115</v>
      </c>
      <c r="N77" s="113" t="s">
        <v>1750</v>
      </c>
      <c r="O77" s="127" t="s">
        <v>1751</v>
      </c>
      <c r="P77" s="113"/>
      <c r="Q77" s="300" t="s">
        <v>3376</v>
      </c>
      <c r="R77" s="300" t="s">
        <v>3420</v>
      </c>
      <c r="S77" s="127" t="s">
        <v>3389</v>
      </c>
      <c r="T77" s="127"/>
      <c r="U77" s="127" t="s">
        <v>3421</v>
      </c>
      <c r="V77" s="127" t="s">
        <v>3422</v>
      </c>
      <c r="W77" s="127" t="s">
        <v>5417</v>
      </c>
      <c r="X77" s="302"/>
      <c r="Y77" s="303"/>
      <c r="Z77" s="302"/>
      <c r="AA77" s="303"/>
      <c r="AB77" s="100">
        <f>IF(OR(J77="Fail",ISBLANK(J77)),INDEX('Issue Code Table'!C:C,MATCH(N:N,'Issue Code Table'!A:A,0)),IF(M77="Critical",6,IF(M77="Significant",5,IF(M77="Moderate",3,2))))</f>
        <v>3</v>
      </c>
      <c r="AD77" s="76"/>
      <c r="AE77" s="76"/>
    </row>
    <row r="78" spans="1:31" ht="212.5" x14ac:dyDescent="0.35">
      <c r="A78" s="101" t="s">
        <v>3470</v>
      </c>
      <c r="B78" s="304" t="s">
        <v>1614</v>
      </c>
      <c r="C78" s="101" t="s">
        <v>1743</v>
      </c>
      <c r="D78" s="101" t="s">
        <v>208</v>
      </c>
      <c r="E78" s="101" t="s">
        <v>3471</v>
      </c>
      <c r="F78" s="101" t="s">
        <v>3472</v>
      </c>
      <c r="G78" s="101" t="s">
        <v>5354</v>
      </c>
      <c r="H78" s="101" t="s">
        <v>3473</v>
      </c>
      <c r="I78" s="305"/>
      <c r="J78" s="306"/>
      <c r="K78" s="101" t="s">
        <v>5353</v>
      </c>
      <c r="L78" s="305"/>
      <c r="M78" s="305" t="s">
        <v>126</v>
      </c>
      <c r="N78" s="307" t="s">
        <v>1548</v>
      </c>
      <c r="O78" s="101" t="s">
        <v>3474</v>
      </c>
      <c r="P78" s="307"/>
      <c r="Q78" s="305" t="s">
        <v>3458</v>
      </c>
      <c r="R78" s="305" t="s">
        <v>3475</v>
      </c>
      <c r="S78" s="101" t="s">
        <v>5355</v>
      </c>
      <c r="T78" s="101"/>
      <c r="U78" s="101" t="s">
        <v>5548</v>
      </c>
      <c r="V78" s="101" t="s">
        <v>5549</v>
      </c>
      <c r="W78" s="101"/>
      <c r="X78" s="302"/>
      <c r="Y78" s="303"/>
      <c r="Z78" s="302"/>
      <c r="AA78" s="303"/>
      <c r="AB78" s="100">
        <f>IF(OR(J78="Fail",ISBLANK(J78)),INDEX('Issue Code Table'!C:C,MATCH(N:N,'Issue Code Table'!A:A,0)),IF(M78="Critical",6,IF(M78="Significant",5,IF(M78="Moderate",3,2))))</f>
        <v>6</v>
      </c>
      <c r="AD78" s="76"/>
      <c r="AE78" s="76"/>
    </row>
    <row r="79" spans="1:31" ht="225" x14ac:dyDescent="0.35">
      <c r="A79" s="127" t="s">
        <v>3476</v>
      </c>
      <c r="B79" s="299" t="s">
        <v>1614</v>
      </c>
      <c r="C79" s="127" t="s">
        <v>1743</v>
      </c>
      <c r="D79" s="127" t="s">
        <v>208</v>
      </c>
      <c r="E79" s="127" t="s">
        <v>3477</v>
      </c>
      <c r="F79" s="127" t="s">
        <v>3444</v>
      </c>
      <c r="G79" s="127" t="s">
        <v>3478</v>
      </c>
      <c r="H79" s="127" t="s">
        <v>3479</v>
      </c>
      <c r="I79" s="300"/>
      <c r="J79" s="301"/>
      <c r="K79" s="127" t="s">
        <v>5352</v>
      </c>
      <c r="L79" s="300"/>
      <c r="M79" s="300" t="s">
        <v>126</v>
      </c>
      <c r="N79" s="113" t="s">
        <v>142</v>
      </c>
      <c r="O79" s="127" t="s">
        <v>143</v>
      </c>
      <c r="P79" s="113"/>
      <c r="Q79" s="300" t="s">
        <v>3458</v>
      </c>
      <c r="R79" s="300" t="s">
        <v>3480</v>
      </c>
      <c r="S79" s="127" t="s">
        <v>3448</v>
      </c>
      <c r="T79" s="127"/>
      <c r="U79" s="127" t="s">
        <v>3481</v>
      </c>
      <c r="V79" s="127" t="s">
        <v>3482</v>
      </c>
      <c r="W79" s="127"/>
      <c r="X79" s="302"/>
      <c r="Y79" s="303"/>
      <c r="Z79" s="302"/>
      <c r="AA79" s="303"/>
      <c r="AB79" s="100">
        <f>IF(OR(J79="Fail",ISBLANK(J79)),INDEX('Issue Code Table'!C:C,MATCH(N:N,'Issue Code Table'!A:A,0)),IF(M79="Critical",6,IF(M79="Significant",5,IF(M79="Moderate",3,2))))</f>
        <v>6</v>
      </c>
      <c r="AD79" s="76"/>
      <c r="AE79" s="76"/>
    </row>
    <row r="80" spans="1:31" ht="375" x14ac:dyDescent="0.35">
      <c r="A80" s="101" t="s">
        <v>4041</v>
      </c>
      <c r="B80" s="304" t="s">
        <v>1614</v>
      </c>
      <c r="C80" s="101" t="s">
        <v>1743</v>
      </c>
      <c r="D80" s="101" t="s">
        <v>208</v>
      </c>
      <c r="E80" s="101" t="s">
        <v>4042</v>
      </c>
      <c r="F80" s="101" t="s">
        <v>5363</v>
      </c>
      <c r="G80" s="101" t="s">
        <v>5545</v>
      </c>
      <c r="H80" s="101" t="s">
        <v>5546</v>
      </c>
      <c r="I80" s="305"/>
      <c r="J80" s="306"/>
      <c r="K80" s="101" t="s">
        <v>5351</v>
      </c>
      <c r="L80" s="307" t="s">
        <v>5555</v>
      </c>
      <c r="M80" s="305" t="s">
        <v>115</v>
      </c>
      <c r="N80" s="307" t="s">
        <v>1548</v>
      </c>
      <c r="O80" s="101" t="s">
        <v>3474</v>
      </c>
      <c r="P80" s="307"/>
      <c r="Q80" s="305" t="s">
        <v>1723</v>
      </c>
      <c r="R80" s="305" t="s">
        <v>4043</v>
      </c>
      <c r="S80" s="101" t="s">
        <v>5364</v>
      </c>
      <c r="T80" s="101"/>
      <c r="U80" s="101" t="s">
        <v>5365</v>
      </c>
      <c r="V80" s="101" t="s">
        <v>5366</v>
      </c>
      <c r="W80" s="101" t="s">
        <v>5416</v>
      </c>
      <c r="X80" s="314"/>
      <c r="Y80" s="315"/>
      <c r="Z80" s="314"/>
      <c r="AA80" s="315"/>
      <c r="AB80" s="100">
        <f>IF(OR(J80="Fail",ISBLANK(J80)),INDEX('Issue Code Table'!C:C,MATCH(N:N,'Issue Code Table'!A:A,0)),IF(M80="Critical",6,IF(M80="Significant",5,IF(M80="Moderate",3,2))))</f>
        <v>6</v>
      </c>
      <c r="AD80" s="76"/>
      <c r="AE80" s="76"/>
    </row>
    <row r="81" spans="1:31" ht="350" x14ac:dyDescent="0.35">
      <c r="A81" s="127" t="s">
        <v>2918</v>
      </c>
      <c r="B81" s="299" t="s">
        <v>170</v>
      </c>
      <c r="C81" s="127" t="s">
        <v>171</v>
      </c>
      <c r="D81" s="127" t="s">
        <v>208</v>
      </c>
      <c r="E81" s="127" t="s">
        <v>2919</v>
      </c>
      <c r="F81" s="127" t="s">
        <v>2920</v>
      </c>
      <c r="G81" s="127" t="s">
        <v>2921</v>
      </c>
      <c r="H81" s="127" t="s">
        <v>2922</v>
      </c>
      <c r="I81" s="300"/>
      <c r="J81" s="301"/>
      <c r="K81" s="127" t="s">
        <v>2923</v>
      </c>
      <c r="L81" s="300"/>
      <c r="M81" s="300" t="s">
        <v>115</v>
      </c>
      <c r="N81" s="300" t="s">
        <v>264</v>
      </c>
      <c r="O81" s="127" t="s">
        <v>1764</v>
      </c>
      <c r="P81" s="113"/>
      <c r="Q81" s="300" t="s">
        <v>680</v>
      </c>
      <c r="R81" s="300" t="s">
        <v>2924</v>
      </c>
      <c r="S81" s="127" t="s">
        <v>791</v>
      </c>
      <c r="T81" s="127" t="s">
        <v>2925</v>
      </c>
      <c r="U81" s="127" t="s">
        <v>2926</v>
      </c>
      <c r="V81" s="127" t="s">
        <v>2927</v>
      </c>
      <c r="W81" s="127" t="s">
        <v>2928</v>
      </c>
      <c r="X81" s="302"/>
      <c r="Y81" s="303"/>
      <c r="Z81" s="302"/>
      <c r="AA81" s="303"/>
      <c r="AB81" s="100">
        <f>IF(OR(J81="Fail",ISBLANK(J81)),INDEX('Issue Code Table'!C:C,MATCH(N:N,'Issue Code Table'!A:A,0)),IF(M81="Critical",6,IF(M81="Significant",5,IF(M81="Moderate",3,2))))</f>
        <v>5</v>
      </c>
      <c r="AD81" s="76"/>
      <c r="AE81" s="76"/>
    </row>
    <row r="82" spans="1:31" ht="409.5" x14ac:dyDescent="0.35">
      <c r="A82" s="101" t="s">
        <v>2468</v>
      </c>
      <c r="B82" s="304" t="s">
        <v>170</v>
      </c>
      <c r="C82" s="101" t="s">
        <v>171</v>
      </c>
      <c r="D82" s="101" t="s">
        <v>208</v>
      </c>
      <c r="E82" s="101" t="s">
        <v>2469</v>
      </c>
      <c r="F82" s="101" t="s">
        <v>2470</v>
      </c>
      <c r="G82" s="101" t="s">
        <v>5314</v>
      </c>
      <c r="H82" s="101" t="s">
        <v>2471</v>
      </c>
      <c r="I82" s="305"/>
      <c r="J82" s="306"/>
      <c r="K82" s="101" t="s">
        <v>2472</v>
      </c>
      <c r="L82" s="305"/>
      <c r="M82" s="305" t="s">
        <v>126</v>
      </c>
      <c r="N82" s="305" t="s">
        <v>2451</v>
      </c>
      <c r="O82" s="306" t="s">
        <v>2452</v>
      </c>
      <c r="P82" s="307"/>
      <c r="Q82" s="305" t="s">
        <v>265</v>
      </c>
      <c r="R82" s="305" t="s">
        <v>2473</v>
      </c>
      <c r="S82" s="101" t="s">
        <v>267</v>
      </c>
      <c r="T82" s="101"/>
      <c r="U82" s="101" t="s">
        <v>5332</v>
      </c>
      <c r="V82" s="101" t="s">
        <v>2474</v>
      </c>
      <c r="W82" s="101"/>
      <c r="X82" s="302"/>
      <c r="Y82" s="303"/>
      <c r="Z82" s="302"/>
      <c r="AA82" s="303"/>
      <c r="AB82" s="100">
        <f>IF(OR(J82="Fail",ISBLANK(J82)),INDEX('Issue Code Table'!C:C,MATCH(N:N,'Issue Code Table'!A:A,0)),IF(M82="Critical",6,IF(M82="Significant",5,IF(M82="Moderate",3,2))))</f>
        <v>6</v>
      </c>
      <c r="AD82" s="76"/>
      <c r="AE82" s="76"/>
    </row>
    <row r="83" spans="1:31" ht="409.5" x14ac:dyDescent="0.35">
      <c r="A83" s="127" t="s">
        <v>2475</v>
      </c>
      <c r="B83" s="299" t="s">
        <v>170</v>
      </c>
      <c r="C83" s="127" t="s">
        <v>171</v>
      </c>
      <c r="D83" s="127" t="s">
        <v>208</v>
      </c>
      <c r="E83" s="127" t="s">
        <v>2476</v>
      </c>
      <c r="F83" s="127" t="s">
        <v>2477</v>
      </c>
      <c r="G83" s="127" t="s">
        <v>5315</v>
      </c>
      <c r="H83" s="127" t="s">
        <v>2478</v>
      </c>
      <c r="I83" s="300"/>
      <c r="J83" s="301"/>
      <c r="K83" s="127" t="s">
        <v>2479</v>
      </c>
      <c r="L83" s="300"/>
      <c r="M83" s="300" t="s">
        <v>126</v>
      </c>
      <c r="N83" s="300" t="s">
        <v>2451</v>
      </c>
      <c r="O83" s="301" t="s">
        <v>2452</v>
      </c>
      <c r="P83" s="113"/>
      <c r="Q83" s="300" t="s">
        <v>265</v>
      </c>
      <c r="R83" s="300" t="s">
        <v>2480</v>
      </c>
      <c r="S83" s="127" t="s">
        <v>267</v>
      </c>
      <c r="T83" s="127"/>
      <c r="U83" s="127" t="s">
        <v>5333</v>
      </c>
      <c r="V83" s="127" t="s">
        <v>2481</v>
      </c>
      <c r="W83" s="127"/>
      <c r="X83" s="302"/>
      <c r="Y83" s="303"/>
      <c r="Z83" s="302"/>
      <c r="AA83" s="303"/>
      <c r="AB83" s="100">
        <f>IF(OR(J83="Fail",ISBLANK(J83)),INDEX('Issue Code Table'!C:C,MATCH(N:N,'Issue Code Table'!A:A,0)),IF(M83="Critical",6,IF(M83="Significant",5,IF(M83="Moderate",3,2))))</f>
        <v>6</v>
      </c>
      <c r="AD83" s="76"/>
      <c r="AE83" s="76"/>
    </row>
    <row r="84" spans="1:31" ht="362.5" x14ac:dyDescent="0.35">
      <c r="A84" s="101" t="s">
        <v>2704</v>
      </c>
      <c r="B84" s="304" t="s">
        <v>170</v>
      </c>
      <c r="C84" s="101" t="s">
        <v>171</v>
      </c>
      <c r="D84" s="101" t="s">
        <v>208</v>
      </c>
      <c r="E84" s="101" t="s">
        <v>2705</v>
      </c>
      <c r="F84" s="101" t="s">
        <v>2706</v>
      </c>
      <c r="G84" s="101" t="s">
        <v>2707</v>
      </c>
      <c r="H84" s="101" t="s">
        <v>2708</v>
      </c>
      <c r="I84" s="305"/>
      <c r="J84" s="306"/>
      <c r="K84" s="101" t="s">
        <v>2709</v>
      </c>
      <c r="L84" s="305"/>
      <c r="M84" s="305" t="s">
        <v>115</v>
      </c>
      <c r="N84" s="305" t="s">
        <v>264</v>
      </c>
      <c r="O84" s="101" t="s">
        <v>1764</v>
      </c>
      <c r="P84" s="307"/>
      <c r="Q84" s="305" t="s">
        <v>680</v>
      </c>
      <c r="R84" s="305" t="s">
        <v>2710</v>
      </c>
      <c r="S84" s="101" t="s">
        <v>2711</v>
      </c>
      <c r="T84" s="101" t="s">
        <v>2712</v>
      </c>
      <c r="U84" s="101" t="s">
        <v>2713</v>
      </c>
      <c r="V84" s="101" t="s">
        <v>2714</v>
      </c>
      <c r="W84" s="101" t="s">
        <v>685</v>
      </c>
      <c r="X84" s="302"/>
      <c r="Y84" s="303"/>
      <c r="Z84" s="302"/>
      <c r="AA84" s="303"/>
      <c r="AB84" s="100">
        <f>IF(OR(J84="Fail",ISBLANK(J84)),INDEX('Issue Code Table'!C:C,MATCH(N:N,'Issue Code Table'!A:A,0)),IF(M84="Critical",6,IF(M84="Significant",5,IF(M84="Moderate",3,2))))</f>
        <v>5</v>
      </c>
      <c r="AD84" s="76"/>
      <c r="AE84" s="76"/>
    </row>
    <row r="85" spans="1:31" ht="362.5" x14ac:dyDescent="0.35">
      <c r="A85" s="127" t="s">
        <v>2733</v>
      </c>
      <c r="B85" s="299" t="s">
        <v>170</v>
      </c>
      <c r="C85" s="127" t="s">
        <v>171</v>
      </c>
      <c r="D85" s="127" t="s">
        <v>208</v>
      </c>
      <c r="E85" s="127" t="s">
        <v>2734</v>
      </c>
      <c r="F85" s="127" t="s">
        <v>2735</v>
      </c>
      <c r="G85" s="127" t="s">
        <v>2736</v>
      </c>
      <c r="H85" s="127" t="s">
        <v>2737</v>
      </c>
      <c r="I85" s="300"/>
      <c r="J85" s="301"/>
      <c r="K85" s="127" t="s">
        <v>2738</v>
      </c>
      <c r="L85" s="300"/>
      <c r="M85" s="300" t="s">
        <v>115</v>
      </c>
      <c r="N85" s="300" t="s">
        <v>264</v>
      </c>
      <c r="O85" s="127" t="s">
        <v>1764</v>
      </c>
      <c r="P85" s="113"/>
      <c r="Q85" s="300" t="s">
        <v>680</v>
      </c>
      <c r="R85" s="300" t="s">
        <v>2739</v>
      </c>
      <c r="S85" s="127" t="s">
        <v>2740</v>
      </c>
      <c r="T85" s="127" t="s">
        <v>2741</v>
      </c>
      <c r="U85" s="127" t="s">
        <v>2742</v>
      </c>
      <c r="V85" s="127" t="s">
        <v>2743</v>
      </c>
      <c r="W85" s="127" t="s">
        <v>5397</v>
      </c>
      <c r="X85" s="302"/>
      <c r="Y85" s="303"/>
      <c r="Z85" s="302"/>
      <c r="AA85" s="303"/>
      <c r="AB85" s="100">
        <f>IF(OR(J85="Fail",ISBLANK(J85)),INDEX('Issue Code Table'!C:C,MATCH(N:N,'Issue Code Table'!A:A,0)),IF(M85="Critical",6,IF(M85="Significant",5,IF(M85="Moderate",3,2))))</f>
        <v>5</v>
      </c>
      <c r="AD85" s="76"/>
      <c r="AE85" s="76"/>
    </row>
    <row r="86" spans="1:31" ht="362.5" x14ac:dyDescent="0.35">
      <c r="A86" s="101" t="s">
        <v>2744</v>
      </c>
      <c r="B86" s="304" t="s">
        <v>170</v>
      </c>
      <c r="C86" s="101" t="s">
        <v>171</v>
      </c>
      <c r="D86" s="101" t="s">
        <v>208</v>
      </c>
      <c r="E86" s="101" t="s">
        <v>2745</v>
      </c>
      <c r="F86" s="101" t="s">
        <v>2746</v>
      </c>
      <c r="G86" s="101" t="s">
        <v>2747</v>
      </c>
      <c r="H86" s="101" t="s">
        <v>2748</v>
      </c>
      <c r="I86" s="305"/>
      <c r="J86" s="306"/>
      <c r="K86" s="101" t="s">
        <v>2749</v>
      </c>
      <c r="L86" s="305"/>
      <c r="M86" s="305" t="s">
        <v>115</v>
      </c>
      <c r="N86" s="305" t="s">
        <v>264</v>
      </c>
      <c r="O86" s="101" t="s">
        <v>1764</v>
      </c>
      <c r="P86" s="307"/>
      <c r="Q86" s="305" t="s">
        <v>680</v>
      </c>
      <c r="R86" s="305" t="s">
        <v>2750</v>
      </c>
      <c r="S86" s="101" t="s">
        <v>2751</v>
      </c>
      <c r="T86" s="101" t="s">
        <v>2752</v>
      </c>
      <c r="U86" s="101" t="s">
        <v>2753</v>
      </c>
      <c r="V86" s="101" t="s">
        <v>2754</v>
      </c>
      <c r="W86" s="101" t="s">
        <v>5529</v>
      </c>
      <c r="X86" s="302"/>
      <c r="Y86" s="303"/>
      <c r="Z86" s="302"/>
      <c r="AA86" s="303"/>
      <c r="AB86" s="100">
        <f>IF(OR(J86="Fail",ISBLANK(J86)),INDEX('Issue Code Table'!C:C,MATCH(N:N,'Issue Code Table'!A:A,0)),IF(M86="Critical",6,IF(M86="Significant",5,IF(M86="Moderate",3,2))))</f>
        <v>5</v>
      </c>
      <c r="AD86" s="76"/>
      <c r="AE86" s="76"/>
    </row>
    <row r="87" spans="1:31" ht="325" x14ac:dyDescent="0.35">
      <c r="A87" s="127" t="s">
        <v>2755</v>
      </c>
      <c r="B87" s="299" t="s">
        <v>170</v>
      </c>
      <c r="C87" s="127" t="s">
        <v>171</v>
      </c>
      <c r="D87" s="127" t="s">
        <v>139</v>
      </c>
      <c r="E87" s="127" t="s">
        <v>2756</v>
      </c>
      <c r="F87" s="127" t="s">
        <v>221</v>
      </c>
      <c r="G87" s="127" t="s">
        <v>2757</v>
      </c>
      <c r="H87" s="127" t="s">
        <v>2758</v>
      </c>
      <c r="I87" s="300"/>
      <c r="J87" s="301"/>
      <c r="K87" s="127" t="s">
        <v>2759</v>
      </c>
      <c r="L87" s="300"/>
      <c r="M87" s="300" t="s">
        <v>115</v>
      </c>
      <c r="N87" s="300" t="s">
        <v>264</v>
      </c>
      <c r="O87" s="127" t="s">
        <v>1764</v>
      </c>
      <c r="P87" s="113"/>
      <c r="Q87" s="300" t="s">
        <v>680</v>
      </c>
      <c r="R87" s="300" t="s">
        <v>2760</v>
      </c>
      <c r="S87" s="127" t="s">
        <v>227</v>
      </c>
      <c r="T87" s="127" t="s">
        <v>2761</v>
      </c>
      <c r="U87" s="127" t="s">
        <v>2762</v>
      </c>
      <c r="V87" s="127" t="s">
        <v>2763</v>
      </c>
      <c r="W87" s="127" t="s">
        <v>5398</v>
      </c>
      <c r="X87" s="302"/>
      <c r="Y87" s="303"/>
      <c r="Z87" s="302"/>
      <c r="AA87" s="303"/>
      <c r="AB87" s="100">
        <f>IF(OR(J87="Fail",ISBLANK(J87)),INDEX('Issue Code Table'!C:C,MATCH(N:N,'Issue Code Table'!A:A,0)),IF(M87="Critical",6,IF(M87="Significant",5,IF(M87="Moderate",3,2))))</f>
        <v>5</v>
      </c>
      <c r="AD87" s="76"/>
      <c r="AE87" s="76"/>
    </row>
    <row r="88" spans="1:31" ht="350" x14ac:dyDescent="0.35">
      <c r="A88" s="101" t="s">
        <v>2811</v>
      </c>
      <c r="B88" s="304" t="s">
        <v>170</v>
      </c>
      <c r="C88" s="101" t="s">
        <v>171</v>
      </c>
      <c r="D88" s="101" t="s">
        <v>208</v>
      </c>
      <c r="E88" s="101" t="s">
        <v>2812</v>
      </c>
      <c r="F88" s="101" t="s">
        <v>898</v>
      </c>
      <c r="G88" s="101" t="s">
        <v>2813</v>
      </c>
      <c r="H88" s="101" t="s">
        <v>900</v>
      </c>
      <c r="I88" s="305"/>
      <c r="J88" s="306"/>
      <c r="K88" s="101" t="s">
        <v>2814</v>
      </c>
      <c r="L88" s="305"/>
      <c r="M88" s="305" t="s">
        <v>115</v>
      </c>
      <c r="N88" s="317" t="s">
        <v>264</v>
      </c>
      <c r="O88" s="101" t="s">
        <v>1764</v>
      </c>
      <c r="P88" s="307"/>
      <c r="Q88" s="305" t="s">
        <v>680</v>
      </c>
      <c r="R88" s="305" t="s">
        <v>2815</v>
      </c>
      <c r="S88" s="101" t="s">
        <v>903</v>
      </c>
      <c r="T88" s="101" t="s">
        <v>2816</v>
      </c>
      <c r="U88" s="101" t="s">
        <v>2817</v>
      </c>
      <c r="V88" s="101" t="s">
        <v>2818</v>
      </c>
      <c r="W88" s="101" t="s">
        <v>905</v>
      </c>
      <c r="X88" s="302"/>
      <c r="Y88" s="303"/>
      <c r="Z88" s="302"/>
      <c r="AA88" s="303"/>
      <c r="AB88" s="100">
        <f>IF(OR(J88="Fail",ISBLANK(J88)),INDEX('Issue Code Table'!C:C,MATCH(N:N,'Issue Code Table'!A:A,0)),IF(M88="Critical",6,IF(M88="Significant",5,IF(M88="Moderate",3,2))))</f>
        <v>5</v>
      </c>
      <c r="AD88" s="76"/>
      <c r="AE88" s="76"/>
    </row>
    <row r="89" spans="1:31" ht="387.5" x14ac:dyDescent="0.35">
      <c r="A89" s="127" t="s">
        <v>2819</v>
      </c>
      <c r="B89" s="299" t="s">
        <v>170</v>
      </c>
      <c r="C89" s="127" t="s">
        <v>171</v>
      </c>
      <c r="D89" s="127" t="s">
        <v>208</v>
      </c>
      <c r="E89" s="127" t="s">
        <v>2820</v>
      </c>
      <c r="F89" s="127" t="s">
        <v>908</v>
      </c>
      <c r="G89" s="127" t="s">
        <v>2821</v>
      </c>
      <c r="H89" s="127" t="s">
        <v>2822</v>
      </c>
      <c r="I89" s="300"/>
      <c r="J89" s="301"/>
      <c r="K89" s="127" t="s">
        <v>2823</v>
      </c>
      <c r="L89" s="300"/>
      <c r="M89" s="300" t="s">
        <v>115</v>
      </c>
      <c r="N89" s="318" t="s">
        <v>264</v>
      </c>
      <c r="O89" s="127" t="s">
        <v>1764</v>
      </c>
      <c r="P89" s="113"/>
      <c r="Q89" s="300" t="s">
        <v>680</v>
      </c>
      <c r="R89" s="300" t="s">
        <v>2824</v>
      </c>
      <c r="S89" s="127" t="s">
        <v>2825</v>
      </c>
      <c r="T89" s="127" t="s">
        <v>2826</v>
      </c>
      <c r="U89" s="127" t="s">
        <v>2827</v>
      </c>
      <c r="V89" s="127" t="s">
        <v>2828</v>
      </c>
      <c r="W89" s="127" t="s">
        <v>2829</v>
      </c>
      <c r="X89" s="302"/>
      <c r="Y89" s="303"/>
      <c r="Z89" s="302"/>
      <c r="AA89" s="303"/>
      <c r="AB89" s="100">
        <f>IF(OR(J89="Fail",ISBLANK(J89)),INDEX('Issue Code Table'!C:C,MATCH(N:N,'Issue Code Table'!A:A,0)),IF(M89="Critical",6,IF(M89="Significant",5,IF(M89="Moderate",3,2))))</f>
        <v>5</v>
      </c>
      <c r="AD89" s="76"/>
      <c r="AE89" s="76"/>
    </row>
    <row r="90" spans="1:31" ht="400" x14ac:dyDescent="0.35">
      <c r="A90" s="101" t="s">
        <v>2830</v>
      </c>
      <c r="B90" s="304" t="s">
        <v>170</v>
      </c>
      <c r="C90" s="101" t="s">
        <v>171</v>
      </c>
      <c r="D90" s="101" t="s">
        <v>208</v>
      </c>
      <c r="E90" s="101" t="s">
        <v>2831</v>
      </c>
      <c r="F90" s="101" t="s">
        <v>2832</v>
      </c>
      <c r="G90" s="101" t="s">
        <v>2833</v>
      </c>
      <c r="H90" s="101" t="s">
        <v>2834</v>
      </c>
      <c r="I90" s="305"/>
      <c r="J90" s="306"/>
      <c r="K90" s="101" t="s">
        <v>2835</v>
      </c>
      <c r="L90" s="305"/>
      <c r="M90" s="305" t="s">
        <v>115</v>
      </c>
      <c r="N90" s="317" t="s">
        <v>264</v>
      </c>
      <c r="O90" s="101" t="s">
        <v>1764</v>
      </c>
      <c r="P90" s="307"/>
      <c r="Q90" s="305" t="s">
        <v>680</v>
      </c>
      <c r="R90" s="305" t="s">
        <v>2836</v>
      </c>
      <c r="S90" s="101" t="s">
        <v>2837</v>
      </c>
      <c r="T90" s="101" t="s">
        <v>2838</v>
      </c>
      <c r="U90" s="101" t="s">
        <v>2839</v>
      </c>
      <c r="V90" s="101" t="s">
        <v>2840</v>
      </c>
      <c r="W90" s="101" t="s">
        <v>2841</v>
      </c>
      <c r="X90" s="302"/>
      <c r="Y90" s="303"/>
      <c r="Z90" s="302"/>
      <c r="AA90" s="303"/>
      <c r="AB90" s="100">
        <f>IF(OR(J90="Fail",ISBLANK(J90)),INDEX('Issue Code Table'!C:C,MATCH(N:N,'Issue Code Table'!A:A,0)),IF(M90="Critical",6,IF(M90="Significant",5,IF(M90="Moderate",3,2))))</f>
        <v>5</v>
      </c>
      <c r="AD90" s="76"/>
      <c r="AE90" s="76"/>
    </row>
    <row r="91" spans="1:31" ht="400" x14ac:dyDescent="0.35">
      <c r="A91" s="127" t="s">
        <v>2842</v>
      </c>
      <c r="B91" s="299" t="s">
        <v>170</v>
      </c>
      <c r="C91" s="127" t="s">
        <v>171</v>
      </c>
      <c r="D91" s="127" t="s">
        <v>208</v>
      </c>
      <c r="E91" s="127" t="s">
        <v>2843</v>
      </c>
      <c r="F91" s="127" t="s">
        <v>2844</v>
      </c>
      <c r="G91" s="127" t="s">
        <v>2845</v>
      </c>
      <c r="H91" s="127" t="s">
        <v>2846</v>
      </c>
      <c r="I91" s="300"/>
      <c r="J91" s="301"/>
      <c r="K91" s="127" t="s">
        <v>2847</v>
      </c>
      <c r="L91" s="300"/>
      <c r="M91" s="300" t="s">
        <v>115</v>
      </c>
      <c r="N91" s="318" t="s">
        <v>264</v>
      </c>
      <c r="O91" s="127" t="s">
        <v>1764</v>
      </c>
      <c r="P91" s="113"/>
      <c r="Q91" s="300" t="s">
        <v>680</v>
      </c>
      <c r="R91" s="300" t="s">
        <v>2848</v>
      </c>
      <c r="S91" s="127" t="s">
        <v>2849</v>
      </c>
      <c r="T91" s="127" t="s">
        <v>2850</v>
      </c>
      <c r="U91" s="127" t="s">
        <v>2851</v>
      </c>
      <c r="V91" s="127" t="s">
        <v>2852</v>
      </c>
      <c r="W91" s="127" t="s">
        <v>2853</v>
      </c>
      <c r="X91" s="302"/>
      <c r="Y91" s="303"/>
      <c r="Z91" s="302"/>
      <c r="AA91" s="303"/>
      <c r="AB91" s="100">
        <f>IF(OR(J91="Fail",ISBLANK(J91)),INDEX('Issue Code Table'!C:C,MATCH(N:N,'Issue Code Table'!A:A,0)),IF(M91="Critical",6,IF(M91="Significant",5,IF(M91="Moderate",3,2))))</f>
        <v>5</v>
      </c>
      <c r="AD91" s="76"/>
      <c r="AE91" s="76"/>
    </row>
    <row r="92" spans="1:31" ht="337.5" x14ac:dyDescent="0.35">
      <c r="A92" s="101" t="s">
        <v>2874</v>
      </c>
      <c r="B92" s="304" t="s">
        <v>170</v>
      </c>
      <c r="C92" s="101" t="s">
        <v>171</v>
      </c>
      <c r="D92" s="101" t="s">
        <v>208</v>
      </c>
      <c r="E92" s="101" t="s">
        <v>2875</v>
      </c>
      <c r="F92" s="101" t="s">
        <v>2876</v>
      </c>
      <c r="G92" s="101" t="s">
        <v>2877</v>
      </c>
      <c r="H92" s="101" t="s">
        <v>2878</v>
      </c>
      <c r="I92" s="305"/>
      <c r="J92" s="306"/>
      <c r="K92" s="101" t="s">
        <v>2879</v>
      </c>
      <c r="L92" s="305"/>
      <c r="M92" s="305" t="s">
        <v>115</v>
      </c>
      <c r="N92" s="317" t="s">
        <v>264</v>
      </c>
      <c r="O92" s="101" t="s">
        <v>1764</v>
      </c>
      <c r="P92" s="307"/>
      <c r="Q92" s="305" t="s">
        <v>680</v>
      </c>
      <c r="R92" s="305" t="s">
        <v>2880</v>
      </c>
      <c r="S92" s="101" t="s">
        <v>2881</v>
      </c>
      <c r="T92" s="101" t="s">
        <v>2882</v>
      </c>
      <c r="U92" s="101" t="s">
        <v>2883</v>
      </c>
      <c r="V92" s="101" t="s">
        <v>2884</v>
      </c>
      <c r="W92" s="101" t="s">
        <v>2885</v>
      </c>
      <c r="X92" s="302"/>
      <c r="Y92" s="303"/>
      <c r="Z92" s="302"/>
      <c r="AA92" s="303"/>
      <c r="AB92" s="100">
        <f>IF(OR(J92="Fail",ISBLANK(J92)),INDEX('Issue Code Table'!C:C,MATCH(N:N,'Issue Code Table'!A:A,0)),IF(M92="Critical",6,IF(M92="Significant",5,IF(M92="Moderate",3,2))))</f>
        <v>5</v>
      </c>
      <c r="AD92" s="76"/>
      <c r="AE92" s="76"/>
    </row>
    <row r="93" spans="1:31" ht="409.5" x14ac:dyDescent="0.35">
      <c r="A93" s="127" t="s">
        <v>2886</v>
      </c>
      <c r="B93" s="299" t="s">
        <v>170</v>
      </c>
      <c r="C93" s="127" t="s">
        <v>171</v>
      </c>
      <c r="D93" s="127" t="s">
        <v>208</v>
      </c>
      <c r="E93" s="127" t="s">
        <v>2887</v>
      </c>
      <c r="F93" s="127" t="s">
        <v>2888</v>
      </c>
      <c r="G93" s="127" t="s">
        <v>2889</v>
      </c>
      <c r="H93" s="127" t="s">
        <v>2890</v>
      </c>
      <c r="I93" s="300"/>
      <c r="J93" s="301"/>
      <c r="K93" s="127" t="s">
        <v>834</v>
      </c>
      <c r="L93" s="300"/>
      <c r="M93" s="300" t="s">
        <v>126</v>
      </c>
      <c r="N93" s="300" t="s">
        <v>835</v>
      </c>
      <c r="O93" s="127" t="s">
        <v>5500</v>
      </c>
      <c r="P93" s="113"/>
      <c r="Q93" s="300" t="s">
        <v>680</v>
      </c>
      <c r="R93" s="300" t="s">
        <v>2891</v>
      </c>
      <c r="S93" s="127" t="s">
        <v>2892</v>
      </c>
      <c r="T93" s="127"/>
      <c r="U93" s="127" t="s">
        <v>2893</v>
      </c>
      <c r="V93" s="127" t="s">
        <v>2894</v>
      </c>
      <c r="W93" s="127"/>
      <c r="X93" s="302"/>
      <c r="Y93" s="303"/>
      <c r="Z93" s="302"/>
      <c r="AA93" s="303"/>
      <c r="AB93" s="100">
        <f>IF(OR(J93="Fail",ISBLANK(J93)),INDEX('Issue Code Table'!C:C,MATCH(N:N,'Issue Code Table'!A:A,0)),IF(M93="Critical",6,IF(M93="Significant",5,IF(M93="Moderate",3,2))))</f>
        <v>4</v>
      </c>
      <c r="AD93" s="76"/>
      <c r="AE93" s="76"/>
    </row>
    <row r="94" spans="1:31" ht="362.5" x14ac:dyDescent="0.35">
      <c r="A94" s="101" t="s">
        <v>2907</v>
      </c>
      <c r="B94" s="304" t="s">
        <v>170</v>
      </c>
      <c r="C94" s="101" t="s">
        <v>171</v>
      </c>
      <c r="D94" s="101" t="s">
        <v>208</v>
      </c>
      <c r="E94" s="101" t="s">
        <v>2908</v>
      </c>
      <c r="F94" s="101" t="s">
        <v>2909</v>
      </c>
      <c r="G94" s="101" t="s">
        <v>2910</v>
      </c>
      <c r="H94" s="101" t="s">
        <v>2911</v>
      </c>
      <c r="I94" s="305"/>
      <c r="J94" s="306"/>
      <c r="K94" s="101" t="s">
        <v>2912</v>
      </c>
      <c r="L94" s="305"/>
      <c r="M94" s="305" t="s">
        <v>115</v>
      </c>
      <c r="N94" s="305" t="s">
        <v>174</v>
      </c>
      <c r="O94" s="101" t="s">
        <v>5444</v>
      </c>
      <c r="P94" s="307"/>
      <c r="Q94" s="305" t="s">
        <v>680</v>
      </c>
      <c r="R94" s="305" t="s">
        <v>2913</v>
      </c>
      <c r="S94" s="101" t="s">
        <v>934</v>
      </c>
      <c r="T94" s="101" t="s">
        <v>2914</v>
      </c>
      <c r="U94" s="101" t="s">
        <v>2915</v>
      </c>
      <c r="V94" s="101" t="s">
        <v>2916</v>
      </c>
      <c r="W94" s="101" t="s">
        <v>2917</v>
      </c>
      <c r="X94" s="302"/>
      <c r="Y94" s="303"/>
      <c r="Z94" s="302"/>
      <c r="AA94" s="303"/>
      <c r="AB94" s="100">
        <f>IF(OR(J94="Fail",ISBLANK(J94)),INDEX('Issue Code Table'!C:C,MATCH(N:N,'Issue Code Table'!A:A,0)),IF(M94="Critical",6,IF(M94="Significant",5,IF(M94="Moderate",3,2))))</f>
        <v>5</v>
      </c>
      <c r="AD94" s="76"/>
      <c r="AE94" s="76"/>
    </row>
    <row r="95" spans="1:31" ht="87.5" x14ac:dyDescent="0.35">
      <c r="A95" s="127" t="s">
        <v>2929</v>
      </c>
      <c r="B95" s="299" t="s">
        <v>170</v>
      </c>
      <c r="C95" s="127" t="s">
        <v>171</v>
      </c>
      <c r="D95" s="127" t="s">
        <v>208</v>
      </c>
      <c r="E95" s="127" t="s">
        <v>2930</v>
      </c>
      <c r="F95" s="127" t="s">
        <v>2909</v>
      </c>
      <c r="G95" s="127" t="s">
        <v>2931</v>
      </c>
      <c r="H95" s="127" t="s">
        <v>2932</v>
      </c>
      <c r="I95" s="300"/>
      <c r="J95" s="301"/>
      <c r="K95" s="127" t="s">
        <v>2933</v>
      </c>
      <c r="L95" s="300"/>
      <c r="M95" s="300" t="s">
        <v>115</v>
      </c>
      <c r="N95" s="300" t="s">
        <v>174</v>
      </c>
      <c r="O95" s="127" t="s">
        <v>5444</v>
      </c>
      <c r="P95" s="113"/>
      <c r="Q95" s="300" t="s">
        <v>734</v>
      </c>
      <c r="R95" s="300" t="s">
        <v>858</v>
      </c>
      <c r="S95" s="127" t="s">
        <v>934</v>
      </c>
      <c r="T95" s="127" t="s">
        <v>935</v>
      </c>
      <c r="U95" s="127" t="s">
        <v>2934</v>
      </c>
      <c r="V95" s="127" t="s">
        <v>2927</v>
      </c>
      <c r="W95" s="127" t="s">
        <v>2935</v>
      </c>
      <c r="X95" s="302"/>
      <c r="Y95" s="303"/>
      <c r="Z95" s="302"/>
      <c r="AA95" s="303"/>
      <c r="AB95" s="100">
        <f>IF(OR(J95="Fail",ISBLANK(J95)),INDEX('Issue Code Table'!C:C,MATCH(N:N,'Issue Code Table'!A:A,0)),IF(M95="Critical",6,IF(M95="Significant",5,IF(M95="Moderate",3,2))))</f>
        <v>5</v>
      </c>
      <c r="AD95" s="76"/>
      <c r="AE95" s="76"/>
    </row>
    <row r="96" spans="1:31" ht="100" x14ac:dyDescent="0.35">
      <c r="A96" s="101" t="s">
        <v>2936</v>
      </c>
      <c r="B96" s="304" t="s">
        <v>170</v>
      </c>
      <c r="C96" s="101" t="s">
        <v>171</v>
      </c>
      <c r="D96" s="101" t="s">
        <v>208</v>
      </c>
      <c r="E96" s="101" t="s">
        <v>2937</v>
      </c>
      <c r="F96" s="101" t="s">
        <v>908</v>
      </c>
      <c r="G96" s="101" t="s">
        <v>2938</v>
      </c>
      <c r="H96" s="101" t="s">
        <v>2939</v>
      </c>
      <c r="I96" s="305"/>
      <c r="J96" s="306"/>
      <c r="K96" s="101" t="s">
        <v>2940</v>
      </c>
      <c r="L96" s="305"/>
      <c r="M96" s="305" t="s">
        <v>115</v>
      </c>
      <c r="N96" s="307" t="s">
        <v>174</v>
      </c>
      <c r="O96" s="101" t="s">
        <v>5444</v>
      </c>
      <c r="P96" s="307"/>
      <c r="Q96" s="305" t="s">
        <v>734</v>
      </c>
      <c r="R96" s="305" t="s">
        <v>695</v>
      </c>
      <c r="S96" s="101" t="s">
        <v>2941</v>
      </c>
      <c r="T96" s="101"/>
      <c r="U96" s="101" t="s">
        <v>2942</v>
      </c>
      <c r="V96" s="101" t="s">
        <v>2943</v>
      </c>
      <c r="W96" s="101" t="s">
        <v>5418</v>
      </c>
      <c r="X96" s="302"/>
      <c r="Y96" s="303"/>
      <c r="Z96" s="302"/>
      <c r="AA96" s="303"/>
      <c r="AB96" s="100">
        <f>IF(OR(J96="Fail",ISBLANK(J96)),INDEX('Issue Code Table'!C:C,MATCH(N:N,'Issue Code Table'!A:A,0)),IF(M96="Critical",6,IF(M96="Significant",5,IF(M96="Moderate",3,2))))</f>
        <v>5</v>
      </c>
      <c r="AD96" s="76"/>
      <c r="AE96" s="76"/>
    </row>
    <row r="97" spans="1:31" ht="100" x14ac:dyDescent="0.35">
      <c r="A97" s="127" t="s">
        <v>2944</v>
      </c>
      <c r="B97" s="299" t="s">
        <v>170</v>
      </c>
      <c r="C97" s="127" t="s">
        <v>171</v>
      </c>
      <c r="D97" s="127" t="s">
        <v>208</v>
      </c>
      <c r="E97" s="127" t="s">
        <v>2945</v>
      </c>
      <c r="F97" s="127" t="s">
        <v>2746</v>
      </c>
      <c r="G97" s="127" t="s">
        <v>2946</v>
      </c>
      <c r="H97" s="127" t="s">
        <v>2947</v>
      </c>
      <c r="I97" s="300"/>
      <c r="J97" s="301"/>
      <c r="K97" s="127" t="s">
        <v>2948</v>
      </c>
      <c r="L97" s="300"/>
      <c r="M97" s="300" t="s">
        <v>115</v>
      </c>
      <c r="N97" s="300" t="s">
        <v>264</v>
      </c>
      <c r="O97" s="127" t="s">
        <v>1764</v>
      </c>
      <c r="P97" s="113"/>
      <c r="Q97" s="300" t="s">
        <v>734</v>
      </c>
      <c r="R97" s="300" t="s">
        <v>881</v>
      </c>
      <c r="S97" s="127" t="s">
        <v>2949</v>
      </c>
      <c r="T97" s="127"/>
      <c r="U97" s="127" t="s">
        <v>2950</v>
      </c>
      <c r="V97" s="127" t="s">
        <v>2951</v>
      </c>
      <c r="W97" s="127" t="s">
        <v>5419</v>
      </c>
      <c r="X97" s="302"/>
      <c r="Y97" s="303"/>
      <c r="Z97" s="302"/>
      <c r="AA97" s="303"/>
      <c r="AB97" s="100">
        <f>IF(OR(J97="Fail",ISBLANK(J97)),INDEX('Issue Code Table'!C:C,MATCH(N:N,'Issue Code Table'!A:A,0)),IF(M97="Critical",6,IF(M97="Significant",5,IF(M97="Moderate",3,2))))</f>
        <v>5</v>
      </c>
      <c r="AD97" s="76"/>
      <c r="AE97" s="76"/>
    </row>
    <row r="98" spans="1:31" ht="87.5" x14ac:dyDescent="0.35">
      <c r="A98" s="101" t="s">
        <v>2952</v>
      </c>
      <c r="B98" s="304" t="s">
        <v>170</v>
      </c>
      <c r="C98" s="101" t="s">
        <v>171</v>
      </c>
      <c r="D98" s="101" t="s">
        <v>208</v>
      </c>
      <c r="E98" s="101" t="s">
        <v>2953</v>
      </c>
      <c r="F98" s="101" t="s">
        <v>2954</v>
      </c>
      <c r="G98" s="101" t="s">
        <v>2955</v>
      </c>
      <c r="H98" s="101" t="s">
        <v>2956</v>
      </c>
      <c r="I98" s="305"/>
      <c r="J98" s="306"/>
      <c r="K98" s="101" t="s">
        <v>2957</v>
      </c>
      <c r="L98" s="305"/>
      <c r="M98" s="305" t="s">
        <v>115</v>
      </c>
      <c r="N98" s="305" t="s">
        <v>174</v>
      </c>
      <c r="O98" s="101" t="s">
        <v>5444</v>
      </c>
      <c r="P98" s="307"/>
      <c r="Q98" s="305" t="s">
        <v>734</v>
      </c>
      <c r="R98" s="305" t="s">
        <v>869</v>
      </c>
      <c r="S98" s="101" t="s">
        <v>967</v>
      </c>
      <c r="T98" s="101" t="s">
        <v>935</v>
      </c>
      <c r="U98" s="101" t="s">
        <v>2958</v>
      </c>
      <c r="V98" s="101" t="s">
        <v>2959</v>
      </c>
      <c r="W98" s="101" t="s">
        <v>5420</v>
      </c>
      <c r="X98" s="302"/>
      <c r="Y98" s="303"/>
      <c r="Z98" s="302"/>
      <c r="AA98" s="303"/>
      <c r="AB98" s="100">
        <f>IF(OR(J98="Fail",ISBLANK(J98)),INDEX('Issue Code Table'!C:C,MATCH(N:N,'Issue Code Table'!A:A,0)),IF(M98="Critical",6,IF(M98="Significant",5,IF(M98="Moderate",3,2))))</f>
        <v>5</v>
      </c>
      <c r="AD98" s="76"/>
      <c r="AE98" s="76"/>
    </row>
    <row r="99" spans="1:31" ht="409.5" x14ac:dyDescent="0.35">
      <c r="A99" s="127" t="s">
        <v>2960</v>
      </c>
      <c r="B99" s="299" t="s">
        <v>170</v>
      </c>
      <c r="C99" s="127" t="s">
        <v>171</v>
      </c>
      <c r="D99" s="127" t="s">
        <v>208</v>
      </c>
      <c r="E99" s="127" t="s">
        <v>2961</v>
      </c>
      <c r="F99" s="127" t="s">
        <v>984</v>
      </c>
      <c r="G99" s="127" t="s">
        <v>2962</v>
      </c>
      <c r="H99" s="127" t="s">
        <v>2963</v>
      </c>
      <c r="I99" s="300"/>
      <c r="J99" s="301"/>
      <c r="K99" s="127" t="s">
        <v>2964</v>
      </c>
      <c r="L99" s="300"/>
      <c r="M99" s="300" t="s">
        <v>115</v>
      </c>
      <c r="N99" s="113" t="s">
        <v>264</v>
      </c>
      <c r="O99" s="127" t="s">
        <v>1764</v>
      </c>
      <c r="P99" s="113"/>
      <c r="Q99" s="300" t="s">
        <v>988</v>
      </c>
      <c r="R99" s="300" t="s">
        <v>989</v>
      </c>
      <c r="S99" s="127" t="s">
        <v>2965</v>
      </c>
      <c r="T99" s="127" t="s">
        <v>991</v>
      </c>
      <c r="U99" s="127" t="s">
        <v>2966</v>
      </c>
      <c r="V99" s="127" t="s">
        <v>2967</v>
      </c>
      <c r="W99" s="127" t="s">
        <v>5421</v>
      </c>
      <c r="X99" s="302"/>
      <c r="Y99" s="303"/>
      <c r="Z99" s="302"/>
      <c r="AA99" s="303"/>
      <c r="AB99" s="100">
        <f>IF(OR(J99="Fail",ISBLANK(J99)),INDEX('Issue Code Table'!C:C,MATCH(N:N,'Issue Code Table'!A:A,0)),IF(M99="Critical",6,IF(M99="Significant",5,IF(M99="Moderate",3,2))))</f>
        <v>5</v>
      </c>
      <c r="AD99" s="76"/>
      <c r="AE99" s="76"/>
    </row>
    <row r="100" spans="1:31" ht="237.5" x14ac:dyDescent="0.35">
      <c r="A100" s="101" t="s">
        <v>2968</v>
      </c>
      <c r="B100" s="304" t="s">
        <v>170</v>
      </c>
      <c r="C100" s="101" t="s">
        <v>171</v>
      </c>
      <c r="D100" s="101" t="s">
        <v>139</v>
      </c>
      <c r="E100" s="101" t="s">
        <v>2969</v>
      </c>
      <c r="F100" s="101" t="s">
        <v>2970</v>
      </c>
      <c r="G100" s="101" t="s">
        <v>2971</v>
      </c>
      <c r="H100" s="101" t="s">
        <v>5376</v>
      </c>
      <c r="I100" s="305"/>
      <c r="J100" s="306"/>
      <c r="K100" s="101" t="s">
        <v>5375</v>
      </c>
      <c r="L100" s="305"/>
      <c r="M100" s="305" t="s">
        <v>115</v>
      </c>
      <c r="N100" s="307" t="s">
        <v>264</v>
      </c>
      <c r="O100" s="101" t="s">
        <v>1764</v>
      </c>
      <c r="P100" s="307"/>
      <c r="Q100" s="305" t="s">
        <v>988</v>
      </c>
      <c r="R100" s="305" t="s">
        <v>2972</v>
      </c>
      <c r="S100" s="101" t="s">
        <v>2973</v>
      </c>
      <c r="T100" s="101" t="s">
        <v>2974</v>
      </c>
      <c r="U100" s="101" t="s">
        <v>2975</v>
      </c>
      <c r="V100" s="101" t="s">
        <v>2976</v>
      </c>
      <c r="W100" s="101" t="s">
        <v>5422</v>
      </c>
      <c r="X100" s="302"/>
      <c r="Y100" s="303"/>
      <c r="Z100" s="302"/>
      <c r="AA100" s="303"/>
      <c r="AB100" s="100">
        <f>IF(OR(J100="Fail",ISBLANK(J100)),INDEX('Issue Code Table'!C:C,MATCH(N:N,'Issue Code Table'!A:A,0)),IF(M100="Critical",6,IF(M100="Significant",5,IF(M100="Moderate",3,2))))</f>
        <v>5</v>
      </c>
      <c r="AD100" s="76"/>
      <c r="AE100" s="76"/>
    </row>
    <row r="101" spans="1:31" customFormat="1" ht="362.5" x14ac:dyDescent="0.35">
      <c r="A101" s="127" t="s">
        <v>2977</v>
      </c>
      <c r="B101" s="299" t="s">
        <v>170</v>
      </c>
      <c r="C101" s="127" t="s">
        <v>171</v>
      </c>
      <c r="D101" s="127" t="s">
        <v>208</v>
      </c>
      <c r="E101" s="127" t="s">
        <v>2978</v>
      </c>
      <c r="F101" s="127" t="s">
        <v>2979</v>
      </c>
      <c r="G101" s="127" t="s">
        <v>2980</v>
      </c>
      <c r="H101" s="127" t="s">
        <v>2981</v>
      </c>
      <c r="I101" s="300"/>
      <c r="J101" s="301"/>
      <c r="K101" s="127" t="s">
        <v>2982</v>
      </c>
      <c r="L101" s="300"/>
      <c r="M101" s="300" t="s">
        <v>115</v>
      </c>
      <c r="N101" s="113" t="s">
        <v>264</v>
      </c>
      <c r="O101" s="127" t="s">
        <v>1764</v>
      </c>
      <c r="P101" s="113"/>
      <c r="Q101" s="300" t="s">
        <v>988</v>
      </c>
      <c r="R101" s="300" t="s">
        <v>2983</v>
      </c>
      <c r="S101" s="127" t="s">
        <v>2984</v>
      </c>
      <c r="T101" s="127" t="s">
        <v>2985</v>
      </c>
      <c r="U101" s="127" t="s">
        <v>2986</v>
      </c>
      <c r="V101" s="127" t="s">
        <v>2987</v>
      </c>
      <c r="W101" s="127" t="s">
        <v>5423</v>
      </c>
      <c r="X101" s="302"/>
      <c r="Y101" s="303"/>
      <c r="Z101" s="302"/>
      <c r="AA101" s="303"/>
      <c r="AB101" s="100">
        <f>IF(OR(J101="Fail",ISBLANK(J101)),INDEX('Issue Code Table'!C:C,MATCH(N:N,'Issue Code Table'!A:A,0)),IF(M101="Critical",6,IF(M101="Significant",5,IF(M101="Moderate",3,2))))</f>
        <v>5</v>
      </c>
    </row>
    <row r="102" spans="1:31" customFormat="1" ht="337.5" x14ac:dyDescent="0.35">
      <c r="A102" s="101" t="s">
        <v>2792</v>
      </c>
      <c r="B102" s="304" t="s">
        <v>170</v>
      </c>
      <c r="C102" s="101" t="s">
        <v>171</v>
      </c>
      <c r="D102" s="101" t="s">
        <v>208</v>
      </c>
      <c r="E102" s="101" t="s">
        <v>2793</v>
      </c>
      <c r="F102" s="101" t="s">
        <v>797</v>
      </c>
      <c r="G102" s="101" t="s">
        <v>2794</v>
      </c>
      <c r="H102" s="101" t="s">
        <v>2795</v>
      </c>
      <c r="I102" s="305"/>
      <c r="J102" s="306"/>
      <c r="K102" s="101" t="s">
        <v>800</v>
      </c>
      <c r="L102" s="305"/>
      <c r="M102" s="305" t="s">
        <v>115</v>
      </c>
      <c r="N102" s="305" t="s">
        <v>174</v>
      </c>
      <c r="O102" s="101" t="s">
        <v>5444</v>
      </c>
      <c r="P102" s="307"/>
      <c r="Q102" s="305" t="s">
        <v>680</v>
      </c>
      <c r="R102" s="305" t="s">
        <v>2796</v>
      </c>
      <c r="S102" s="101" t="s">
        <v>2797</v>
      </c>
      <c r="T102" s="101" t="s">
        <v>2798</v>
      </c>
      <c r="U102" s="101" t="s">
        <v>2799</v>
      </c>
      <c r="V102" s="101" t="s">
        <v>2800</v>
      </c>
      <c r="W102" s="101" t="s">
        <v>805</v>
      </c>
      <c r="X102" s="302"/>
      <c r="Y102" s="303"/>
      <c r="Z102" s="302"/>
      <c r="AA102" s="303"/>
      <c r="AB102" s="100">
        <f>IF(OR(J102="Fail",ISBLANK(J102)),INDEX('Issue Code Table'!C:C,MATCH(N:N,'Issue Code Table'!A:A,0)),IF(M102="Critical",6,IF(M102="Significant",5,IF(M102="Moderate",3,2))))</f>
        <v>5</v>
      </c>
    </row>
    <row r="103" spans="1:31" customFormat="1" ht="362.5" x14ac:dyDescent="0.35">
      <c r="A103" s="127" t="s">
        <v>2801</v>
      </c>
      <c r="B103" s="299" t="s">
        <v>170</v>
      </c>
      <c r="C103" s="127" t="s">
        <v>171</v>
      </c>
      <c r="D103" s="127" t="s">
        <v>208</v>
      </c>
      <c r="E103" s="127" t="s">
        <v>2802</v>
      </c>
      <c r="F103" s="127" t="s">
        <v>2803</v>
      </c>
      <c r="G103" s="127" t="s">
        <v>2804</v>
      </c>
      <c r="H103" s="127" t="s">
        <v>2805</v>
      </c>
      <c r="I103" s="300"/>
      <c r="J103" s="301"/>
      <c r="K103" s="127" t="s">
        <v>811</v>
      </c>
      <c r="L103" s="300"/>
      <c r="M103" s="300" t="s">
        <v>115</v>
      </c>
      <c r="N103" s="300" t="s">
        <v>174</v>
      </c>
      <c r="O103" s="127" t="s">
        <v>5444</v>
      </c>
      <c r="P103" s="113"/>
      <c r="Q103" s="300" t="s">
        <v>680</v>
      </c>
      <c r="R103" s="300" t="s">
        <v>2806</v>
      </c>
      <c r="S103" s="127" t="s">
        <v>2807</v>
      </c>
      <c r="T103" s="127" t="s">
        <v>2808</v>
      </c>
      <c r="U103" s="127" t="s">
        <v>2809</v>
      </c>
      <c r="V103" s="127" t="s">
        <v>2810</v>
      </c>
      <c r="W103" s="127" t="s">
        <v>817</v>
      </c>
      <c r="X103" s="302"/>
      <c r="Y103" s="303"/>
      <c r="Z103" s="302"/>
      <c r="AA103" s="303"/>
      <c r="AB103" s="100">
        <f>IF(OR(J103="Fail",ISBLANK(J103)),INDEX('Issue Code Table'!C:C,MATCH(N:N,'Issue Code Table'!A:A,0)),IF(M103="Critical",6,IF(M103="Significant",5,IF(M103="Moderate",3,2))))</f>
        <v>5</v>
      </c>
    </row>
    <row r="104" spans="1:31" customFormat="1" ht="362.5" x14ac:dyDescent="0.35">
      <c r="A104" s="101" t="s">
        <v>2854</v>
      </c>
      <c r="B104" s="304" t="s">
        <v>170</v>
      </c>
      <c r="C104" s="101" t="s">
        <v>171</v>
      </c>
      <c r="D104" s="101" t="s">
        <v>208</v>
      </c>
      <c r="E104" s="101" t="s">
        <v>2855</v>
      </c>
      <c r="F104" s="101" t="s">
        <v>742</v>
      </c>
      <c r="G104" s="101" t="s">
        <v>2856</v>
      </c>
      <c r="H104" s="101" t="s">
        <v>2857</v>
      </c>
      <c r="I104" s="305"/>
      <c r="J104" s="306"/>
      <c r="K104" s="101" t="s">
        <v>2858</v>
      </c>
      <c r="L104" s="305"/>
      <c r="M104" s="305" t="s">
        <v>115</v>
      </c>
      <c r="N104" s="317" t="s">
        <v>264</v>
      </c>
      <c r="O104" s="101" t="s">
        <v>1764</v>
      </c>
      <c r="P104" s="307"/>
      <c r="Q104" s="305" t="s">
        <v>680</v>
      </c>
      <c r="R104" s="305" t="s">
        <v>2859</v>
      </c>
      <c r="S104" s="101" t="s">
        <v>747</v>
      </c>
      <c r="T104" s="101" t="s">
        <v>2860</v>
      </c>
      <c r="U104" s="101" t="s">
        <v>2861</v>
      </c>
      <c r="V104" s="101" t="s">
        <v>2862</v>
      </c>
      <c r="W104" s="101" t="s">
        <v>2863</v>
      </c>
      <c r="X104" s="302"/>
      <c r="Y104" s="303"/>
      <c r="Z104" s="302"/>
      <c r="AA104" s="303"/>
      <c r="AB104" s="100">
        <f>IF(OR(J104="Fail",ISBLANK(J104)),INDEX('Issue Code Table'!C:C,MATCH(N:N,'Issue Code Table'!A:A,0)),IF(M104="Critical",6,IF(M104="Significant",5,IF(M104="Moderate",3,2))))</f>
        <v>5</v>
      </c>
    </row>
    <row r="105" spans="1:31" customFormat="1" ht="362.5" x14ac:dyDescent="0.35">
      <c r="A105" s="127" t="s">
        <v>2864</v>
      </c>
      <c r="B105" s="299" t="s">
        <v>170</v>
      </c>
      <c r="C105" s="127" t="s">
        <v>171</v>
      </c>
      <c r="D105" s="127" t="s">
        <v>208</v>
      </c>
      <c r="E105" s="127" t="s">
        <v>2865</v>
      </c>
      <c r="F105" s="127" t="s">
        <v>753</v>
      </c>
      <c r="G105" s="127" t="s">
        <v>2866</v>
      </c>
      <c r="H105" s="127" t="s">
        <v>2867</v>
      </c>
      <c r="I105" s="300"/>
      <c r="J105" s="301"/>
      <c r="K105" s="127" t="s">
        <v>2868</v>
      </c>
      <c r="L105" s="300"/>
      <c r="M105" s="300" t="s">
        <v>115</v>
      </c>
      <c r="N105" s="318" t="s">
        <v>264</v>
      </c>
      <c r="O105" s="127" t="s">
        <v>1764</v>
      </c>
      <c r="P105" s="113"/>
      <c r="Q105" s="300" t="s">
        <v>680</v>
      </c>
      <c r="R105" s="300" t="s">
        <v>2869</v>
      </c>
      <c r="S105" s="127" t="s">
        <v>2870</v>
      </c>
      <c r="T105" s="127" t="s">
        <v>2871</v>
      </c>
      <c r="U105" s="127" t="s">
        <v>2872</v>
      </c>
      <c r="V105" s="127" t="s">
        <v>2873</v>
      </c>
      <c r="W105" s="127" t="s">
        <v>761</v>
      </c>
      <c r="X105" s="302"/>
      <c r="Y105" s="303"/>
      <c r="Z105" s="302"/>
      <c r="AA105" s="303"/>
      <c r="AB105" s="100">
        <f>IF(OR(J105="Fail",ISBLANK(J105)),INDEX('Issue Code Table'!C:C,MATCH(N:N,'Issue Code Table'!A:A,0)),IF(M105="Critical",6,IF(M105="Significant",5,IF(M105="Moderate",3,2))))</f>
        <v>5</v>
      </c>
    </row>
    <row r="106" spans="1:31" customFormat="1" ht="362.5" x14ac:dyDescent="0.35">
      <c r="A106" s="101" t="s">
        <v>2895</v>
      </c>
      <c r="B106" s="304" t="s">
        <v>170</v>
      </c>
      <c r="C106" s="101" t="s">
        <v>171</v>
      </c>
      <c r="D106" s="101" t="s">
        <v>208</v>
      </c>
      <c r="E106" s="101" t="s">
        <v>2896</v>
      </c>
      <c r="F106" s="101" t="s">
        <v>2897</v>
      </c>
      <c r="G106" s="101" t="s">
        <v>2898</v>
      </c>
      <c r="H106" s="101" t="s">
        <v>2899</v>
      </c>
      <c r="I106" s="305"/>
      <c r="J106" s="306"/>
      <c r="K106" s="101" t="s">
        <v>2900</v>
      </c>
      <c r="L106" s="305"/>
      <c r="M106" s="305" t="s">
        <v>115</v>
      </c>
      <c r="N106" s="305" t="s">
        <v>264</v>
      </c>
      <c r="O106" s="101" t="s">
        <v>1764</v>
      </c>
      <c r="P106" s="307"/>
      <c r="Q106" s="305" t="s">
        <v>680</v>
      </c>
      <c r="R106" s="305" t="s">
        <v>2901</v>
      </c>
      <c r="S106" s="101" t="s">
        <v>2902</v>
      </c>
      <c r="T106" s="101" t="s">
        <v>2903</v>
      </c>
      <c r="U106" s="101" t="s">
        <v>2904</v>
      </c>
      <c r="V106" s="101" t="s">
        <v>2905</v>
      </c>
      <c r="W106" s="101" t="s">
        <v>2906</v>
      </c>
      <c r="X106" s="302"/>
      <c r="Y106" s="303"/>
      <c r="Z106" s="302"/>
      <c r="AA106" s="303"/>
      <c r="AB106" s="100">
        <f>IF(OR(J106="Fail",ISBLANK(J106)),INDEX('Issue Code Table'!C:C,MATCH(N:N,'Issue Code Table'!A:A,0)),IF(M106="Critical",6,IF(M106="Significant",5,IF(M106="Moderate",3,2))))</f>
        <v>5</v>
      </c>
    </row>
    <row r="107" spans="1:31" customFormat="1" ht="409.5" x14ac:dyDescent="0.35">
      <c r="A107" s="127" t="s">
        <v>3771</v>
      </c>
      <c r="B107" s="299" t="s">
        <v>322</v>
      </c>
      <c r="C107" s="127" t="s">
        <v>323</v>
      </c>
      <c r="D107" s="127" t="s">
        <v>208</v>
      </c>
      <c r="E107" s="127" t="s">
        <v>3772</v>
      </c>
      <c r="F107" s="127" t="s">
        <v>3773</v>
      </c>
      <c r="G107" s="127" t="s">
        <v>3774</v>
      </c>
      <c r="H107" s="127" t="s">
        <v>624</v>
      </c>
      <c r="I107" s="300"/>
      <c r="J107" s="301"/>
      <c r="K107" s="127" t="s">
        <v>625</v>
      </c>
      <c r="L107" s="300" t="s">
        <v>1595</v>
      </c>
      <c r="M107" s="300" t="s">
        <v>184</v>
      </c>
      <c r="N107" s="312" t="s">
        <v>5199</v>
      </c>
      <c r="O107" s="127" t="s">
        <v>5373</v>
      </c>
      <c r="P107" s="113"/>
      <c r="Q107" s="300" t="s">
        <v>3775</v>
      </c>
      <c r="R107" s="300" t="s">
        <v>627</v>
      </c>
      <c r="S107" s="127" t="s">
        <v>629</v>
      </c>
      <c r="T107" s="127"/>
      <c r="U107" s="127" t="s">
        <v>3776</v>
      </c>
      <c r="V107" s="127" t="s">
        <v>5530</v>
      </c>
      <c r="W107" s="127"/>
      <c r="X107" s="302"/>
      <c r="Y107" s="303"/>
      <c r="Z107" s="302"/>
      <c r="AA107" s="303"/>
      <c r="AB107" s="100">
        <f>IF(OR(J107="Fail",ISBLANK(J107)),INDEX('Issue Code Table'!C:C,MATCH(N:N,'Issue Code Table'!A:A,0)),IF(M107="Critical",6,IF(M107="Significant",5,IF(M107="Moderate",3,2))))</f>
        <v>1</v>
      </c>
    </row>
    <row r="108" spans="1:31" customFormat="1" ht="225" x14ac:dyDescent="0.35">
      <c r="A108" s="101" t="s">
        <v>3777</v>
      </c>
      <c r="B108" s="304" t="s">
        <v>322</v>
      </c>
      <c r="C108" s="304" t="e">
        <f>VLOOKUP(#REF!,#REF!,2,0)</f>
        <v>#REF!</v>
      </c>
      <c r="D108" s="101" t="s">
        <v>208</v>
      </c>
      <c r="E108" s="101" t="s">
        <v>3778</v>
      </c>
      <c r="F108" s="101" t="s">
        <v>3779</v>
      </c>
      <c r="G108" s="101" t="s">
        <v>3780</v>
      </c>
      <c r="H108" s="101" t="s">
        <v>624</v>
      </c>
      <c r="I108" s="305"/>
      <c r="J108" s="306"/>
      <c r="K108" s="101" t="s">
        <v>625</v>
      </c>
      <c r="L108" s="305"/>
      <c r="M108" s="305" t="s">
        <v>184</v>
      </c>
      <c r="N108" s="309" t="s">
        <v>5199</v>
      </c>
      <c r="O108" s="101" t="s">
        <v>5373</v>
      </c>
      <c r="P108" s="307"/>
      <c r="Q108" s="305" t="s">
        <v>3775</v>
      </c>
      <c r="R108" s="305" t="s">
        <v>3781</v>
      </c>
      <c r="S108" s="101" t="s">
        <v>629</v>
      </c>
      <c r="T108" s="101"/>
      <c r="U108" s="101" t="s">
        <v>3782</v>
      </c>
      <c r="V108" s="101" t="s">
        <v>3783</v>
      </c>
      <c r="W108" s="101"/>
      <c r="X108" s="302"/>
      <c r="Y108" s="303"/>
      <c r="Z108" s="302"/>
      <c r="AA108" s="303"/>
      <c r="AB108" s="100">
        <f>IF(OR(J108="Fail",ISBLANK(J108)),INDEX('Issue Code Table'!C:C,MATCH(N:N,'Issue Code Table'!A:A,0)),IF(M108="Critical",6,IF(M108="Significant",5,IF(M108="Moderate",3,2))))</f>
        <v>1</v>
      </c>
    </row>
    <row r="109" spans="1:31" customFormat="1" ht="225" x14ac:dyDescent="0.35">
      <c r="A109" s="127" t="s">
        <v>3784</v>
      </c>
      <c r="B109" s="299" t="s">
        <v>322</v>
      </c>
      <c r="C109" s="127" t="s">
        <v>323</v>
      </c>
      <c r="D109" s="127" t="s">
        <v>208</v>
      </c>
      <c r="E109" s="127" t="s">
        <v>3785</v>
      </c>
      <c r="F109" s="127" t="s">
        <v>3786</v>
      </c>
      <c r="G109" s="127" t="s">
        <v>3787</v>
      </c>
      <c r="H109" s="127" t="s">
        <v>624</v>
      </c>
      <c r="I109" s="300"/>
      <c r="J109" s="301"/>
      <c r="K109" s="127" t="s">
        <v>625</v>
      </c>
      <c r="L109" s="300"/>
      <c r="M109" s="300" t="s">
        <v>184</v>
      </c>
      <c r="N109" s="300" t="s">
        <v>5199</v>
      </c>
      <c r="O109" s="127" t="s">
        <v>5373</v>
      </c>
      <c r="P109" s="113"/>
      <c r="Q109" s="300" t="s">
        <v>3775</v>
      </c>
      <c r="R109" s="300" t="s">
        <v>3788</v>
      </c>
      <c r="S109" s="127" t="s">
        <v>629</v>
      </c>
      <c r="T109" s="127"/>
      <c r="U109" s="127" t="s">
        <v>3789</v>
      </c>
      <c r="V109" s="127" t="s">
        <v>3790</v>
      </c>
      <c r="W109" s="127"/>
      <c r="X109" s="302"/>
      <c r="Y109" s="303"/>
      <c r="Z109" s="302"/>
      <c r="AA109" s="303"/>
      <c r="AB109" s="100">
        <f>IF(OR(J109="Fail",ISBLANK(J109)),INDEX('Issue Code Table'!C:C,MATCH(N:N,'Issue Code Table'!A:A,0)),IF(M109="Critical",6,IF(M109="Significant",5,IF(M109="Moderate",3,2))))</f>
        <v>1</v>
      </c>
    </row>
    <row r="110" spans="1:31" customFormat="1" ht="409.5" x14ac:dyDescent="0.35">
      <c r="A110" s="101" t="s">
        <v>3056</v>
      </c>
      <c r="B110" s="304" t="s">
        <v>1017</v>
      </c>
      <c r="C110" s="101" t="s">
        <v>1018</v>
      </c>
      <c r="D110" s="101" t="s">
        <v>208</v>
      </c>
      <c r="E110" s="101" t="s">
        <v>3057</v>
      </c>
      <c r="F110" s="101" t="s">
        <v>3058</v>
      </c>
      <c r="G110" s="101" t="s">
        <v>3059</v>
      </c>
      <c r="H110" s="101" t="s">
        <v>3060</v>
      </c>
      <c r="I110" s="305"/>
      <c r="J110" s="306"/>
      <c r="K110" s="101" t="s">
        <v>3061</v>
      </c>
      <c r="L110" s="305"/>
      <c r="M110" s="305" t="s">
        <v>115</v>
      </c>
      <c r="N110" s="307" t="s">
        <v>1074</v>
      </c>
      <c r="O110" s="101" t="s">
        <v>5504</v>
      </c>
      <c r="P110" s="307"/>
      <c r="Q110" s="305" t="s">
        <v>1026</v>
      </c>
      <c r="R110" s="305" t="s">
        <v>1096</v>
      </c>
      <c r="S110" s="101" t="s">
        <v>3062</v>
      </c>
      <c r="T110" s="101" t="s">
        <v>3063</v>
      </c>
      <c r="U110" s="101" t="s">
        <v>3064</v>
      </c>
      <c r="V110" s="101" t="s">
        <v>3065</v>
      </c>
      <c r="W110" s="101" t="s">
        <v>5531</v>
      </c>
      <c r="X110" s="302"/>
      <c r="Y110" s="303"/>
      <c r="Z110" s="302"/>
      <c r="AA110" s="303"/>
      <c r="AB110" s="100">
        <f>IF(OR(J110="Fail",ISBLANK(J110)),INDEX('Issue Code Table'!C:C,MATCH(N:N,'Issue Code Table'!A:A,0)),IF(M110="Critical",6,IF(M110="Significant",5,IF(M110="Moderate",3,2))))</f>
        <v>5</v>
      </c>
    </row>
    <row r="111" spans="1:31" customFormat="1" ht="409.5" x14ac:dyDescent="0.35">
      <c r="A111" s="127" t="s">
        <v>3048</v>
      </c>
      <c r="B111" s="299" t="s">
        <v>1017</v>
      </c>
      <c r="C111" s="127" t="s">
        <v>1018</v>
      </c>
      <c r="D111" s="127" t="s">
        <v>208</v>
      </c>
      <c r="E111" s="127" t="s">
        <v>3049</v>
      </c>
      <c r="F111" s="127" t="s">
        <v>3050</v>
      </c>
      <c r="G111" s="127" t="s">
        <v>3051</v>
      </c>
      <c r="H111" s="127" t="s">
        <v>3052</v>
      </c>
      <c r="I111" s="300"/>
      <c r="J111" s="301"/>
      <c r="K111" s="127" t="s">
        <v>3053</v>
      </c>
      <c r="L111" s="300"/>
      <c r="M111" s="300" t="s">
        <v>115</v>
      </c>
      <c r="N111" s="113" t="s">
        <v>1074</v>
      </c>
      <c r="O111" s="127" t="s">
        <v>5504</v>
      </c>
      <c r="P111" s="113"/>
      <c r="Q111" s="300" t="s">
        <v>1026</v>
      </c>
      <c r="R111" s="300" t="s">
        <v>1049</v>
      </c>
      <c r="S111" s="127" t="s">
        <v>1086</v>
      </c>
      <c r="T111" s="127"/>
      <c r="U111" s="127" t="s">
        <v>3054</v>
      </c>
      <c r="V111" s="127" t="s">
        <v>3055</v>
      </c>
      <c r="W111" s="127" t="s">
        <v>1089</v>
      </c>
      <c r="X111" s="302"/>
      <c r="Y111" s="303"/>
      <c r="Z111" s="302"/>
      <c r="AA111" s="303"/>
      <c r="AB111" s="100">
        <f>IF(OR(J111="Fail",ISBLANK(J111)),INDEX('Issue Code Table'!C:C,MATCH(N:N,'Issue Code Table'!A:A,0)),IF(M111="Critical",6,IF(M111="Significant",5,IF(M111="Moderate",3,2))))</f>
        <v>5</v>
      </c>
    </row>
    <row r="112" spans="1:31" customFormat="1" ht="409.5" x14ac:dyDescent="0.35">
      <c r="A112" s="101" t="s">
        <v>3066</v>
      </c>
      <c r="B112" s="304" t="s">
        <v>1017</v>
      </c>
      <c r="C112" s="101" t="s">
        <v>1018</v>
      </c>
      <c r="D112" s="101" t="s">
        <v>208</v>
      </c>
      <c r="E112" s="101" t="s">
        <v>3067</v>
      </c>
      <c r="F112" s="101" t="s">
        <v>3068</v>
      </c>
      <c r="G112" s="101" t="s">
        <v>3069</v>
      </c>
      <c r="H112" s="101" t="s">
        <v>3070</v>
      </c>
      <c r="I112" s="305"/>
      <c r="J112" s="306"/>
      <c r="K112" s="101" t="s">
        <v>3071</v>
      </c>
      <c r="L112" s="305"/>
      <c r="M112" s="305" t="s">
        <v>115</v>
      </c>
      <c r="N112" s="307" t="s">
        <v>1074</v>
      </c>
      <c r="O112" s="101" t="s">
        <v>5504</v>
      </c>
      <c r="P112" s="307"/>
      <c r="Q112" s="305" t="s">
        <v>1026</v>
      </c>
      <c r="R112" s="305" t="s">
        <v>3072</v>
      </c>
      <c r="S112" s="101" t="s">
        <v>3073</v>
      </c>
      <c r="T112" s="101"/>
      <c r="U112" s="101" t="s">
        <v>3074</v>
      </c>
      <c r="V112" s="101" t="s">
        <v>3075</v>
      </c>
      <c r="W112" s="101" t="s">
        <v>5531</v>
      </c>
      <c r="X112" s="302"/>
      <c r="Y112" s="303"/>
      <c r="Z112" s="302"/>
      <c r="AA112" s="303"/>
      <c r="AB112" s="100">
        <f>IF(OR(J112="Fail",ISBLANK(J112)),INDEX('Issue Code Table'!C:C,MATCH(N:N,'Issue Code Table'!A:A,0)),IF(M112="Critical",6,IF(M112="Significant",5,IF(M112="Moderate",3,2))))</f>
        <v>5</v>
      </c>
    </row>
    <row r="113" spans="1:28" customFormat="1" ht="175" x14ac:dyDescent="0.35">
      <c r="A113" s="127" t="s">
        <v>3719</v>
      </c>
      <c r="B113" s="299" t="s">
        <v>1614</v>
      </c>
      <c r="C113" s="127" t="s">
        <v>1743</v>
      </c>
      <c r="D113" s="127" t="s">
        <v>208</v>
      </c>
      <c r="E113" s="127" t="s">
        <v>2039</v>
      </c>
      <c r="F113" s="127" t="s">
        <v>3720</v>
      </c>
      <c r="G113" s="127" t="s">
        <v>3721</v>
      </c>
      <c r="H113" s="127" t="s">
        <v>3722</v>
      </c>
      <c r="I113" s="300"/>
      <c r="J113" s="301"/>
      <c r="K113" s="127" t="s">
        <v>3723</v>
      </c>
      <c r="L113" s="300"/>
      <c r="M113" s="300" t="s">
        <v>115</v>
      </c>
      <c r="N113" s="312" t="s">
        <v>264</v>
      </c>
      <c r="O113" s="127" t="s">
        <v>1764</v>
      </c>
      <c r="P113" s="113"/>
      <c r="Q113" s="300" t="s">
        <v>3664</v>
      </c>
      <c r="R113" s="300" t="s">
        <v>3724</v>
      </c>
      <c r="S113" s="127" t="s">
        <v>5328</v>
      </c>
      <c r="T113" s="127"/>
      <c r="U113" s="127" t="s">
        <v>2047</v>
      </c>
      <c r="V113" s="127" t="s">
        <v>3725</v>
      </c>
      <c r="W113" s="127" t="s">
        <v>3726</v>
      </c>
      <c r="X113" s="302"/>
      <c r="Y113" s="303"/>
      <c r="Z113" s="302"/>
      <c r="AA113" s="303"/>
      <c r="AB113" s="100">
        <f>IF(OR(J113="Fail",ISBLANK(J113)),INDEX('Issue Code Table'!C:C,MATCH(N:N,'Issue Code Table'!A:A,0)),IF(M113="Critical",6,IF(M113="Significant",5,IF(M113="Moderate",3,2))))</f>
        <v>5</v>
      </c>
    </row>
    <row r="114" spans="1:28" customFormat="1" ht="409.5" x14ac:dyDescent="0.35">
      <c r="A114" s="101" t="s">
        <v>2988</v>
      </c>
      <c r="B114" s="304" t="s">
        <v>1017</v>
      </c>
      <c r="C114" s="101" t="s">
        <v>1018</v>
      </c>
      <c r="D114" s="101" t="s">
        <v>208</v>
      </c>
      <c r="E114" s="101" t="s">
        <v>2989</v>
      </c>
      <c r="F114" s="101" t="s">
        <v>2990</v>
      </c>
      <c r="G114" s="101" t="s">
        <v>2991</v>
      </c>
      <c r="H114" s="101" t="s">
        <v>2992</v>
      </c>
      <c r="I114" s="305"/>
      <c r="J114" s="306"/>
      <c r="K114" s="101" t="s">
        <v>2993</v>
      </c>
      <c r="L114" s="305"/>
      <c r="M114" s="305" t="s">
        <v>115</v>
      </c>
      <c r="N114" s="317" t="s">
        <v>264</v>
      </c>
      <c r="O114" s="101" t="s">
        <v>1764</v>
      </c>
      <c r="P114" s="307"/>
      <c r="Q114" s="305" t="s">
        <v>1026</v>
      </c>
      <c r="R114" s="305" t="s">
        <v>1027</v>
      </c>
      <c r="S114" s="101" t="s">
        <v>2994</v>
      </c>
      <c r="T114" s="101" t="s">
        <v>2995</v>
      </c>
      <c r="U114" s="101" t="s">
        <v>2996</v>
      </c>
      <c r="V114" s="101" t="s">
        <v>2997</v>
      </c>
      <c r="W114" s="101" t="s">
        <v>1004</v>
      </c>
      <c r="X114" s="302"/>
      <c r="Y114" s="303"/>
      <c r="Z114" s="302"/>
      <c r="AA114" s="303"/>
      <c r="AB114" s="100">
        <f>IF(OR(J114="Fail",ISBLANK(J114)),INDEX('Issue Code Table'!C:C,MATCH(N:N,'Issue Code Table'!A:A,0)),IF(M114="Critical",6,IF(M114="Significant",5,IF(M114="Moderate",3,2))))</f>
        <v>5</v>
      </c>
    </row>
    <row r="115" spans="1:28" customFormat="1" ht="409.5" x14ac:dyDescent="0.35">
      <c r="A115" s="127" t="s">
        <v>3040</v>
      </c>
      <c r="B115" s="299" t="s">
        <v>1017</v>
      </c>
      <c r="C115" s="127" t="s">
        <v>1018</v>
      </c>
      <c r="D115" s="127" t="s">
        <v>208</v>
      </c>
      <c r="E115" s="127" t="s">
        <v>3041</v>
      </c>
      <c r="F115" s="127" t="s">
        <v>3042</v>
      </c>
      <c r="G115" s="127" t="s">
        <v>3043</v>
      </c>
      <c r="H115" s="127" t="s">
        <v>3044</v>
      </c>
      <c r="I115" s="300"/>
      <c r="J115" s="301"/>
      <c r="K115" s="127" t="s">
        <v>3045</v>
      </c>
      <c r="L115" s="300"/>
      <c r="M115" s="300" t="s">
        <v>115</v>
      </c>
      <c r="N115" s="113" t="s">
        <v>1074</v>
      </c>
      <c r="O115" s="127" t="s">
        <v>5504</v>
      </c>
      <c r="P115" s="113"/>
      <c r="Q115" s="300" t="s">
        <v>1026</v>
      </c>
      <c r="R115" s="300" t="s">
        <v>1062</v>
      </c>
      <c r="S115" s="127" t="s">
        <v>1076</v>
      </c>
      <c r="T115" s="127"/>
      <c r="U115" s="127" t="s">
        <v>3046</v>
      </c>
      <c r="V115" s="127" t="s">
        <v>3047</v>
      </c>
      <c r="W115" s="127" t="s">
        <v>5505</v>
      </c>
      <c r="X115" s="302"/>
      <c r="Y115" s="303"/>
      <c r="Z115" s="302"/>
      <c r="AA115" s="303"/>
      <c r="AB115" s="100">
        <f>IF(OR(J115="Fail",ISBLANK(J115)),INDEX('Issue Code Table'!C:C,MATCH(N:N,'Issue Code Table'!A:A,0)),IF(M115="Critical",6,IF(M115="Significant",5,IF(M115="Moderate",3,2))))</f>
        <v>5</v>
      </c>
    </row>
    <row r="116" spans="1:28" customFormat="1" ht="200" x14ac:dyDescent="0.35">
      <c r="A116" s="101" t="s">
        <v>2338</v>
      </c>
      <c r="B116" s="304" t="s">
        <v>247</v>
      </c>
      <c r="C116" s="101" t="s">
        <v>248</v>
      </c>
      <c r="D116" s="101" t="s">
        <v>208</v>
      </c>
      <c r="E116" s="101" t="s">
        <v>2339</v>
      </c>
      <c r="F116" s="101" t="s">
        <v>2287</v>
      </c>
      <c r="G116" s="101" t="s">
        <v>2340</v>
      </c>
      <c r="H116" s="101" t="s">
        <v>2289</v>
      </c>
      <c r="I116" s="305"/>
      <c r="J116" s="306"/>
      <c r="K116" s="101" t="s">
        <v>275</v>
      </c>
      <c r="L116" s="305"/>
      <c r="M116" s="305" t="s">
        <v>115</v>
      </c>
      <c r="N116" s="305" t="s">
        <v>264</v>
      </c>
      <c r="O116" s="101" t="s">
        <v>1764</v>
      </c>
      <c r="P116" s="307"/>
      <c r="Q116" s="305" t="s">
        <v>2341</v>
      </c>
      <c r="R116" s="305" t="s">
        <v>2342</v>
      </c>
      <c r="S116" s="101" t="s">
        <v>278</v>
      </c>
      <c r="T116" s="101"/>
      <c r="U116" s="101" t="s">
        <v>2343</v>
      </c>
      <c r="V116" s="101" t="s">
        <v>2344</v>
      </c>
      <c r="W116" s="101" t="s">
        <v>281</v>
      </c>
      <c r="X116" s="302"/>
      <c r="Y116" s="303"/>
      <c r="Z116" s="302"/>
      <c r="AA116" s="303"/>
      <c r="AB116" s="100">
        <f>IF(OR(J116="Fail",ISBLANK(J116)),INDEX('Issue Code Table'!C:C,MATCH(N:N,'Issue Code Table'!A:A,0)),IF(M116="Critical",6,IF(M116="Significant",5,IF(M116="Moderate",3,2))))</f>
        <v>5</v>
      </c>
    </row>
    <row r="117" spans="1:28" customFormat="1" ht="409.5" x14ac:dyDescent="0.35">
      <c r="A117" s="127" t="s">
        <v>3023</v>
      </c>
      <c r="B117" s="299" t="s">
        <v>1017</v>
      </c>
      <c r="C117" s="127" t="s">
        <v>1018</v>
      </c>
      <c r="D117" s="127" t="s">
        <v>208</v>
      </c>
      <c r="E117" s="127" t="s">
        <v>3024</v>
      </c>
      <c r="F117" s="127" t="s">
        <v>1045</v>
      </c>
      <c r="G117" s="127" t="s">
        <v>3025</v>
      </c>
      <c r="H117" s="127" t="s">
        <v>3026</v>
      </c>
      <c r="I117" s="300"/>
      <c r="J117" s="301"/>
      <c r="K117" s="127" t="s">
        <v>3027</v>
      </c>
      <c r="L117" s="300"/>
      <c r="M117" s="300" t="s">
        <v>115</v>
      </c>
      <c r="N117" s="318" t="s">
        <v>264</v>
      </c>
      <c r="O117" s="127" t="s">
        <v>1764</v>
      </c>
      <c r="P117" s="113"/>
      <c r="Q117" s="300" t="s">
        <v>1026</v>
      </c>
      <c r="R117" s="300" t="s">
        <v>1085</v>
      </c>
      <c r="S117" s="127" t="s">
        <v>3028</v>
      </c>
      <c r="T117" s="127"/>
      <c r="U117" s="127" t="s">
        <v>3029</v>
      </c>
      <c r="V117" s="127" t="s">
        <v>3030</v>
      </c>
      <c r="W117" s="127" t="s">
        <v>3031</v>
      </c>
      <c r="X117" s="302"/>
      <c r="Y117" s="303"/>
      <c r="Z117" s="302"/>
      <c r="AA117" s="303"/>
      <c r="AB117" s="100">
        <f>IF(OR(J117="Fail",ISBLANK(J117)),INDEX('Issue Code Table'!C:C,MATCH(N:N,'Issue Code Table'!A:A,0)),IF(M117="Critical",6,IF(M117="Significant",5,IF(M117="Moderate",3,2))))</f>
        <v>5</v>
      </c>
    </row>
    <row r="118" spans="1:28" customFormat="1" ht="212.5" x14ac:dyDescent="0.35">
      <c r="A118" s="101" t="s">
        <v>3116</v>
      </c>
      <c r="B118" s="304" t="s">
        <v>322</v>
      </c>
      <c r="C118" s="101" t="s">
        <v>323</v>
      </c>
      <c r="D118" s="101" t="s">
        <v>208</v>
      </c>
      <c r="E118" s="101" t="s">
        <v>3117</v>
      </c>
      <c r="F118" s="101" t="s">
        <v>3118</v>
      </c>
      <c r="G118" s="101" t="s">
        <v>3119</v>
      </c>
      <c r="H118" s="101" t="s">
        <v>3120</v>
      </c>
      <c r="I118" s="305"/>
      <c r="J118" s="306"/>
      <c r="K118" s="101" t="s">
        <v>1380</v>
      </c>
      <c r="L118" s="305"/>
      <c r="M118" s="305" t="s">
        <v>126</v>
      </c>
      <c r="N118" s="307" t="s">
        <v>1381</v>
      </c>
      <c r="O118" s="101" t="s">
        <v>5511</v>
      </c>
      <c r="P118" s="307"/>
      <c r="Q118" s="305" t="s">
        <v>3121</v>
      </c>
      <c r="R118" s="305" t="s">
        <v>3122</v>
      </c>
      <c r="S118" s="101" t="s">
        <v>3123</v>
      </c>
      <c r="T118" s="101"/>
      <c r="U118" s="101" t="s">
        <v>3124</v>
      </c>
      <c r="V118" s="101" t="s">
        <v>3125</v>
      </c>
      <c r="W118" s="101"/>
      <c r="X118" s="302"/>
      <c r="Y118" s="303"/>
      <c r="Z118" s="302"/>
      <c r="AA118" s="303"/>
      <c r="AB118" s="100">
        <f>IF(OR(J118="Fail",ISBLANK(J118)),INDEX('Issue Code Table'!C:C,MATCH(N:N,'Issue Code Table'!A:A,0)),IF(M118="Critical",6,IF(M118="Significant",5,IF(M118="Moderate",3,2))))</f>
        <v>4</v>
      </c>
    </row>
    <row r="119" spans="1:28" customFormat="1" ht="409.5" x14ac:dyDescent="0.35">
      <c r="A119" s="127" t="s">
        <v>3318</v>
      </c>
      <c r="B119" s="299" t="s">
        <v>206</v>
      </c>
      <c r="C119" s="127" t="s">
        <v>207</v>
      </c>
      <c r="D119" s="127" t="s">
        <v>139</v>
      </c>
      <c r="E119" s="127" t="s">
        <v>3319</v>
      </c>
      <c r="F119" s="127" t="s">
        <v>3320</v>
      </c>
      <c r="G119" s="127" t="s">
        <v>3321</v>
      </c>
      <c r="H119" s="127" t="s">
        <v>1593</v>
      </c>
      <c r="I119" s="300"/>
      <c r="J119" s="301"/>
      <c r="K119" s="127" t="s">
        <v>5374</v>
      </c>
      <c r="L119" s="300" t="s">
        <v>1595</v>
      </c>
      <c r="M119" s="300" t="s">
        <v>184</v>
      </c>
      <c r="N119" s="113" t="s">
        <v>5372</v>
      </c>
      <c r="O119" s="127" t="s">
        <v>5371</v>
      </c>
      <c r="P119" s="113"/>
      <c r="Q119" s="300" t="s">
        <v>1346</v>
      </c>
      <c r="R119" s="300" t="s">
        <v>3322</v>
      </c>
      <c r="S119" s="127" t="s">
        <v>1597</v>
      </c>
      <c r="T119" s="127"/>
      <c r="U119" s="127" t="s">
        <v>3323</v>
      </c>
      <c r="V119" s="127" t="s">
        <v>3324</v>
      </c>
      <c r="W119" s="127"/>
      <c r="X119" s="302"/>
      <c r="Y119" s="303"/>
      <c r="Z119" s="302"/>
      <c r="AA119" s="303"/>
      <c r="AB119" s="100" t="e">
        <f>IF(OR(J119="Fail",ISBLANK(J119)),INDEX('Issue Code Table'!C:C,MATCH(N:N,'Issue Code Table'!A:A,0)),IF(M119="Critical",6,IF(M119="Significant",5,IF(M119="Moderate",3,2))))</f>
        <v>#N/A</v>
      </c>
    </row>
    <row r="120" spans="1:28" customFormat="1" ht="175" x14ac:dyDescent="0.35">
      <c r="A120" s="101" t="s">
        <v>3483</v>
      </c>
      <c r="B120" s="304" t="s">
        <v>1614</v>
      </c>
      <c r="C120" s="101" t="s">
        <v>1743</v>
      </c>
      <c r="D120" s="101" t="s">
        <v>208</v>
      </c>
      <c r="E120" s="101" t="s">
        <v>3484</v>
      </c>
      <c r="F120" s="101" t="s">
        <v>3485</v>
      </c>
      <c r="G120" s="101" t="s">
        <v>3486</v>
      </c>
      <c r="H120" s="101" t="s">
        <v>3487</v>
      </c>
      <c r="I120" s="305"/>
      <c r="J120" s="306"/>
      <c r="K120" s="101" t="s">
        <v>1848</v>
      </c>
      <c r="L120" s="305"/>
      <c r="M120" s="305" t="s">
        <v>115</v>
      </c>
      <c r="N120" s="307" t="s">
        <v>264</v>
      </c>
      <c r="O120" s="101" t="s">
        <v>1764</v>
      </c>
      <c r="P120" s="307"/>
      <c r="Q120" s="305" t="s">
        <v>1737</v>
      </c>
      <c r="R120" s="305" t="s">
        <v>3488</v>
      </c>
      <c r="S120" s="101" t="s">
        <v>1850</v>
      </c>
      <c r="T120" s="101"/>
      <c r="U120" s="101" t="s">
        <v>3489</v>
      </c>
      <c r="V120" s="101" t="s">
        <v>3490</v>
      </c>
      <c r="W120" s="101" t="s">
        <v>3491</v>
      </c>
      <c r="X120" s="302"/>
      <c r="Y120" s="303"/>
      <c r="Z120" s="302"/>
      <c r="AA120" s="303"/>
      <c r="AB120" s="100">
        <f>IF(OR(J120="Fail",ISBLANK(J120)),INDEX('Issue Code Table'!C:C,MATCH(N:N,'Issue Code Table'!A:A,0)),IF(M120="Critical",6,IF(M120="Significant",5,IF(M120="Moderate",3,2))))</f>
        <v>5</v>
      </c>
    </row>
    <row r="121" spans="1:28" customFormat="1" ht="150" x14ac:dyDescent="0.35">
      <c r="A121" s="127" t="s">
        <v>3492</v>
      </c>
      <c r="B121" s="299" t="s">
        <v>1614</v>
      </c>
      <c r="C121" s="127" t="s">
        <v>1743</v>
      </c>
      <c r="D121" s="127" t="s">
        <v>208</v>
      </c>
      <c r="E121" s="127" t="s">
        <v>3493</v>
      </c>
      <c r="F121" s="127" t="s">
        <v>3494</v>
      </c>
      <c r="G121" s="127" t="s">
        <v>3495</v>
      </c>
      <c r="H121" s="127" t="s">
        <v>3496</v>
      </c>
      <c r="I121" s="300"/>
      <c r="J121" s="301"/>
      <c r="K121" s="127" t="s">
        <v>3497</v>
      </c>
      <c r="L121" s="300"/>
      <c r="M121" s="300" t="s">
        <v>115</v>
      </c>
      <c r="N121" s="113" t="s">
        <v>264</v>
      </c>
      <c r="O121" s="127" t="s">
        <v>1764</v>
      </c>
      <c r="P121" s="113"/>
      <c r="Q121" s="300" t="s">
        <v>1737</v>
      </c>
      <c r="R121" s="300" t="s">
        <v>3498</v>
      </c>
      <c r="S121" s="127" t="s">
        <v>3499</v>
      </c>
      <c r="T121" s="127"/>
      <c r="U121" s="127" t="s">
        <v>3500</v>
      </c>
      <c r="V121" s="127" t="s">
        <v>3501</v>
      </c>
      <c r="W121" s="127" t="s">
        <v>5424</v>
      </c>
      <c r="X121" s="302"/>
      <c r="Y121" s="303"/>
      <c r="Z121" s="302"/>
      <c r="AA121" s="303"/>
      <c r="AB121" s="100">
        <f>IF(OR(J121="Fail",ISBLANK(J121)),INDEX('Issue Code Table'!C:C,MATCH(N:N,'Issue Code Table'!A:A,0)),IF(M121="Critical",6,IF(M121="Significant",5,IF(M121="Moderate",3,2))))</f>
        <v>5</v>
      </c>
    </row>
    <row r="122" spans="1:28" customFormat="1" ht="409.5" x14ac:dyDescent="0.35">
      <c r="A122" s="101" t="s">
        <v>3684</v>
      </c>
      <c r="B122" s="304" t="s">
        <v>170</v>
      </c>
      <c r="C122" s="101" t="s">
        <v>171</v>
      </c>
      <c r="D122" s="101" t="s">
        <v>208</v>
      </c>
      <c r="E122" s="101" t="s">
        <v>3685</v>
      </c>
      <c r="F122" s="101" t="s">
        <v>3686</v>
      </c>
      <c r="G122" s="101" t="s">
        <v>3687</v>
      </c>
      <c r="H122" s="101" t="s">
        <v>2113</v>
      </c>
      <c r="I122" s="305"/>
      <c r="J122" s="306"/>
      <c r="K122" s="101" t="s">
        <v>3688</v>
      </c>
      <c r="L122" s="305"/>
      <c r="M122" s="305" t="s">
        <v>115</v>
      </c>
      <c r="N122" s="307" t="s">
        <v>264</v>
      </c>
      <c r="O122" s="101" t="s">
        <v>1764</v>
      </c>
      <c r="P122" s="307"/>
      <c r="Q122" s="305" t="s">
        <v>1737</v>
      </c>
      <c r="R122" s="305" t="s">
        <v>3689</v>
      </c>
      <c r="S122" s="101" t="s">
        <v>3690</v>
      </c>
      <c r="T122" s="101"/>
      <c r="U122" s="101" t="s">
        <v>3691</v>
      </c>
      <c r="V122" s="101" t="s">
        <v>3692</v>
      </c>
      <c r="W122" s="101" t="s">
        <v>2119</v>
      </c>
      <c r="X122" s="302"/>
      <c r="Y122" s="303"/>
      <c r="Z122" s="302"/>
      <c r="AA122" s="303"/>
      <c r="AB122" s="100">
        <f>IF(OR(J122="Fail",ISBLANK(J122)),INDEX('Issue Code Table'!C:C,MATCH(N:N,'Issue Code Table'!A:A,0)),IF(M122="Critical",6,IF(M122="Significant",5,IF(M122="Moderate",3,2))))</f>
        <v>5</v>
      </c>
    </row>
    <row r="123" spans="1:28" customFormat="1" ht="409.5" x14ac:dyDescent="0.35">
      <c r="A123" s="127" t="s">
        <v>3702</v>
      </c>
      <c r="B123" s="299" t="s">
        <v>322</v>
      </c>
      <c r="C123" s="127" t="s">
        <v>323</v>
      </c>
      <c r="D123" s="127" t="s">
        <v>208</v>
      </c>
      <c r="E123" s="127" t="s">
        <v>3703</v>
      </c>
      <c r="F123" s="127" t="s">
        <v>3704</v>
      </c>
      <c r="G123" s="127" t="s">
        <v>3705</v>
      </c>
      <c r="H123" s="127" t="s">
        <v>3706</v>
      </c>
      <c r="I123" s="300"/>
      <c r="J123" s="301"/>
      <c r="K123" s="127" t="s">
        <v>3707</v>
      </c>
      <c r="L123" s="300"/>
      <c r="M123" s="300" t="s">
        <v>126</v>
      </c>
      <c r="N123" s="113" t="s">
        <v>835</v>
      </c>
      <c r="O123" s="127" t="s">
        <v>5500</v>
      </c>
      <c r="P123" s="113"/>
      <c r="Q123" s="300" t="s">
        <v>3664</v>
      </c>
      <c r="R123" s="300" t="s">
        <v>3708</v>
      </c>
      <c r="S123" s="127" t="s">
        <v>3709</v>
      </c>
      <c r="T123" s="127"/>
      <c r="U123" s="127" t="s">
        <v>3710</v>
      </c>
      <c r="V123" s="127" t="s">
        <v>3711</v>
      </c>
      <c r="W123" s="127"/>
      <c r="X123" s="302"/>
      <c r="Y123" s="303"/>
      <c r="Z123" s="302"/>
      <c r="AA123" s="303"/>
      <c r="AB123" s="100">
        <f>IF(OR(J123="Fail",ISBLANK(J123)),INDEX('Issue Code Table'!C:C,MATCH(N:N,'Issue Code Table'!A:A,0)),IF(M123="Critical",6,IF(M123="Significant",5,IF(M123="Moderate",3,2))))</f>
        <v>4</v>
      </c>
    </row>
    <row r="124" spans="1:28" customFormat="1" ht="250" x14ac:dyDescent="0.35">
      <c r="A124" s="101" t="s">
        <v>3712</v>
      </c>
      <c r="B124" s="304" t="s">
        <v>1614</v>
      </c>
      <c r="C124" s="101" t="s">
        <v>1743</v>
      </c>
      <c r="D124" s="101" t="s">
        <v>208</v>
      </c>
      <c r="E124" s="101" t="s">
        <v>2027</v>
      </c>
      <c r="F124" s="101" t="s">
        <v>3713</v>
      </c>
      <c r="G124" s="101" t="s">
        <v>3714</v>
      </c>
      <c r="H124" s="101" t="s">
        <v>3715</v>
      </c>
      <c r="I124" s="305"/>
      <c r="J124" s="306"/>
      <c r="K124" s="101" t="s">
        <v>3716</v>
      </c>
      <c r="L124" s="305"/>
      <c r="M124" s="305" t="s">
        <v>115</v>
      </c>
      <c r="N124" s="309" t="s">
        <v>264</v>
      </c>
      <c r="O124" s="101" t="s">
        <v>1764</v>
      </c>
      <c r="P124" s="307"/>
      <c r="Q124" s="305" t="s">
        <v>3664</v>
      </c>
      <c r="R124" s="305" t="s">
        <v>3717</v>
      </c>
      <c r="S124" s="101" t="s">
        <v>2032</v>
      </c>
      <c r="T124" s="101"/>
      <c r="U124" s="101" t="s">
        <v>2033</v>
      </c>
      <c r="V124" s="101" t="s">
        <v>5532</v>
      </c>
      <c r="W124" s="101" t="s">
        <v>3718</v>
      </c>
      <c r="X124" s="302"/>
      <c r="Y124" s="303"/>
      <c r="Z124" s="302"/>
      <c r="AA124" s="303"/>
      <c r="AB124" s="100">
        <f>IF(OR(J124="Fail",ISBLANK(J124)),INDEX('Issue Code Table'!C:C,MATCH(N:N,'Issue Code Table'!A:A,0)),IF(M124="Critical",6,IF(M124="Significant",5,IF(M124="Moderate",3,2))))</f>
        <v>5</v>
      </c>
    </row>
    <row r="125" spans="1:28" customFormat="1" ht="175" x14ac:dyDescent="0.35">
      <c r="A125" s="127" t="s">
        <v>3727</v>
      </c>
      <c r="B125" s="299" t="s">
        <v>1614</v>
      </c>
      <c r="C125" s="127" t="s">
        <v>1743</v>
      </c>
      <c r="D125" s="127" t="s">
        <v>208</v>
      </c>
      <c r="E125" s="127" t="s">
        <v>2050</v>
      </c>
      <c r="F125" s="127" t="s">
        <v>3728</v>
      </c>
      <c r="G125" s="127" t="s">
        <v>3729</v>
      </c>
      <c r="H125" s="127" t="s">
        <v>3730</v>
      </c>
      <c r="I125" s="300"/>
      <c r="J125" s="301"/>
      <c r="K125" s="127" t="s">
        <v>3731</v>
      </c>
      <c r="L125" s="300"/>
      <c r="M125" s="300" t="s">
        <v>115</v>
      </c>
      <c r="N125" s="312" t="s">
        <v>264</v>
      </c>
      <c r="O125" s="127" t="s">
        <v>1764</v>
      </c>
      <c r="P125" s="113"/>
      <c r="Q125" s="300" t="s">
        <v>3664</v>
      </c>
      <c r="R125" s="300" t="s">
        <v>3732</v>
      </c>
      <c r="S125" s="127" t="s">
        <v>2056</v>
      </c>
      <c r="T125" s="127"/>
      <c r="U125" s="127" t="s">
        <v>2057</v>
      </c>
      <c r="V125" s="127" t="s">
        <v>3733</v>
      </c>
      <c r="W125" s="127" t="s">
        <v>3734</v>
      </c>
      <c r="X125" s="302"/>
      <c r="Y125" s="303"/>
      <c r="Z125" s="302"/>
      <c r="AA125" s="303"/>
      <c r="AB125" s="100">
        <f>IF(OR(J125="Fail",ISBLANK(J125)),INDEX('Issue Code Table'!C:C,MATCH(N:N,'Issue Code Table'!A:A,0)),IF(M125="Critical",6,IF(M125="Significant",5,IF(M125="Moderate",3,2))))</f>
        <v>5</v>
      </c>
    </row>
    <row r="126" spans="1:28" customFormat="1" ht="175" x14ac:dyDescent="0.35">
      <c r="A126" s="101" t="s">
        <v>3735</v>
      </c>
      <c r="B126" s="304" t="s">
        <v>1614</v>
      </c>
      <c r="C126" s="101" t="s">
        <v>1743</v>
      </c>
      <c r="D126" s="101" t="s">
        <v>208</v>
      </c>
      <c r="E126" s="101" t="s">
        <v>2060</v>
      </c>
      <c r="F126" s="101" t="s">
        <v>3736</v>
      </c>
      <c r="G126" s="101" t="s">
        <v>5326</v>
      </c>
      <c r="H126" s="101" t="s">
        <v>3737</v>
      </c>
      <c r="I126" s="305"/>
      <c r="J126" s="306"/>
      <c r="K126" s="101" t="s">
        <v>3738</v>
      </c>
      <c r="L126" s="305"/>
      <c r="M126" s="305" t="s">
        <v>115</v>
      </c>
      <c r="N126" s="309" t="s">
        <v>264</v>
      </c>
      <c r="O126" s="101" t="s">
        <v>1764</v>
      </c>
      <c r="P126" s="307"/>
      <c r="Q126" s="305" t="s">
        <v>3664</v>
      </c>
      <c r="R126" s="305" t="s">
        <v>3739</v>
      </c>
      <c r="S126" s="101" t="s">
        <v>3740</v>
      </c>
      <c r="T126" s="101"/>
      <c r="U126" s="101" t="s">
        <v>2067</v>
      </c>
      <c r="V126" s="101" t="s">
        <v>3741</v>
      </c>
      <c r="W126" s="101" t="s">
        <v>3742</v>
      </c>
      <c r="X126" s="302"/>
      <c r="Y126" s="303"/>
      <c r="Z126" s="302"/>
      <c r="AA126" s="303"/>
      <c r="AB126" s="100">
        <f>IF(OR(J126="Fail",ISBLANK(J126)),INDEX('Issue Code Table'!C:C,MATCH(N:N,'Issue Code Table'!A:A,0)),IF(M126="Critical",6,IF(M126="Significant",5,IF(M126="Moderate",3,2))))</f>
        <v>5</v>
      </c>
    </row>
    <row r="127" spans="1:28" customFormat="1" ht="175" x14ac:dyDescent="0.35">
      <c r="A127" s="127" t="s">
        <v>3743</v>
      </c>
      <c r="B127" s="299" t="s">
        <v>1614</v>
      </c>
      <c r="C127" s="127" t="s">
        <v>1743</v>
      </c>
      <c r="D127" s="127" t="s">
        <v>208</v>
      </c>
      <c r="E127" s="127" t="s">
        <v>2070</v>
      </c>
      <c r="F127" s="127" t="s">
        <v>3744</v>
      </c>
      <c r="G127" s="127" t="s">
        <v>3745</v>
      </c>
      <c r="H127" s="127" t="s">
        <v>3746</v>
      </c>
      <c r="I127" s="300"/>
      <c r="J127" s="301"/>
      <c r="K127" s="127" t="s">
        <v>3747</v>
      </c>
      <c r="L127" s="300"/>
      <c r="M127" s="300" t="s">
        <v>115</v>
      </c>
      <c r="N127" s="312" t="s">
        <v>264</v>
      </c>
      <c r="O127" s="127" t="s">
        <v>1764</v>
      </c>
      <c r="P127" s="113"/>
      <c r="Q127" s="300" t="s">
        <v>3664</v>
      </c>
      <c r="R127" s="300" t="s">
        <v>3748</v>
      </c>
      <c r="S127" s="127" t="s">
        <v>2076</v>
      </c>
      <c r="T127" s="127"/>
      <c r="U127" s="127" t="s">
        <v>2077</v>
      </c>
      <c r="V127" s="127" t="s">
        <v>5533</v>
      </c>
      <c r="W127" s="127" t="s">
        <v>3749</v>
      </c>
      <c r="X127" s="302"/>
      <c r="Y127" s="303"/>
      <c r="Z127" s="302"/>
      <c r="AA127" s="303"/>
      <c r="AB127" s="100">
        <f>IF(OR(J127="Fail",ISBLANK(J127)),INDEX('Issue Code Table'!C:C,MATCH(N:N,'Issue Code Table'!A:A,0)),IF(M127="Critical",6,IF(M127="Significant",5,IF(M127="Moderate",3,2))))</f>
        <v>5</v>
      </c>
    </row>
    <row r="128" spans="1:28" customFormat="1" ht="409.5" x14ac:dyDescent="0.35">
      <c r="A128" s="101" t="s">
        <v>3924</v>
      </c>
      <c r="B128" s="304" t="s">
        <v>1017</v>
      </c>
      <c r="C128" s="101" t="s">
        <v>1018</v>
      </c>
      <c r="D128" s="101" t="s">
        <v>208</v>
      </c>
      <c r="E128" s="101" t="s">
        <v>3925</v>
      </c>
      <c r="F128" s="101" t="s">
        <v>3926</v>
      </c>
      <c r="G128" s="101" t="s">
        <v>3927</v>
      </c>
      <c r="H128" s="101" t="s">
        <v>1136</v>
      </c>
      <c r="I128" s="305"/>
      <c r="J128" s="306"/>
      <c r="K128" s="101" t="s">
        <v>1137</v>
      </c>
      <c r="L128" s="305"/>
      <c r="M128" s="305" t="s">
        <v>115</v>
      </c>
      <c r="N128" s="319" t="s">
        <v>1024</v>
      </c>
      <c r="O128" s="101" t="s">
        <v>3897</v>
      </c>
      <c r="P128" s="307"/>
      <c r="Q128" s="305" t="s">
        <v>1322</v>
      </c>
      <c r="R128" s="305" t="s">
        <v>1323</v>
      </c>
      <c r="S128" s="101" t="s">
        <v>3928</v>
      </c>
      <c r="T128" s="101"/>
      <c r="U128" s="101" t="s">
        <v>3929</v>
      </c>
      <c r="V128" s="101" t="s">
        <v>3930</v>
      </c>
      <c r="W128" s="101" t="s">
        <v>5425</v>
      </c>
      <c r="X128" s="302"/>
      <c r="Y128" s="303"/>
      <c r="Z128" s="302"/>
      <c r="AA128" s="303"/>
      <c r="AB128" s="100">
        <f>IF(OR(J128="Fail",ISBLANK(J128)),INDEX('Issue Code Table'!C:C,MATCH(N:N,'Issue Code Table'!A:A,0)),IF(M128="Critical",6,IF(M128="Significant",5,IF(M128="Moderate",3,2))))</f>
        <v>6</v>
      </c>
    </row>
    <row r="129" spans="1:28" customFormat="1" ht="337.5" x14ac:dyDescent="0.35">
      <c r="A129" s="127" t="s">
        <v>3097</v>
      </c>
      <c r="B129" s="299" t="s">
        <v>1328</v>
      </c>
      <c r="C129" s="127" t="s">
        <v>1329</v>
      </c>
      <c r="D129" s="127" t="s">
        <v>139</v>
      </c>
      <c r="E129" s="127" t="s">
        <v>3099</v>
      </c>
      <c r="F129" s="127" t="s">
        <v>3100</v>
      </c>
      <c r="G129" s="127" t="s">
        <v>3101</v>
      </c>
      <c r="H129" s="127" t="s">
        <v>3102</v>
      </c>
      <c r="I129" s="300"/>
      <c r="J129" s="301"/>
      <c r="K129" s="127" t="s">
        <v>3103</v>
      </c>
      <c r="L129" s="300"/>
      <c r="M129" s="300" t="s">
        <v>126</v>
      </c>
      <c r="N129" s="113" t="s">
        <v>1300</v>
      </c>
      <c r="O129" s="127" t="s">
        <v>1301</v>
      </c>
      <c r="P129" s="113"/>
      <c r="Q129" s="300" t="s">
        <v>2105</v>
      </c>
      <c r="R129" s="300" t="s">
        <v>3104</v>
      </c>
      <c r="S129" s="127" t="s">
        <v>3105</v>
      </c>
      <c r="T129" s="127"/>
      <c r="U129" s="127" t="s">
        <v>3106</v>
      </c>
      <c r="V129" s="127" t="s">
        <v>3107</v>
      </c>
      <c r="W129" s="127"/>
      <c r="X129" s="302"/>
      <c r="Y129" s="303"/>
      <c r="Z129" s="302"/>
      <c r="AA129" s="303"/>
      <c r="AB129" s="100">
        <f>IF(OR(J129="Fail",ISBLANK(J129)),INDEX('Issue Code Table'!C:C,MATCH(N:N,'Issue Code Table'!A:A,0)),IF(M129="Critical",6,IF(M129="Significant",5,IF(M129="Moderate",3,2))))</f>
        <v>4</v>
      </c>
    </row>
    <row r="130" spans="1:28" customFormat="1" ht="362.5" x14ac:dyDescent="0.35">
      <c r="A130" s="101" t="s">
        <v>3860</v>
      </c>
      <c r="B130" s="304" t="s">
        <v>687</v>
      </c>
      <c r="C130" s="101" t="s">
        <v>688</v>
      </c>
      <c r="D130" s="101" t="s">
        <v>208</v>
      </c>
      <c r="E130" s="101" t="s">
        <v>3861</v>
      </c>
      <c r="F130" s="101" t="s">
        <v>3862</v>
      </c>
      <c r="G130" s="101" t="s">
        <v>3863</v>
      </c>
      <c r="H130" s="101" t="s">
        <v>3864</v>
      </c>
      <c r="I130" s="305"/>
      <c r="J130" s="306"/>
      <c r="K130" s="101" t="s">
        <v>3865</v>
      </c>
      <c r="L130" s="305"/>
      <c r="M130" s="305" t="s">
        <v>115</v>
      </c>
      <c r="N130" s="305" t="s">
        <v>694</v>
      </c>
      <c r="O130" s="101" t="s">
        <v>704</v>
      </c>
      <c r="P130" s="307"/>
      <c r="Q130" s="305" t="s">
        <v>955</v>
      </c>
      <c r="R130" s="305" t="s">
        <v>3866</v>
      </c>
      <c r="S130" s="101" t="s">
        <v>3867</v>
      </c>
      <c r="T130" s="101"/>
      <c r="U130" s="101" t="s">
        <v>3868</v>
      </c>
      <c r="V130" s="101" t="s">
        <v>3869</v>
      </c>
      <c r="W130" s="101" t="s">
        <v>5426</v>
      </c>
      <c r="X130" s="302"/>
      <c r="Y130" s="303"/>
      <c r="Z130" s="302"/>
      <c r="AA130" s="303"/>
      <c r="AB130" s="100">
        <f>IF(OR(J130="Fail",ISBLANK(J130)),INDEX('Issue Code Table'!C:C,MATCH(N:N,'Issue Code Table'!A:A,0)),IF(M130="Critical",6,IF(M130="Significant",5,IF(M130="Moderate",3,2))))</f>
        <v>3</v>
      </c>
    </row>
    <row r="131" spans="1:28" customFormat="1" ht="287.5" x14ac:dyDescent="0.35">
      <c r="A131" s="127" t="s">
        <v>3829</v>
      </c>
      <c r="B131" s="299" t="s">
        <v>687</v>
      </c>
      <c r="C131" s="127" t="s">
        <v>688</v>
      </c>
      <c r="D131" s="127" t="s">
        <v>208</v>
      </c>
      <c r="E131" s="127" t="s">
        <v>3830</v>
      </c>
      <c r="F131" s="127" t="s">
        <v>3831</v>
      </c>
      <c r="G131" s="127" t="s">
        <v>3832</v>
      </c>
      <c r="H131" s="127" t="s">
        <v>3833</v>
      </c>
      <c r="I131" s="300"/>
      <c r="J131" s="301"/>
      <c r="K131" s="127" t="s">
        <v>3834</v>
      </c>
      <c r="L131" s="300"/>
      <c r="M131" s="300" t="s">
        <v>184</v>
      </c>
      <c r="N131" s="300" t="s">
        <v>694</v>
      </c>
      <c r="O131" s="127" t="s">
        <v>704</v>
      </c>
      <c r="P131" s="113"/>
      <c r="Q131" s="300" t="s">
        <v>944</v>
      </c>
      <c r="R131" s="300" t="s">
        <v>3835</v>
      </c>
      <c r="S131" s="127" t="s">
        <v>3836</v>
      </c>
      <c r="T131" s="127"/>
      <c r="U131" s="127" t="s">
        <v>3837</v>
      </c>
      <c r="V131" s="127" t="s">
        <v>3838</v>
      </c>
      <c r="W131" s="127"/>
      <c r="X131" s="302"/>
      <c r="Y131" s="303"/>
      <c r="Z131" s="302"/>
      <c r="AA131" s="303"/>
      <c r="AB131" s="100">
        <f>IF(OR(J131="Fail",ISBLANK(J131)),INDEX('Issue Code Table'!C:C,MATCH(N:N,'Issue Code Table'!A:A,0)),IF(M131="Critical",6,IF(M131="Significant",5,IF(M131="Moderate",3,2))))</f>
        <v>3</v>
      </c>
    </row>
    <row r="132" spans="1:28" customFormat="1" ht="409.5" x14ac:dyDescent="0.35">
      <c r="A132" s="101" t="s">
        <v>3998</v>
      </c>
      <c r="B132" s="304" t="s">
        <v>1328</v>
      </c>
      <c r="C132" s="101" t="s">
        <v>1329</v>
      </c>
      <c r="D132" s="101" t="s">
        <v>208</v>
      </c>
      <c r="E132" s="101" t="s">
        <v>3999</v>
      </c>
      <c r="F132" s="101" t="s">
        <v>4000</v>
      </c>
      <c r="G132" s="101" t="s">
        <v>4001</v>
      </c>
      <c r="H132" s="101" t="s">
        <v>4002</v>
      </c>
      <c r="I132" s="305"/>
      <c r="J132" s="306"/>
      <c r="K132" s="101" t="s">
        <v>4003</v>
      </c>
      <c r="L132" s="320"/>
      <c r="M132" s="305" t="s">
        <v>126</v>
      </c>
      <c r="N132" s="307" t="s">
        <v>168</v>
      </c>
      <c r="O132" s="101" t="s">
        <v>1219</v>
      </c>
      <c r="P132" s="307"/>
      <c r="Q132" s="305" t="s">
        <v>2095</v>
      </c>
      <c r="R132" s="305" t="s">
        <v>4004</v>
      </c>
      <c r="S132" s="101" t="s">
        <v>4005</v>
      </c>
      <c r="T132" s="101"/>
      <c r="U132" s="101" t="s">
        <v>4006</v>
      </c>
      <c r="V132" s="101" t="s">
        <v>4007</v>
      </c>
      <c r="W132" s="101"/>
      <c r="X132" s="302"/>
      <c r="Y132" s="303"/>
      <c r="Z132" s="302"/>
      <c r="AA132" s="303"/>
      <c r="AB132" s="100">
        <f>IF(OR(J132="Fail",ISBLANK(J132)),INDEX('Issue Code Table'!C:C,MATCH(N:N,'Issue Code Table'!A:A,0)),IF(M132="Critical",6,IF(M132="Significant",5,IF(M132="Moderate",3,2))))</f>
        <v>4</v>
      </c>
    </row>
    <row r="133" spans="1:28" customFormat="1" ht="409.5" x14ac:dyDescent="0.35">
      <c r="A133" s="127" t="s">
        <v>3820</v>
      </c>
      <c r="B133" s="299" t="s">
        <v>4239</v>
      </c>
      <c r="C133" s="127" t="s">
        <v>4240</v>
      </c>
      <c r="D133" s="127" t="s">
        <v>208</v>
      </c>
      <c r="E133" s="127" t="s">
        <v>3821</v>
      </c>
      <c r="F133" s="127" t="s">
        <v>3822</v>
      </c>
      <c r="G133" s="127" t="s">
        <v>5327</v>
      </c>
      <c r="H133" s="127" t="s">
        <v>3823</v>
      </c>
      <c r="I133" s="300"/>
      <c r="J133" s="301"/>
      <c r="K133" s="127" t="s">
        <v>3824</v>
      </c>
      <c r="L133" s="300"/>
      <c r="M133" s="300" t="s">
        <v>184</v>
      </c>
      <c r="N133" s="300" t="s">
        <v>694</v>
      </c>
      <c r="O133" s="127" t="s">
        <v>704</v>
      </c>
      <c r="P133" s="113"/>
      <c r="Q133" s="300" t="s">
        <v>933</v>
      </c>
      <c r="R133" s="300" t="s">
        <v>3825</v>
      </c>
      <c r="S133" s="127" t="s">
        <v>3826</v>
      </c>
      <c r="T133" s="127"/>
      <c r="U133" s="127" t="s">
        <v>3827</v>
      </c>
      <c r="V133" s="127" t="s">
        <v>3828</v>
      </c>
      <c r="W133" s="127"/>
      <c r="X133" s="302"/>
      <c r="Y133" s="303"/>
      <c r="Z133" s="302"/>
      <c r="AA133" s="303"/>
      <c r="AB133" s="100">
        <f>IF(OR(J133="Fail",ISBLANK(J133)),INDEX('Issue Code Table'!C:C,MATCH(N:N,'Issue Code Table'!A:A,0)),IF(M133="Critical",6,IF(M133="Significant",5,IF(M133="Moderate",3,2))))</f>
        <v>3</v>
      </c>
    </row>
    <row r="134" spans="1:28" customFormat="1" ht="409.5" x14ac:dyDescent="0.35">
      <c r="A134" s="101" t="s">
        <v>4008</v>
      </c>
      <c r="B134" s="304" t="s">
        <v>165</v>
      </c>
      <c r="C134" s="101" t="s">
        <v>166</v>
      </c>
      <c r="D134" s="101" t="s">
        <v>208</v>
      </c>
      <c r="E134" s="101" t="s">
        <v>4009</v>
      </c>
      <c r="F134" s="101" t="s">
        <v>4010</v>
      </c>
      <c r="G134" s="101" t="s">
        <v>4011</v>
      </c>
      <c r="H134" s="101" t="s">
        <v>4012</v>
      </c>
      <c r="I134" s="305"/>
      <c r="J134" s="306"/>
      <c r="K134" s="101" t="s">
        <v>4013</v>
      </c>
      <c r="L134" s="320"/>
      <c r="M134" s="305" t="s">
        <v>126</v>
      </c>
      <c r="N134" s="307" t="s">
        <v>168</v>
      </c>
      <c r="O134" s="101" t="s">
        <v>1219</v>
      </c>
      <c r="P134" s="307"/>
      <c r="Q134" s="305" t="s">
        <v>2095</v>
      </c>
      <c r="R134" s="305" t="s">
        <v>4014</v>
      </c>
      <c r="S134" s="101" t="s">
        <v>4015</v>
      </c>
      <c r="T134" s="101"/>
      <c r="U134" s="101" t="s">
        <v>4016</v>
      </c>
      <c r="V134" s="101" t="s">
        <v>4017</v>
      </c>
      <c r="W134" s="101"/>
      <c r="X134" s="302"/>
      <c r="Y134" s="303"/>
      <c r="Z134" s="302"/>
      <c r="AA134" s="303"/>
      <c r="AB134" s="100">
        <f>IF(OR(J134="Fail",ISBLANK(J134)),INDEX('Issue Code Table'!C:C,MATCH(N:N,'Issue Code Table'!A:A,0)),IF(M134="Critical",6,IF(M134="Significant",5,IF(M134="Moderate",3,2))))</f>
        <v>4</v>
      </c>
    </row>
    <row r="135" spans="1:28" customFormat="1" ht="409.5" x14ac:dyDescent="0.35">
      <c r="A135" s="127" t="s">
        <v>3032</v>
      </c>
      <c r="B135" s="299" t="s">
        <v>4239</v>
      </c>
      <c r="C135" s="127" t="s">
        <v>4240</v>
      </c>
      <c r="D135" s="127" t="s">
        <v>208</v>
      </c>
      <c r="E135" s="127" t="s">
        <v>3033</v>
      </c>
      <c r="F135" s="127" t="s">
        <v>1058</v>
      </c>
      <c r="G135" s="127" t="s">
        <v>3034</v>
      </c>
      <c r="H135" s="127" t="s">
        <v>3035</v>
      </c>
      <c r="I135" s="300"/>
      <c r="J135" s="301"/>
      <c r="K135" s="127" t="s">
        <v>3036</v>
      </c>
      <c r="L135" s="300"/>
      <c r="M135" s="300" t="s">
        <v>126</v>
      </c>
      <c r="N135" s="113" t="s">
        <v>180</v>
      </c>
      <c r="O135" s="127" t="s">
        <v>5472</v>
      </c>
      <c r="P135" s="113"/>
      <c r="Q135" s="300" t="s">
        <v>1026</v>
      </c>
      <c r="R135" s="300" t="s">
        <v>1115</v>
      </c>
      <c r="S135" s="127" t="s">
        <v>3037</v>
      </c>
      <c r="T135" s="127"/>
      <c r="U135" s="127" t="s">
        <v>3038</v>
      </c>
      <c r="V135" s="127" t="s">
        <v>3039</v>
      </c>
      <c r="W135" s="127"/>
      <c r="X135" s="302"/>
      <c r="Y135" s="303"/>
      <c r="Z135" s="302"/>
      <c r="AA135" s="303"/>
      <c r="AB135" s="100">
        <f>IF(OR(J135="Fail",ISBLANK(J135)),INDEX('Issue Code Table'!C:C,MATCH(N:N,'Issue Code Table'!A:A,0)),IF(M135="Critical",6,IF(M135="Significant",5,IF(M135="Moderate",3,2))))</f>
        <v>2</v>
      </c>
    </row>
    <row r="136" spans="1:28" customFormat="1" ht="350" x14ac:dyDescent="0.35">
      <c r="A136" s="101" t="s">
        <v>3977</v>
      </c>
      <c r="B136" s="304" t="s">
        <v>165</v>
      </c>
      <c r="C136" s="101" t="s">
        <v>166</v>
      </c>
      <c r="D136" s="101" t="s">
        <v>208</v>
      </c>
      <c r="E136" s="101" t="s">
        <v>3978</v>
      </c>
      <c r="F136" s="101" t="s">
        <v>3979</v>
      </c>
      <c r="G136" s="101" t="s">
        <v>3980</v>
      </c>
      <c r="H136" s="101" t="s">
        <v>3981</v>
      </c>
      <c r="I136" s="307"/>
      <c r="J136" s="306"/>
      <c r="K136" s="101" t="s">
        <v>3982</v>
      </c>
      <c r="L136" s="307"/>
      <c r="M136" s="305" t="s">
        <v>126</v>
      </c>
      <c r="N136" s="307" t="s">
        <v>1265</v>
      </c>
      <c r="O136" s="101" t="s">
        <v>1288</v>
      </c>
      <c r="P136" s="307"/>
      <c r="Q136" s="305" t="s">
        <v>3972</v>
      </c>
      <c r="R136" s="305" t="s">
        <v>3983</v>
      </c>
      <c r="S136" s="101" t="s">
        <v>3984</v>
      </c>
      <c r="T136" s="101"/>
      <c r="U136" s="101" t="s">
        <v>3985</v>
      </c>
      <c r="V136" s="101" t="s">
        <v>3986</v>
      </c>
      <c r="W136" s="101"/>
      <c r="X136" s="302"/>
      <c r="Y136" s="303"/>
      <c r="Z136" s="302"/>
      <c r="AA136" s="303"/>
      <c r="AB136" s="100">
        <f>IF(OR(J136="Fail",ISBLANK(J136)),INDEX('Issue Code Table'!C:C,MATCH(N:N,'Issue Code Table'!A:A,0)),IF(M136="Critical",6,IF(M136="Significant",5,IF(M136="Moderate",3,2))))</f>
        <v>4</v>
      </c>
    </row>
    <row r="137" spans="1:28" customFormat="1" ht="300" x14ac:dyDescent="0.35">
      <c r="A137" s="127" t="s">
        <v>2596</v>
      </c>
      <c r="B137" s="299" t="s">
        <v>4241</v>
      </c>
      <c r="C137" s="127" t="s">
        <v>4242</v>
      </c>
      <c r="D137" s="127" t="s">
        <v>139</v>
      </c>
      <c r="E137" s="127" t="s">
        <v>2597</v>
      </c>
      <c r="F137" s="127" t="s">
        <v>2598</v>
      </c>
      <c r="G137" s="127" t="s">
        <v>2599</v>
      </c>
      <c r="H137" s="127" t="s">
        <v>2600</v>
      </c>
      <c r="I137" s="300"/>
      <c r="J137" s="301"/>
      <c r="K137" s="127" t="s">
        <v>2601</v>
      </c>
      <c r="L137" s="300"/>
      <c r="M137" s="300" t="s">
        <v>184</v>
      </c>
      <c r="N137" s="312" t="s">
        <v>2602</v>
      </c>
      <c r="O137" s="127" t="s">
        <v>2603</v>
      </c>
      <c r="P137" s="113"/>
      <c r="Q137" s="300" t="s">
        <v>1991</v>
      </c>
      <c r="R137" s="300" t="s">
        <v>2604</v>
      </c>
      <c r="S137" s="127" t="s">
        <v>1336</v>
      </c>
      <c r="T137" s="127"/>
      <c r="U137" s="127" t="s">
        <v>2605</v>
      </c>
      <c r="V137" s="127" t="s">
        <v>2606</v>
      </c>
      <c r="W137" s="127"/>
      <c r="X137" s="302"/>
      <c r="Y137" s="303"/>
      <c r="Z137" s="302"/>
      <c r="AA137" s="303"/>
      <c r="AB137" s="100">
        <f>IF(OR(J137="Fail",ISBLANK(J137)),INDEX('Issue Code Table'!C:C,MATCH(N:N,'Issue Code Table'!A:A,0)),IF(M137="Critical",6,IF(M137="Significant",5,IF(M137="Moderate",3,2))))</f>
        <v>2</v>
      </c>
    </row>
    <row r="138" spans="1:28" customFormat="1" ht="350" x14ac:dyDescent="0.35">
      <c r="A138" s="101" t="s">
        <v>3348</v>
      </c>
      <c r="B138" s="304" t="s">
        <v>1729</v>
      </c>
      <c r="C138" s="101" t="s">
        <v>1730</v>
      </c>
      <c r="D138" s="101" t="s">
        <v>208</v>
      </c>
      <c r="E138" s="101" t="s">
        <v>3349</v>
      </c>
      <c r="F138" s="101" t="s">
        <v>3350</v>
      </c>
      <c r="G138" s="101" t="s">
        <v>3351</v>
      </c>
      <c r="H138" s="101" t="s">
        <v>3352</v>
      </c>
      <c r="I138" s="305"/>
      <c r="J138" s="306"/>
      <c r="K138" s="101" t="s">
        <v>3353</v>
      </c>
      <c r="L138" s="305" t="s">
        <v>1736</v>
      </c>
      <c r="M138" s="305" t="s">
        <v>115</v>
      </c>
      <c r="N138" s="307" t="s">
        <v>1699</v>
      </c>
      <c r="O138" s="101" t="s">
        <v>5516</v>
      </c>
      <c r="P138" s="307"/>
      <c r="Q138" s="305" t="s">
        <v>3354</v>
      </c>
      <c r="R138" s="305" t="s">
        <v>3355</v>
      </c>
      <c r="S138" s="101" t="s">
        <v>1738</v>
      </c>
      <c r="T138" s="101"/>
      <c r="U138" s="101" t="s">
        <v>3356</v>
      </c>
      <c r="V138" s="101" t="s">
        <v>3357</v>
      </c>
      <c r="W138" s="101" t="s">
        <v>3358</v>
      </c>
      <c r="X138" s="302"/>
      <c r="Y138" s="303"/>
      <c r="Z138" s="302"/>
      <c r="AA138" s="303"/>
      <c r="AB138" s="100">
        <f>IF(OR(J138="Fail",ISBLANK(J138)),INDEX('Issue Code Table'!C:C,MATCH(N:N,'Issue Code Table'!A:A,0)),IF(M138="Critical",6,IF(M138="Significant",5,IF(M138="Moderate",3,2))))</f>
        <v>5</v>
      </c>
    </row>
    <row r="139" spans="1:28" customFormat="1" ht="162.5" x14ac:dyDescent="0.35">
      <c r="A139" s="127" t="s">
        <v>3359</v>
      </c>
      <c r="B139" s="299" t="s">
        <v>1729</v>
      </c>
      <c r="C139" s="127" t="s">
        <v>1730</v>
      </c>
      <c r="D139" s="127" t="s">
        <v>208</v>
      </c>
      <c r="E139" s="127" t="s">
        <v>3360</v>
      </c>
      <c r="F139" s="127" t="s">
        <v>3361</v>
      </c>
      <c r="G139" s="127" t="s">
        <v>3362</v>
      </c>
      <c r="H139" s="127" t="s">
        <v>3363</v>
      </c>
      <c r="I139" s="300"/>
      <c r="J139" s="301"/>
      <c r="K139" s="127" t="s">
        <v>3364</v>
      </c>
      <c r="L139" s="300"/>
      <c r="M139" s="300" t="s">
        <v>115</v>
      </c>
      <c r="N139" s="113" t="s">
        <v>142</v>
      </c>
      <c r="O139" s="127" t="s">
        <v>143</v>
      </c>
      <c r="P139" s="113"/>
      <c r="Q139" s="300" t="s">
        <v>3354</v>
      </c>
      <c r="R139" s="300" t="s">
        <v>3365</v>
      </c>
      <c r="S139" s="127" t="s">
        <v>1738</v>
      </c>
      <c r="T139" s="127" t="s">
        <v>3366</v>
      </c>
      <c r="U139" s="127" t="s">
        <v>3367</v>
      </c>
      <c r="V139" s="127" t="s">
        <v>3368</v>
      </c>
      <c r="W139" s="127" t="s">
        <v>5441</v>
      </c>
      <c r="X139" s="302"/>
      <c r="Y139" s="303"/>
      <c r="Z139" s="302"/>
      <c r="AA139" s="303"/>
      <c r="AB139" s="100">
        <f>IF(OR(J139="Fail",ISBLANK(J139)),INDEX('Issue Code Table'!C:C,MATCH(N:N,'Issue Code Table'!A:A,0)),IF(M139="Critical",6,IF(M139="Significant",5,IF(M139="Moderate",3,2))))</f>
        <v>6</v>
      </c>
    </row>
    <row r="140" spans="1:28" customFormat="1" ht="237.5" x14ac:dyDescent="0.35">
      <c r="A140" s="101" t="s">
        <v>2576</v>
      </c>
      <c r="B140" s="304" t="s">
        <v>176</v>
      </c>
      <c r="C140" s="101" t="s">
        <v>177</v>
      </c>
      <c r="D140" s="101" t="s">
        <v>208</v>
      </c>
      <c r="E140" s="101" t="s">
        <v>2577</v>
      </c>
      <c r="F140" s="101" t="s">
        <v>2578</v>
      </c>
      <c r="G140" s="101" t="s">
        <v>2579</v>
      </c>
      <c r="H140" s="101" t="s">
        <v>2580</v>
      </c>
      <c r="I140" s="305"/>
      <c r="J140" s="306"/>
      <c r="K140" s="101" t="s">
        <v>2581</v>
      </c>
      <c r="L140" s="305"/>
      <c r="M140" s="305" t="s">
        <v>126</v>
      </c>
      <c r="N140" s="309" t="s">
        <v>1231</v>
      </c>
      <c r="O140" s="101" t="s">
        <v>2582</v>
      </c>
      <c r="P140" s="307"/>
      <c r="Q140" s="305" t="s">
        <v>1991</v>
      </c>
      <c r="R140" s="305" t="s">
        <v>2583</v>
      </c>
      <c r="S140" s="101" t="s">
        <v>2584</v>
      </c>
      <c r="T140" s="101"/>
      <c r="U140" s="101" t="s">
        <v>2585</v>
      </c>
      <c r="V140" s="101" t="s">
        <v>2586</v>
      </c>
      <c r="W140" s="101"/>
      <c r="X140" s="302"/>
      <c r="Y140" s="303"/>
      <c r="Z140" s="302"/>
      <c r="AA140" s="303"/>
      <c r="AB140" s="100">
        <f>IF(OR(J140="Fail",ISBLANK(J140)),INDEX('Issue Code Table'!C:C,MATCH(N:N,'Issue Code Table'!A:A,0)),IF(M140="Critical",6,IF(M140="Significant",5,IF(M140="Moderate",3,2))))</f>
        <v>6</v>
      </c>
    </row>
    <row r="141" spans="1:28" customFormat="1" ht="162.5" x14ac:dyDescent="0.35">
      <c r="A141" s="127" t="s">
        <v>2629</v>
      </c>
      <c r="B141" s="299" t="s">
        <v>176</v>
      </c>
      <c r="C141" s="127" t="s">
        <v>177</v>
      </c>
      <c r="D141" s="127" t="s">
        <v>208</v>
      </c>
      <c r="E141" s="127" t="s">
        <v>2630</v>
      </c>
      <c r="F141" s="127" t="s">
        <v>2631</v>
      </c>
      <c r="G141" s="127" t="s">
        <v>2632</v>
      </c>
      <c r="H141" s="127" t="s">
        <v>2633</v>
      </c>
      <c r="I141" s="300"/>
      <c r="J141" s="301"/>
      <c r="K141" s="127" t="s">
        <v>2634</v>
      </c>
      <c r="L141" s="300"/>
      <c r="M141" s="300" t="s">
        <v>126</v>
      </c>
      <c r="N141" s="312" t="s">
        <v>1265</v>
      </c>
      <c r="O141" s="127" t="s">
        <v>2613</v>
      </c>
      <c r="P141" s="113"/>
      <c r="Q141" s="300" t="s">
        <v>2635</v>
      </c>
      <c r="R141" s="300" t="s">
        <v>2636</v>
      </c>
      <c r="S141" s="127" t="s">
        <v>2637</v>
      </c>
      <c r="T141" s="127"/>
      <c r="U141" s="127" t="s">
        <v>2638</v>
      </c>
      <c r="V141" s="127" t="s">
        <v>2639</v>
      </c>
      <c r="W141" s="127"/>
      <c r="X141" s="302"/>
      <c r="Y141" s="303"/>
      <c r="Z141" s="302"/>
      <c r="AA141" s="303"/>
      <c r="AB141" s="100">
        <f>IF(OR(J141="Fail",ISBLANK(J141)),INDEX('Issue Code Table'!C:C,MATCH(N:N,'Issue Code Table'!A:A,0)),IF(M141="Critical",6,IF(M141="Significant",5,IF(M141="Moderate",3,2))))</f>
        <v>4</v>
      </c>
    </row>
    <row r="142" spans="1:28" customFormat="1" ht="212.5" x14ac:dyDescent="0.35">
      <c r="A142" s="101" t="s">
        <v>2657</v>
      </c>
      <c r="B142" s="304" t="s">
        <v>165</v>
      </c>
      <c r="C142" s="101" t="s">
        <v>166</v>
      </c>
      <c r="D142" s="101" t="s">
        <v>208</v>
      </c>
      <c r="E142" s="101" t="s">
        <v>2658</v>
      </c>
      <c r="F142" s="101" t="s">
        <v>2659</v>
      </c>
      <c r="G142" s="101" t="s">
        <v>2660</v>
      </c>
      <c r="H142" s="101" t="s">
        <v>2661</v>
      </c>
      <c r="I142" s="305"/>
      <c r="J142" s="306"/>
      <c r="K142" s="101" t="s">
        <v>2662</v>
      </c>
      <c r="L142" s="305"/>
      <c r="M142" s="305" t="s">
        <v>126</v>
      </c>
      <c r="N142" s="309" t="s">
        <v>1265</v>
      </c>
      <c r="O142" s="101" t="s">
        <v>2613</v>
      </c>
      <c r="P142" s="307"/>
      <c r="Q142" s="305" t="s">
        <v>2635</v>
      </c>
      <c r="R142" s="305" t="s">
        <v>2663</v>
      </c>
      <c r="S142" s="101" t="s">
        <v>2664</v>
      </c>
      <c r="T142" s="101"/>
      <c r="U142" s="101" t="s">
        <v>2665</v>
      </c>
      <c r="V142" s="101" t="s">
        <v>2666</v>
      </c>
      <c r="W142" s="101"/>
      <c r="X142" s="302"/>
      <c r="Y142" s="303"/>
      <c r="Z142" s="302"/>
      <c r="AA142" s="303"/>
      <c r="AB142" s="100">
        <f>IF(OR(J142="Fail",ISBLANK(J142)),INDEX('Issue Code Table'!C:C,MATCH(N:N,'Issue Code Table'!A:A,0)),IF(M142="Critical",6,IF(M142="Significant",5,IF(M142="Moderate",3,2))))</f>
        <v>4</v>
      </c>
    </row>
    <row r="143" spans="1:28" customFormat="1" ht="409.5" x14ac:dyDescent="0.35">
      <c r="A143" s="127" t="s">
        <v>2619</v>
      </c>
      <c r="B143" s="299" t="s">
        <v>165</v>
      </c>
      <c r="C143" s="127" t="s">
        <v>166</v>
      </c>
      <c r="D143" s="127" t="s">
        <v>208</v>
      </c>
      <c r="E143" s="127" t="s">
        <v>2620</v>
      </c>
      <c r="F143" s="127" t="s">
        <v>2621</v>
      </c>
      <c r="G143" s="127" t="s">
        <v>2622</v>
      </c>
      <c r="H143" s="127" t="s">
        <v>2623</v>
      </c>
      <c r="I143" s="300"/>
      <c r="J143" s="301"/>
      <c r="K143" s="127" t="s">
        <v>2624</v>
      </c>
      <c r="L143" s="300"/>
      <c r="M143" s="300" t="s">
        <v>126</v>
      </c>
      <c r="N143" s="312" t="s">
        <v>168</v>
      </c>
      <c r="O143" s="127" t="s">
        <v>2573</v>
      </c>
      <c r="P143" s="113"/>
      <c r="Q143" s="300" t="s">
        <v>2095</v>
      </c>
      <c r="R143" s="300" t="s">
        <v>2625</v>
      </c>
      <c r="S143" s="127" t="s">
        <v>2626</v>
      </c>
      <c r="T143" s="127"/>
      <c r="U143" s="127" t="s">
        <v>2627</v>
      </c>
      <c r="V143" s="127" t="s">
        <v>2628</v>
      </c>
      <c r="W143" s="127"/>
      <c r="X143" s="302"/>
      <c r="Y143" s="303"/>
      <c r="Z143" s="302"/>
      <c r="AA143" s="303"/>
      <c r="AB143" s="100">
        <f>IF(OR(J143="Fail",ISBLANK(J143)),INDEX('Issue Code Table'!C:C,MATCH(N:N,'Issue Code Table'!A:A,0)),IF(M143="Critical",6,IF(M143="Significant",5,IF(M143="Moderate",3,2))))</f>
        <v>4</v>
      </c>
    </row>
    <row r="144" spans="1:28" customFormat="1" ht="162.5" x14ac:dyDescent="0.35">
      <c r="A144" s="101" t="s">
        <v>3931</v>
      </c>
      <c r="B144" s="304" t="s">
        <v>176</v>
      </c>
      <c r="C144" s="101" t="s">
        <v>177</v>
      </c>
      <c r="D144" s="101" t="s">
        <v>208</v>
      </c>
      <c r="E144" s="101" t="s">
        <v>3932</v>
      </c>
      <c r="F144" s="101" t="s">
        <v>3933</v>
      </c>
      <c r="G144" s="101" t="s">
        <v>3934</v>
      </c>
      <c r="H144" s="101" t="s">
        <v>1217</v>
      </c>
      <c r="I144" s="307"/>
      <c r="J144" s="306"/>
      <c r="K144" s="101" t="s">
        <v>3935</v>
      </c>
      <c r="L144" s="307"/>
      <c r="M144" s="305" t="s">
        <v>115</v>
      </c>
      <c r="N144" s="305" t="s">
        <v>264</v>
      </c>
      <c r="O144" s="101" t="s">
        <v>1764</v>
      </c>
      <c r="P144" s="307"/>
      <c r="Q144" s="305" t="s">
        <v>2105</v>
      </c>
      <c r="R144" s="305" t="s">
        <v>3936</v>
      </c>
      <c r="S144" s="101" t="s">
        <v>3937</v>
      </c>
      <c r="T144" s="101"/>
      <c r="U144" s="101" t="s">
        <v>3938</v>
      </c>
      <c r="V144" s="101" t="s">
        <v>1224</v>
      </c>
      <c r="W144" s="101" t="s">
        <v>3939</v>
      </c>
      <c r="X144" s="302"/>
      <c r="Y144" s="303"/>
      <c r="Z144" s="302"/>
      <c r="AA144" s="303"/>
      <c r="AB144" s="100">
        <f>IF(OR(J144="Fail",ISBLANK(J144)),INDEX('Issue Code Table'!C:C,MATCH(N:N,'Issue Code Table'!A:A,0)),IF(M144="Critical",6,IF(M144="Significant",5,IF(M144="Moderate",3,2))))</f>
        <v>5</v>
      </c>
    </row>
    <row r="145" spans="1:28" customFormat="1" ht="212.5" x14ac:dyDescent="0.35">
      <c r="A145" s="127" t="s">
        <v>3940</v>
      </c>
      <c r="B145" s="299" t="s">
        <v>176</v>
      </c>
      <c r="C145" s="127" t="s">
        <v>177</v>
      </c>
      <c r="D145" s="127" t="s">
        <v>208</v>
      </c>
      <c r="E145" s="127" t="s">
        <v>3941</v>
      </c>
      <c r="F145" s="127" t="s">
        <v>3942</v>
      </c>
      <c r="G145" s="127" t="s">
        <v>3943</v>
      </c>
      <c r="H145" s="127" t="s">
        <v>3944</v>
      </c>
      <c r="I145" s="113"/>
      <c r="J145" s="301"/>
      <c r="K145" s="127" t="s">
        <v>3945</v>
      </c>
      <c r="L145" s="113"/>
      <c r="M145" s="300" t="s">
        <v>115</v>
      </c>
      <c r="N145" s="300" t="s">
        <v>1231</v>
      </c>
      <c r="O145" s="127" t="s">
        <v>1232</v>
      </c>
      <c r="P145" s="113"/>
      <c r="Q145" s="300" t="s">
        <v>2105</v>
      </c>
      <c r="R145" s="300" t="s">
        <v>3946</v>
      </c>
      <c r="S145" s="127" t="s">
        <v>3947</v>
      </c>
      <c r="T145" s="127"/>
      <c r="U145" s="127" t="s">
        <v>3948</v>
      </c>
      <c r="V145" s="127" t="s">
        <v>3949</v>
      </c>
      <c r="W145" s="127" t="s">
        <v>3950</v>
      </c>
      <c r="X145" s="302"/>
      <c r="Y145" s="303"/>
      <c r="Z145" s="302"/>
      <c r="AA145" s="303"/>
      <c r="AB145" s="100">
        <f>IF(OR(J145="Fail",ISBLANK(J145)),INDEX('Issue Code Table'!C:C,MATCH(N:N,'Issue Code Table'!A:A,0)),IF(M145="Critical",6,IF(M145="Significant",5,IF(M145="Moderate",3,2))))</f>
        <v>6</v>
      </c>
    </row>
    <row r="146" spans="1:28" customFormat="1" ht="275" x14ac:dyDescent="0.35">
      <c r="A146" s="101" t="s">
        <v>2640</v>
      </c>
      <c r="B146" s="304" t="s">
        <v>165</v>
      </c>
      <c r="C146" s="101" t="s">
        <v>166</v>
      </c>
      <c r="D146" s="101" t="s">
        <v>208</v>
      </c>
      <c r="E146" s="101" t="s">
        <v>2641</v>
      </c>
      <c r="F146" s="101" t="s">
        <v>2642</v>
      </c>
      <c r="G146" s="101" t="s">
        <v>2643</v>
      </c>
      <c r="H146" s="101" t="s">
        <v>2644</v>
      </c>
      <c r="I146" s="305"/>
      <c r="J146" s="306"/>
      <c r="K146" s="101" t="s">
        <v>2645</v>
      </c>
      <c r="L146" s="305"/>
      <c r="M146" s="305" t="s">
        <v>126</v>
      </c>
      <c r="N146" s="309" t="s">
        <v>2646</v>
      </c>
      <c r="O146" s="101" t="s">
        <v>2647</v>
      </c>
      <c r="P146" s="307"/>
      <c r="Q146" s="305" t="s">
        <v>2635</v>
      </c>
      <c r="R146" s="305" t="s">
        <v>2648</v>
      </c>
      <c r="S146" s="101" t="s">
        <v>2637</v>
      </c>
      <c r="T146" s="101"/>
      <c r="U146" s="101" t="s">
        <v>2649</v>
      </c>
      <c r="V146" s="101" t="s">
        <v>2650</v>
      </c>
      <c r="W146" s="101"/>
      <c r="X146" s="302"/>
      <c r="Y146" s="303"/>
      <c r="Z146" s="302"/>
      <c r="AA146" s="303"/>
      <c r="AB146" s="100">
        <f>IF(OR(J146="Fail",ISBLANK(J146)),INDEX('Issue Code Table'!C:C,MATCH(N:N,'Issue Code Table'!A:A,0)),IF(M146="Critical",6,IF(M146="Significant",5,IF(M146="Moderate",3,2))))</f>
        <v>6</v>
      </c>
    </row>
    <row r="147" spans="1:28" customFormat="1" ht="187.5" x14ac:dyDescent="0.35">
      <c r="A147" s="127" t="s">
        <v>2651</v>
      </c>
      <c r="B147" s="299" t="s">
        <v>165</v>
      </c>
      <c r="C147" s="127" t="s">
        <v>166</v>
      </c>
      <c r="D147" s="127" t="s">
        <v>208</v>
      </c>
      <c r="E147" s="127" t="s">
        <v>2652</v>
      </c>
      <c r="F147" s="127" t="s">
        <v>2642</v>
      </c>
      <c r="G147" s="127" t="s">
        <v>2653</v>
      </c>
      <c r="H147" s="127" t="s">
        <v>2580</v>
      </c>
      <c r="I147" s="300"/>
      <c r="J147" s="301"/>
      <c r="K147" s="127" t="s">
        <v>2581</v>
      </c>
      <c r="L147" s="300"/>
      <c r="M147" s="300" t="s">
        <v>126</v>
      </c>
      <c r="N147" s="312" t="s">
        <v>1265</v>
      </c>
      <c r="O147" s="127" t="s">
        <v>2613</v>
      </c>
      <c r="P147" s="113"/>
      <c r="Q147" s="300" t="s">
        <v>2635</v>
      </c>
      <c r="R147" s="300" t="s">
        <v>2654</v>
      </c>
      <c r="S147" s="127" t="s">
        <v>2637</v>
      </c>
      <c r="T147" s="127"/>
      <c r="U147" s="127" t="s">
        <v>2655</v>
      </c>
      <c r="V147" s="127" t="s">
        <v>2656</v>
      </c>
      <c r="W147" s="127"/>
      <c r="X147" s="302"/>
      <c r="Y147" s="303"/>
      <c r="Z147" s="302"/>
      <c r="AA147" s="303"/>
      <c r="AB147" s="100">
        <f>IF(OR(J147="Fail",ISBLANK(J147)),INDEX('Issue Code Table'!C:C,MATCH(N:N,'Issue Code Table'!A:A,0)),IF(M147="Critical",6,IF(M147="Significant",5,IF(M147="Moderate",3,2))))</f>
        <v>4</v>
      </c>
    </row>
    <row r="148" spans="1:28" customFormat="1" ht="150" x14ac:dyDescent="0.35">
      <c r="A148" s="101" t="s">
        <v>2527</v>
      </c>
      <c r="B148" s="304" t="s">
        <v>232</v>
      </c>
      <c r="C148" s="101" t="s">
        <v>233</v>
      </c>
      <c r="D148" s="101" t="s">
        <v>208</v>
      </c>
      <c r="E148" s="101" t="s">
        <v>2528</v>
      </c>
      <c r="F148" s="101" t="s">
        <v>2529</v>
      </c>
      <c r="G148" s="101" t="s">
        <v>2530</v>
      </c>
      <c r="H148" s="101" t="s">
        <v>2531</v>
      </c>
      <c r="I148" s="305"/>
      <c r="J148" s="306"/>
      <c r="K148" s="101" t="s">
        <v>2532</v>
      </c>
      <c r="L148" s="305"/>
      <c r="M148" s="305" t="s">
        <v>115</v>
      </c>
      <c r="N148" s="307" t="s">
        <v>2267</v>
      </c>
      <c r="O148" s="101" t="s">
        <v>2268</v>
      </c>
      <c r="P148" s="307"/>
      <c r="Q148" s="305" t="s">
        <v>1382</v>
      </c>
      <c r="R148" s="305" t="s">
        <v>1424</v>
      </c>
      <c r="S148" s="101" t="s">
        <v>2533</v>
      </c>
      <c r="T148" s="101"/>
      <c r="U148" s="101" t="s">
        <v>2534</v>
      </c>
      <c r="V148" s="101" t="s">
        <v>2535</v>
      </c>
      <c r="W148" s="101" t="s">
        <v>5427</v>
      </c>
      <c r="X148" s="302"/>
      <c r="Y148" s="303"/>
      <c r="Z148" s="302"/>
      <c r="AA148" s="303"/>
      <c r="AB148" s="100">
        <f>IF(OR(J148="Fail",ISBLANK(J148)),INDEX('Issue Code Table'!C:C,MATCH(N:N,'Issue Code Table'!A:A,0)),IF(M148="Critical",6,IF(M148="Significant",5,IF(M148="Moderate",3,2))))</f>
        <v>4</v>
      </c>
    </row>
    <row r="149" spans="1:28" customFormat="1" ht="262.5" x14ac:dyDescent="0.35">
      <c r="A149" s="127" t="s">
        <v>2374</v>
      </c>
      <c r="B149" s="299" t="s">
        <v>247</v>
      </c>
      <c r="C149" s="127" t="s">
        <v>248</v>
      </c>
      <c r="D149" s="127" t="s">
        <v>208</v>
      </c>
      <c r="E149" s="127" t="s">
        <v>2375</v>
      </c>
      <c r="F149" s="127" t="s">
        <v>2296</v>
      </c>
      <c r="G149" s="127" t="s">
        <v>2376</v>
      </c>
      <c r="H149" s="127" t="s">
        <v>2298</v>
      </c>
      <c r="I149" s="300"/>
      <c r="J149" s="301"/>
      <c r="K149" s="127" t="s">
        <v>2377</v>
      </c>
      <c r="L149" s="300"/>
      <c r="M149" s="300" t="s">
        <v>115</v>
      </c>
      <c r="N149" s="300" t="s">
        <v>1606</v>
      </c>
      <c r="O149" s="127" t="s">
        <v>2278</v>
      </c>
      <c r="P149" s="113"/>
      <c r="Q149" s="300" t="s">
        <v>2378</v>
      </c>
      <c r="R149" s="300" t="s">
        <v>2379</v>
      </c>
      <c r="S149" s="127" t="s">
        <v>2380</v>
      </c>
      <c r="T149" s="127"/>
      <c r="U149" s="127" t="s">
        <v>2381</v>
      </c>
      <c r="V149" s="127" t="s">
        <v>2382</v>
      </c>
      <c r="W149" s="127" t="s">
        <v>5428</v>
      </c>
      <c r="X149" s="302"/>
      <c r="Y149" s="303"/>
      <c r="Z149" s="302"/>
      <c r="AA149" s="303"/>
      <c r="AB149" s="100">
        <f>IF(OR(J149="Fail",ISBLANK(J149)),INDEX('Issue Code Table'!C:C,MATCH(N:N,'Issue Code Table'!A:A,0)),IF(M149="Critical",6,IF(M149="Significant",5,IF(M149="Moderate",3,2))))</f>
        <v>5</v>
      </c>
    </row>
    <row r="150" spans="1:28" customFormat="1" ht="112.5" x14ac:dyDescent="0.35">
      <c r="A150" s="101" t="s">
        <v>3451</v>
      </c>
      <c r="B150" s="304" t="s">
        <v>1614</v>
      </c>
      <c r="C150" s="101" t="s">
        <v>1743</v>
      </c>
      <c r="D150" s="101" t="s">
        <v>208</v>
      </c>
      <c r="E150" s="101" t="s">
        <v>3452</v>
      </c>
      <c r="F150" s="101" t="s">
        <v>3453</v>
      </c>
      <c r="G150" s="101" t="s">
        <v>3454</v>
      </c>
      <c r="H150" s="101" t="s">
        <v>3455</v>
      </c>
      <c r="I150" s="305"/>
      <c r="J150" s="306"/>
      <c r="K150" s="101" t="s">
        <v>5350</v>
      </c>
      <c r="L150" s="305"/>
      <c r="M150" s="305" t="s">
        <v>126</v>
      </c>
      <c r="N150" s="307" t="s">
        <v>3456</v>
      </c>
      <c r="O150" s="101" t="s">
        <v>3457</v>
      </c>
      <c r="P150" s="307"/>
      <c r="Q150" s="305" t="s">
        <v>3458</v>
      </c>
      <c r="R150" s="305" t="s">
        <v>3459</v>
      </c>
      <c r="S150" s="101" t="s">
        <v>3460</v>
      </c>
      <c r="T150" s="101"/>
      <c r="U150" s="101" t="s">
        <v>5337</v>
      </c>
      <c r="V150" s="101" t="s">
        <v>3461</v>
      </c>
      <c r="W150" s="101"/>
      <c r="X150" s="302"/>
      <c r="Y150" s="303"/>
      <c r="Z150" s="302"/>
      <c r="AA150" s="303"/>
      <c r="AB150" s="100">
        <f>IF(OR(J150="Fail",ISBLANK(J150)),INDEX('Issue Code Table'!C:C,MATCH(N:N,'Issue Code Table'!A:A,0)),IF(M150="Critical",6,IF(M150="Significant",5,IF(M150="Moderate",3,2))))</f>
        <v>7</v>
      </c>
    </row>
    <row r="151" spans="1:28" customFormat="1" ht="237.5" x14ac:dyDescent="0.35">
      <c r="A151" s="127" t="s">
        <v>3462</v>
      </c>
      <c r="B151" s="299" t="s">
        <v>1614</v>
      </c>
      <c r="C151" s="127" t="s">
        <v>1743</v>
      </c>
      <c r="D151" s="127" t="s">
        <v>208</v>
      </c>
      <c r="E151" s="127" t="s">
        <v>3463</v>
      </c>
      <c r="F151" s="127" t="s">
        <v>3464</v>
      </c>
      <c r="G151" s="127" t="s">
        <v>5320</v>
      </c>
      <c r="H151" s="127" t="s">
        <v>3465</v>
      </c>
      <c r="I151" s="300"/>
      <c r="J151" s="301"/>
      <c r="K151" s="127" t="s">
        <v>5349</v>
      </c>
      <c r="L151" s="300"/>
      <c r="M151" s="300" t="s">
        <v>126</v>
      </c>
      <c r="N151" s="113" t="s">
        <v>1750</v>
      </c>
      <c r="O151" s="127" t="s">
        <v>1751</v>
      </c>
      <c r="P151" s="113"/>
      <c r="Q151" s="300" t="s">
        <v>3458</v>
      </c>
      <c r="R151" s="300" t="s">
        <v>3466</v>
      </c>
      <c r="S151" s="127" t="s">
        <v>3467</v>
      </c>
      <c r="T151" s="127"/>
      <c r="U151" s="127" t="s">
        <v>3468</v>
      </c>
      <c r="V151" s="127" t="s">
        <v>3469</v>
      </c>
      <c r="W151" s="127"/>
      <c r="X151" s="302"/>
      <c r="Y151" s="303"/>
      <c r="Z151" s="302"/>
      <c r="AA151" s="303"/>
      <c r="AB151" s="100">
        <f>IF(OR(J151="Fail",ISBLANK(J151)),INDEX('Issue Code Table'!C:C,MATCH(N:N,'Issue Code Table'!A:A,0)),IF(M151="Critical",6,IF(M151="Significant",5,IF(M151="Moderate",3,2))))</f>
        <v>3</v>
      </c>
    </row>
    <row r="152" spans="1:28" customFormat="1" ht="112.5" x14ac:dyDescent="0.35">
      <c r="A152" s="101" t="s">
        <v>3750</v>
      </c>
      <c r="B152" s="304" t="s">
        <v>170</v>
      </c>
      <c r="C152" s="101" t="s">
        <v>171</v>
      </c>
      <c r="D152" s="101" t="s">
        <v>208</v>
      </c>
      <c r="E152" s="101" t="s">
        <v>3751</v>
      </c>
      <c r="F152" s="101" t="s">
        <v>3752</v>
      </c>
      <c r="G152" s="101" t="s">
        <v>3753</v>
      </c>
      <c r="H152" s="101" t="s">
        <v>3754</v>
      </c>
      <c r="I152" s="305"/>
      <c r="J152" s="306"/>
      <c r="K152" s="101" t="s">
        <v>3755</v>
      </c>
      <c r="L152" s="305"/>
      <c r="M152" s="305" t="s">
        <v>115</v>
      </c>
      <c r="N152" s="311" t="s">
        <v>264</v>
      </c>
      <c r="O152" s="101" t="s">
        <v>1764</v>
      </c>
      <c r="P152" s="307"/>
      <c r="Q152" s="305" t="s">
        <v>490</v>
      </c>
      <c r="R152" s="305" t="s">
        <v>3756</v>
      </c>
      <c r="S152" s="101" t="s">
        <v>596</v>
      </c>
      <c r="T152" s="101"/>
      <c r="U152" s="101" t="s">
        <v>3757</v>
      </c>
      <c r="V152" s="101" t="s">
        <v>598</v>
      </c>
      <c r="W152" s="101" t="s">
        <v>599</v>
      </c>
      <c r="X152" s="302"/>
      <c r="Y152" s="303"/>
      <c r="Z152" s="302"/>
      <c r="AA152" s="303"/>
      <c r="AB152" s="100">
        <f>IF(OR(J152="Fail",ISBLANK(J152)),INDEX('Issue Code Table'!C:C,MATCH(N:N,'Issue Code Table'!A:A,0)),IF(M152="Critical",6,IF(M152="Significant",5,IF(M152="Moderate",3,2))))</f>
        <v>5</v>
      </c>
    </row>
    <row r="153" spans="1:28" customFormat="1" ht="409.5" x14ac:dyDescent="0.35">
      <c r="A153" s="127" t="s">
        <v>3162</v>
      </c>
      <c r="B153" s="299" t="s">
        <v>247</v>
      </c>
      <c r="C153" s="127" t="s">
        <v>248</v>
      </c>
      <c r="D153" s="127" t="s">
        <v>208</v>
      </c>
      <c r="E153" s="127" t="s">
        <v>3163</v>
      </c>
      <c r="F153" s="127" t="s">
        <v>3164</v>
      </c>
      <c r="G153" s="127" t="s">
        <v>3165</v>
      </c>
      <c r="H153" s="127" t="s">
        <v>3166</v>
      </c>
      <c r="I153" s="300"/>
      <c r="J153" s="301"/>
      <c r="K153" s="127" t="s">
        <v>3167</v>
      </c>
      <c r="L153" s="300"/>
      <c r="M153" s="300" t="s">
        <v>115</v>
      </c>
      <c r="N153" s="113" t="s">
        <v>239</v>
      </c>
      <c r="O153" s="127" t="s">
        <v>1345</v>
      </c>
      <c r="P153" s="113"/>
      <c r="Q153" s="300" t="s">
        <v>3121</v>
      </c>
      <c r="R153" s="300" t="s">
        <v>3168</v>
      </c>
      <c r="S153" s="127" t="s">
        <v>1455</v>
      </c>
      <c r="T153" s="127"/>
      <c r="U153" s="127" t="s">
        <v>3169</v>
      </c>
      <c r="V153" s="127" t="s">
        <v>3170</v>
      </c>
      <c r="W153" s="127" t="s">
        <v>5534</v>
      </c>
      <c r="X153" s="302"/>
      <c r="Y153" s="303"/>
      <c r="Z153" s="302"/>
      <c r="AA153" s="303"/>
      <c r="AB153" s="100">
        <f>IF(OR(J153="Fail",ISBLANK(J153)),INDEX('Issue Code Table'!C:C,MATCH(N:N,'Issue Code Table'!A:A,0)),IF(M153="Critical",6,IF(M153="Significant",5,IF(M153="Moderate",3,2))))</f>
        <v>5</v>
      </c>
    </row>
    <row r="154" spans="1:28" customFormat="1" ht="125" x14ac:dyDescent="0.35">
      <c r="A154" s="101" t="s">
        <v>3132</v>
      </c>
      <c r="B154" s="304" t="s">
        <v>247</v>
      </c>
      <c r="C154" s="101" t="s">
        <v>248</v>
      </c>
      <c r="D154" s="101" t="s">
        <v>208</v>
      </c>
      <c r="E154" s="101" t="s">
        <v>3133</v>
      </c>
      <c r="F154" s="101" t="s">
        <v>3134</v>
      </c>
      <c r="G154" s="101" t="s">
        <v>3135</v>
      </c>
      <c r="H154" s="101" t="s">
        <v>1402</v>
      </c>
      <c r="I154" s="305"/>
      <c r="J154" s="306"/>
      <c r="K154" s="101" t="s">
        <v>1403</v>
      </c>
      <c r="L154" s="305"/>
      <c r="M154" s="305" t="s">
        <v>115</v>
      </c>
      <c r="N154" s="307" t="s">
        <v>239</v>
      </c>
      <c r="O154" s="101" t="s">
        <v>1345</v>
      </c>
      <c r="P154" s="307"/>
      <c r="Q154" s="305" t="s">
        <v>3121</v>
      </c>
      <c r="R154" s="305" t="s">
        <v>3136</v>
      </c>
      <c r="S154" s="101" t="s">
        <v>1405</v>
      </c>
      <c r="T154" s="101"/>
      <c r="U154" s="101" t="s">
        <v>3137</v>
      </c>
      <c r="V154" s="101" t="s">
        <v>1407</v>
      </c>
      <c r="W154" s="101" t="s">
        <v>1408</v>
      </c>
      <c r="X154" s="302"/>
      <c r="Y154" s="303"/>
      <c r="Z154" s="302"/>
      <c r="AA154" s="303"/>
      <c r="AB154" s="100">
        <f>IF(OR(J154="Fail",ISBLANK(J154)),INDEX('Issue Code Table'!C:C,MATCH(N:N,'Issue Code Table'!A:A,0)),IF(M154="Critical",6,IF(M154="Significant",5,IF(M154="Moderate",3,2))))</f>
        <v>5</v>
      </c>
    </row>
    <row r="155" spans="1:28" customFormat="1" ht="125" x14ac:dyDescent="0.35">
      <c r="A155" s="127" t="s">
        <v>3138</v>
      </c>
      <c r="B155" s="299" t="s">
        <v>247</v>
      </c>
      <c r="C155" s="127" t="s">
        <v>248</v>
      </c>
      <c r="D155" s="127" t="s">
        <v>208</v>
      </c>
      <c r="E155" s="127" t="s">
        <v>3139</v>
      </c>
      <c r="F155" s="127" t="s">
        <v>3140</v>
      </c>
      <c r="G155" s="127" t="s">
        <v>3141</v>
      </c>
      <c r="H155" s="127" t="s">
        <v>1413</v>
      </c>
      <c r="I155" s="300"/>
      <c r="J155" s="301"/>
      <c r="K155" s="127" t="s">
        <v>1414</v>
      </c>
      <c r="L155" s="300"/>
      <c r="M155" s="300" t="s">
        <v>115</v>
      </c>
      <c r="N155" s="113" t="s">
        <v>239</v>
      </c>
      <c r="O155" s="127" t="s">
        <v>1345</v>
      </c>
      <c r="P155" s="113"/>
      <c r="Q155" s="300" t="s">
        <v>3121</v>
      </c>
      <c r="R155" s="300" t="s">
        <v>3142</v>
      </c>
      <c r="S155" s="127" t="s">
        <v>1405</v>
      </c>
      <c r="T155" s="127"/>
      <c r="U155" s="127" t="s">
        <v>3143</v>
      </c>
      <c r="V155" s="127" t="s">
        <v>1417</v>
      </c>
      <c r="W155" s="127" t="s">
        <v>5512</v>
      </c>
      <c r="X155" s="302"/>
      <c r="Y155" s="303"/>
      <c r="Z155" s="302"/>
      <c r="AA155" s="303"/>
      <c r="AB155" s="100">
        <f>IF(OR(J155="Fail",ISBLANK(J155)),INDEX('Issue Code Table'!C:C,MATCH(N:N,'Issue Code Table'!A:A,0)),IF(M155="Critical",6,IF(M155="Significant",5,IF(M155="Moderate",3,2))))</f>
        <v>5</v>
      </c>
    </row>
    <row r="156" spans="1:28" customFormat="1" ht="225" x14ac:dyDescent="0.35">
      <c r="A156" s="101" t="s">
        <v>3502</v>
      </c>
      <c r="B156" s="304" t="s">
        <v>119</v>
      </c>
      <c r="C156" s="101" t="s">
        <v>120</v>
      </c>
      <c r="D156" s="101" t="s">
        <v>208</v>
      </c>
      <c r="E156" s="101" t="s">
        <v>3503</v>
      </c>
      <c r="F156" s="101" t="s">
        <v>3504</v>
      </c>
      <c r="G156" s="101" t="s">
        <v>3505</v>
      </c>
      <c r="H156" s="101" t="s">
        <v>3506</v>
      </c>
      <c r="I156" s="305"/>
      <c r="J156" s="306"/>
      <c r="K156" s="101" t="s">
        <v>5348</v>
      </c>
      <c r="L156" s="305"/>
      <c r="M156" s="305" t="s">
        <v>115</v>
      </c>
      <c r="N156" s="307" t="s">
        <v>264</v>
      </c>
      <c r="O156" s="101" t="s">
        <v>1764</v>
      </c>
      <c r="P156" s="307"/>
      <c r="Q156" s="305" t="s">
        <v>1737</v>
      </c>
      <c r="R156" s="305" t="s">
        <v>3507</v>
      </c>
      <c r="S156" s="101" t="s">
        <v>3508</v>
      </c>
      <c r="T156" s="101" t="s">
        <v>3509</v>
      </c>
      <c r="U156" s="101" t="s">
        <v>3510</v>
      </c>
      <c r="V156" s="101" t="s">
        <v>3511</v>
      </c>
      <c r="W156" s="101" t="s">
        <v>5424</v>
      </c>
      <c r="X156" s="302"/>
      <c r="Y156" s="303"/>
      <c r="Z156" s="302"/>
      <c r="AA156" s="303"/>
      <c r="AB156" s="100">
        <f>IF(OR(J156="Fail",ISBLANK(J156)),INDEX('Issue Code Table'!C:C,MATCH(N:N,'Issue Code Table'!A:A,0)),IF(M156="Critical",6,IF(M156="Significant",5,IF(M156="Moderate",3,2))))</f>
        <v>5</v>
      </c>
    </row>
    <row r="157" spans="1:28" customFormat="1" ht="125" x14ac:dyDescent="0.35">
      <c r="A157" s="127" t="s">
        <v>3144</v>
      </c>
      <c r="B157" s="299" t="s">
        <v>247</v>
      </c>
      <c r="C157" s="127" t="s">
        <v>248</v>
      </c>
      <c r="D157" s="127" t="s">
        <v>208</v>
      </c>
      <c r="E157" s="127" t="s">
        <v>3145</v>
      </c>
      <c r="F157" s="127" t="s">
        <v>3146</v>
      </c>
      <c r="G157" s="127" t="s">
        <v>3147</v>
      </c>
      <c r="H157" s="127" t="s">
        <v>1422</v>
      </c>
      <c r="I157" s="300"/>
      <c r="J157" s="301"/>
      <c r="K157" s="127" t="s">
        <v>1423</v>
      </c>
      <c r="L157" s="300"/>
      <c r="M157" s="300" t="s">
        <v>115</v>
      </c>
      <c r="N157" s="113" t="s">
        <v>239</v>
      </c>
      <c r="O157" s="127" t="s">
        <v>1345</v>
      </c>
      <c r="P157" s="113"/>
      <c r="Q157" s="300" t="s">
        <v>3121</v>
      </c>
      <c r="R157" s="300" t="s">
        <v>3148</v>
      </c>
      <c r="S157" s="127" t="s">
        <v>1405</v>
      </c>
      <c r="T157" s="127"/>
      <c r="U157" s="127" t="s">
        <v>3149</v>
      </c>
      <c r="V157" s="127" t="s">
        <v>1426</v>
      </c>
      <c r="W157" s="127" t="s">
        <v>1427</v>
      </c>
      <c r="X157" s="302"/>
      <c r="Y157" s="303"/>
      <c r="Z157" s="302"/>
      <c r="AA157" s="303"/>
      <c r="AB157" s="100">
        <f>IF(OR(J157="Fail",ISBLANK(J157)),INDEX('Issue Code Table'!C:C,MATCH(N:N,'Issue Code Table'!A:A,0)),IF(M157="Critical",6,IF(M157="Significant",5,IF(M157="Moderate",3,2))))</f>
        <v>5</v>
      </c>
    </row>
    <row r="158" spans="1:28" customFormat="1" ht="125" x14ac:dyDescent="0.35">
      <c r="A158" s="101" t="s">
        <v>3150</v>
      </c>
      <c r="B158" s="304" t="s">
        <v>247</v>
      </c>
      <c r="C158" s="101" t="s">
        <v>248</v>
      </c>
      <c r="D158" s="101" t="s">
        <v>208</v>
      </c>
      <c r="E158" s="101" t="s">
        <v>3151</v>
      </c>
      <c r="F158" s="101" t="s">
        <v>3152</v>
      </c>
      <c r="G158" s="101" t="s">
        <v>3153</v>
      </c>
      <c r="H158" s="101" t="s">
        <v>1432</v>
      </c>
      <c r="I158" s="305"/>
      <c r="J158" s="306"/>
      <c r="K158" s="101" t="s">
        <v>1433</v>
      </c>
      <c r="L158" s="305"/>
      <c r="M158" s="305" t="s">
        <v>115</v>
      </c>
      <c r="N158" s="307" t="s">
        <v>239</v>
      </c>
      <c r="O158" s="101" t="s">
        <v>1345</v>
      </c>
      <c r="P158" s="307"/>
      <c r="Q158" s="305" t="s">
        <v>3121</v>
      </c>
      <c r="R158" s="305" t="s">
        <v>3154</v>
      </c>
      <c r="S158" s="101" t="s">
        <v>1405</v>
      </c>
      <c r="T158" s="101"/>
      <c r="U158" s="101" t="s">
        <v>3155</v>
      </c>
      <c r="V158" s="101" t="s">
        <v>1436</v>
      </c>
      <c r="W158" s="101" t="s">
        <v>1437</v>
      </c>
      <c r="X158" s="302"/>
      <c r="Y158" s="303"/>
      <c r="Z158" s="302"/>
      <c r="AA158" s="303"/>
      <c r="AB158" s="100">
        <f>IF(OR(J158="Fail",ISBLANK(J158)),INDEX('Issue Code Table'!C:C,MATCH(N:N,'Issue Code Table'!A:A,0)),IF(M158="Critical",6,IF(M158="Significant",5,IF(M158="Moderate",3,2))))</f>
        <v>5</v>
      </c>
    </row>
    <row r="159" spans="1:28" customFormat="1" ht="125" x14ac:dyDescent="0.35">
      <c r="A159" s="127" t="s">
        <v>3156</v>
      </c>
      <c r="B159" s="299" t="s">
        <v>247</v>
      </c>
      <c r="C159" s="127" t="s">
        <v>248</v>
      </c>
      <c r="D159" s="127" t="s">
        <v>208</v>
      </c>
      <c r="E159" s="127" t="s">
        <v>3157</v>
      </c>
      <c r="F159" s="127" t="s">
        <v>3158</v>
      </c>
      <c r="G159" s="127" t="s">
        <v>3159</v>
      </c>
      <c r="H159" s="127" t="s">
        <v>1442</v>
      </c>
      <c r="I159" s="300"/>
      <c r="J159" s="301"/>
      <c r="K159" s="127" t="s">
        <v>1443</v>
      </c>
      <c r="L159" s="300"/>
      <c r="M159" s="300" t="s">
        <v>115</v>
      </c>
      <c r="N159" s="113" t="s">
        <v>239</v>
      </c>
      <c r="O159" s="127" t="s">
        <v>1345</v>
      </c>
      <c r="P159" s="113"/>
      <c r="Q159" s="300" t="s">
        <v>3121</v>
      </c>
      <c r="R159" s="300" t="s">
        <v>3160</v>
      </c>
      <c r="S159" s="127" t="s">
        <v>1405</v>
      </c>
      <c r="T159" s="127"/>
      <c r="U159" s="127" t="s">
        <v>3161</v>
      </c>
      <c r="V159" s="127" t="s">
        <v>1446</v>
      </c>
      <c r="W159" s="127" t="s">
        <v>1447</v>
      </c>
      <c r="X159" s="302"/>
      <c r="Y159" s="303"/>
      <c r="Z159" s="302"/>
      <c r="AA159" s="303"/>
      <c r="AB159" s="100">
        <f>IF(OR(J159="Fail",ISBLANK(J159)),INDEX('Issue Code Table'!C:C,MATCH(N:N,'Issue Code Table'!A:A,0)),IF(M159="Critical",6,IF(M159="Significant",5,IF(M159="Moderate",3,2))))</f>
        <v>5</v>
      </c>
    </row>
    <row r="160" spans="1:28" customFormat="1" ht="409.5" x14ac:dyDescent="0.35">
      <c r="A160" s="101" t="s">
        <v>3539</v>
      </c>
      <c r="B160" s="304" t="s">
        <v>1566</v>
      </c>
      <c r="C160" s="101" t="s">
        <v>1567</v>
      </c>
      <c r="D160" s="101" t="s">
        <v>208</v>
      </c>
      <c r="E160" s="101" t="s">
        <v>3540</v>
      </c>
      <c r="F160" s="101" t="s">
        <v>3541</v>
      </c>
      <c r="G160" s="101" t="s">
        <v>3542</v>
      </c>
      <c r="H160" s="101" t="s">
        <v>5535</v>
      </c>
      <c r="I160" s="305"/>
      <c r="J160" s="306"/>
      <c r="K160" s="101" t="s">
        <v>5536</v>
      </c>
      <c r="L160" s="305"/>
      <c r="M160" s="305" t="s">
        <v>126</v>
      </c>
      <c r="N160" s="321" t="s">
        <v>1858</v>
      </c>
      <c r="O160" s="101" t="s">
        <v>1859</v>
      </c>
      <c r="P160" s="307"/>
      <c r="Q160" s="305" t="s">
        <v>1752</v>
      </c>
      <c r="R160" s="305" t="s">
        <v>3543</v>
      </c>
      <c r="S160" s="101" t="s">
        <v>1861</v>
      </c>
      <c r="T160" s="101"/>
      <c r="U160" s="101" t="s">
        <v>3544</v>
      </c>
      <c r="V160" s="101" t="s">
        <v>5537</v>
      </c>
      <c r="W160" s="101"/>
      <c r="X160" s="302"/>
      <c r="Y160" s="303"/>
      <c r="Z160" s="302"/>
      <c r="AA160" s="303"/>
      <c r="AB160" s="100">
        <f>IF(OR(J160="Fail",ISBLANK(J160)),INDEX('Issue Code Table'!C:C,MATCH(N:N,'Issue Code Table'!A:A,0)),IF(M160="Critical",6,IF(M160="Significant",5,IF(M160="Moderate",3,2))))</f>
        <v>4</v>
      </c>
    </row>
    <row r="161" spans="1:28" customFormat="1" ht="409.5" x14ac:dyDescent="0.35">
      <c r="A161" s="127" t="s">
        <v>3171</v>
      </c>
      <c r="B161" s="299" t="s">
        <v>247</v>
      </c>
      <c r="C161" s="127" t="s">
        <v>248</v>
      </c>
      <c r="D161" s="127" t="s">
        <v>208</v>
      </c>
      <c r="E161" s="127" t="s">
        <v>3172</v>
      </c>
      <c r="F161" s="127" t="s">
        <v>3173</v>
      </c>
      <c r="G161" s="127" t="s">
        <v>3174</v>
      </c>
      <c r="H161" s="127" t="s">
        <v>1463</v>
      </c>
      <c r="I161" s="300"/>
      <c r="J161" s="301"/>
      <c r="K161" s="127" t="s">
        <v>3175</v>
      </c>
      <c r="L161" s="300"/>
      <c r="M161" s="300" t="s">
        <v>115</v>
      </c>
      <c r="N161" s="313" t="s">
        <v>264</v>
      </c>
      <c r="O161" s="127" t="s">
        <v>1764</v>
      </c>
      <c r="P161" s="113"/>
      <c r="Q161" s="300" t="s">
        <v>3176</v>
      </c>
      <c r="R161" s="300" t="s">
        <v>3177</v>
      </c>
      <c r="S161" s="127" t="s">
        <v>1466</v>
      </c>
      <c r="T161" s="127"/>
      <c r="U161" s="127" t="s">
        <v>3178</v>
      </c>
      <c r="V161" s="127" t="s">
        <v>3179</v>
      </c>
      <c r="W161" s="127" t="s">
        <v>5538</v>
      </c>
      <c r="X161" s="302"/>
      <c r="Y161" s="303"/>
      <c r="Z161" s="302"/>
      <c r="AA161" s="303"/>
      <c r="AB161" s="100">
        <f>IF(OR(J161="Fail",ISBLANK(J161)),INDEX('Issue Code Table'!C:C,MATCH(N:N,'Issue Code Table'!A:A,0)),IF(M161="Critical",6,IF(M161="Significant",5,IF(M161="Moderate",3,2))))</f>
        <v>5</v>
      </c>
    </row>
    <row r="162" spans="1:28" customFormat="1" ht="162.5" x14ac:dyDescent="0.35">
      <c r="A162" s="101" t="s">
        <v>3564</v>
      </c>
      <c r="B162" s="304" t="s">
        <v>247</v>
      </c>
      <c r="C162" s="101" t="s">
        <v>248</v>
      </c>
      <c r="D162" s="101" t="s">
        <v>208</v>
      </c>
      <c r="E162" s="101" t="s">
        <v>3565</v>
      </c>
      <c r="F162" s="101" t="s">
        <v>3566</v>
      </c>
      <c r="G162" s="101" t="s">
        <v>5321</v>
      </c>
      <c r="H162" s="101" t="s">
        <v>3567</v>
      </c>
      <c r="I162" s="305"/>
      <c r="J162" s="306"/>
      <c r="K162" s="101" t="s">
        <v>3568</v>
      </c>
      <c r="L162" s="305"/>
      <c r="M162" s="305" t="s">
        <v>126</v>
      </c>
      <c r="N162" s="307" t="s">
        <v>835</v>
      </c>
      <c r="O162" s="101" t="s">
        <v>5500</v>
      </c>
      <c r="P162" s="307"/>
      <c r="Q162" s="305" t="s">
        <v>3561</v>
      </c>
      <c r="R162" s="305" t="s">
        <v>3569</v>
      </c>
      <c r="S162" s="101" t="s">
        <v>1922</v>
      </c>
      <c r="T162" s="101"/>
      <c r="U162" s="101" t="s">
        <v>5338</v>
      </c>
      <c r="V162" s="101" t="s">
        <v>3570</v>
      </c>
      <c r="W162" s="101"/>
      <c r="X162" s="302"/>
      <c r="Y162" s="303"/>
      <c r="Z162" s="302"/>
      <c r="AA162" s="303"/>
      <c r="AB162" s="100">
        <f>IF(OR(J162="Fail",ISBLANK(J162)),INDEX('Issue Code Table'!C:C,MATCH(N:N,'Issue Code Table'!A:A,0)),IF(M162="Critical",6,IF(M162="Significant",5,IF(M162="Moderate",3,2))))</f>
        <v>4</v>
      </c>
    </row>
    <row r="163" spans="1:28" customFormat="1" ht="409.5" x14ac:dyDescent="0.35">
      <c r="A163" s="127" t="s">
        <v>3180</v>
      </c>
      <c r="B163" s="299" t="s">
        <v>247</v>
      </c>
      <c r="C163" s="127" t="s">
        <v>248</v>
      </c>
      <c r="D163" s="127" t="s">
        <v>208</v>
      </c>
      <c r="E163" s="127" t="s">
        <v>3181</v>
      </c>
      <c r="F163" s="127" t="s">
        <v>3182</v>
      </c>
      <c r="G163" s="127" t="s">
        <v>3183</v>
      </c>
      <c r="H163" s="127" t="s">
        <v>3184</v>
      </c>
      <c r="I163" s="300"/>
      <c r="J163" s="301"/>
      <c r="K163" s="127" t="s">
        <v>3185</v>
      </c>
      <c r="L163" s="300"/>
      <c r="M163" s="300" t="s">
        <v>115</v>
      </c>
      <c r="N163" s="113" t="s">
        <v>239</v>
      </c>
      <c r="O163" s="127" t="s">
        <v>1345</v>
      </c>
      <c r="P163" s="113"/>
      <c r="Q163" s="300" t="s">
        <v>1346</v>
      </c>
      <c r="R163" s="300" t="s">
        <v>1347</v>
      </c>
      <c r="S163" s="127" t="s">
        <v>3186</v>
      </c>
      <c r="T163" s="127"/>
      <c r="U163" s="127" t="s">
        <v>3187</v>
      </c>
      <c r="V163" s="127" t="s">
        <v>1481</v>
      </c>
      <c r="W163" s="127" t="s">
        <v>1482</v>
      </c>
      <c r="X163" s="302"/>
      <c r="Y163" s="303"/>
      <c r="Z163" s="302"/>
      <c r="AA163" s="303"/>
      <c r="AB163" s="100">
        <f>IF(OR(J163="Fail",ISBLANK(J163)),INDEX('Issue Code Table'!C:C,MATCH(N:N,'Issue Code Table'!A:A,0)),IF(M163="Critical",6,IF(M163="Significant",5,IF(M163="Moderate",3,2))))</f>
        <v>5</v>
      </c>
    </row>
    <row r="164" spans="1:28" customFormat="1" ht="409.5" x14ac:dyDescent="0.35">
      <c r="A164" s="101" t="s">
        <v>3188</v>
      </c>
      <c r="B164" s="304" t="s">
        <v>247</v>
      </c>
      <c r="C164" s="101" t="s">
        <v>248</v>
      </c>
      <c r="D164" s="101" t="s">
        <v>208</v>
      </c>
      <c r="E164" s="101" t="s">
        <v>3189</v>
      </c>
      <c r="F164" s="101" t="s">
        <v>3190</v>
      </c>
      <c r="G164" s="101" t="s">
        <v>3191</v>
      </c>
      <c r="H164" s="101" t="s">
        <v>3192</v>
      </c>
      <c r="I164" s="305"/>
      <c r="J164" s="306"/>
      <c r="K164" s="101" t="s">
        <v>3193</v>
      </c>
      <c r="L164" s="305"/>
      <c r="M164" s="305" t="s">
        <v>115</v>
      </c>
      <c r="N164" s="322" t="s">
        <v>1606</v>
      </c>
      <c r="O164" s="101" t="s">
        <v>1607</v>
      </c>
      <c r="P164" s="307"/>
      <c r="Q164" s="305" t="s">
        <v>1346</v>
      </c>
      <c r="R164" s="305" t="s">
        <v>1358</v>
      </c>
      <c r="S164" s="101" t="s">
        <v>1609</v>
      </c>
      <c r="T164" s="101"/>
      <c r="U164" s="101" t="s">
        <v>3194</v>
      </c>
      <c r="V164" s="101" t="s">
        <v>3195</v>
      </c>
      <c r="W164" s="101" t="s">
        <v>1612</v>
      </c>
      <c r="X164" s="302"/>
      <c r="Y164" s="303"/>
      <c r="Z164" s="302"/>
      <c r="AA164" s="303"/>
      <c r="AB164" s="100">
        <f>IF(OR(J164="Fail",ISBLANK(J164)),INDEX('Issue Code Table'!C:C,MATCH(N:N,'Issue Code Table'!A:A,0)),IF(M164="Critical",6,IF(M164="Significant",5,IF(M164="Moderate",3,2))))</f>
        <v>5</v>
      </c>
    </row>
    <row r="165" spans="1:28" customFormat="1" ht="409.5" x14ac:dyDescent="0.35">
      <c r="A165" s="127" t="s">
        <v>3196</v>
      </c>
      <c r="B165" s="299" t="s">
        <v>247</v>
      </c>
      <c r="C165" s="127" t="s">
        <v>248</v>
      </c>
      <c r="D165" s="127" t="s">
        <v>208</v>
      </c>
      <c r="E165" s="127" t="s">
        <v>3197</v>
      </c>
      <c r="F165" s="127" t="s">
        <v>1651</v>
      </c>
      <c r="G165" s="127" t="s">
        <v>3198</v>
      </c>
      <c r="H165" s="127" t="s">
        <v>3199</v>
      </c>
      <c r="I165" s="300"/>
      <c r="J165" s="301"/>
      <c r="K165" s="127" t="s">
        <v>3200</v>
      </c>
      <c r="L165" s="300"/>
      <c r="M165" s="300" t="s">
        <v>115</v>
      </c>
      <c r="N165" s="323" t="s">
        <v>1606</v>
      </c>
      <c r="O165" s="127" t="s">
        <v>1607</v>
      </c>
      <c r="P165" s="113"/>
      <c r="Q165" s="300" t="s">
        <v>1346</v>
      </c>
      <c r="R165" s="300" t="s">
        <v>1370</v>
      </c>
      <c r="S165" s="127" t="s">
        <v>1656</v>
      </c>
      <c r="T165" s="127"/>
      <c r="U165" s="127" t="s">
        <v>3201</v>
      </c>
      <c r="V165" s="127" t="s">
        <v>3202</v>
      </c>
      <c r="W165" s="127" t="s">
        <v>1659</v>
      </c>
      <c r="X165" s="302"/>
      <c r="Y165" s="303"/>
      <c r="Z165" s="302"/>
      <c r="AA165" s="303"/>
      <c r="AB165" s="100">
        <f>IF(OR(J165="Fail",ISBLANK(J165)),INDEX('Issue Code Table'!C:C,MATCH(N:N,'Issue Code Table'!A:A,0)),IF(M165="Critical",6,IF(M165="Significant",5,IF(M165="Moderate",3,2))))</f>
        <v>5</v>
      </c>
    </row>
    <row r="166" spans="1:28" customFormat="1" ht="409.5" x14ac:dyDescent="0.35">
      <c r="A166" s="101" t="s">
        <v>3633</v>
      </c>
      <c r="B166" s="304" t="s">
        <v>247</v>
      </c>
      <c r="C166" s="101" t="s">
        <v>248</v>
      </c>
      <c r="D166" s="101" t="s">
        <v>208</v>
      </c>
      <c r="E166" s="101" t="s">
        <v>3634</v>
      </c>
      <c r="F166" s="101" t="s">
        <v>3635</v>
      </c>
      <c r="G166" s="101" t="s">
        <v>3636</v>
      </c>
      <c r="H166" s="101" t="s">
        <v>1970</v>
      </c>
      <c r="I166" s="305"/>
      <c r="J166" s="306"/>
      <c r="K166" s="101" t="s">
        <v>3637</v>
      </c>
      <c r="L166" s="305"/>
      <c r="M166" s="305" t="s">
        <v>126</v>
      </c>
      <c r="N166" s="307" t="s">
        <v>835</v>
      </c>
      <c r="O166" s="101" t="s">
        <v>5500</v>
      </c>
      <c r="P166" s="307"/>
      <c r="Q166" s="305" t="s">
        <v>3561</v>
      </c>
      <c r="R166" s="305" t="s">
        <v>3638</v>
      </c>
      <c r="S166" s="101" t="s">
        <v>3639</v>
      </c>
      <c r="T166" s="101"/>
      <c r="U166" s="101" t="s">
        <v>3640</v>
      </c>
      <c r="V166" s="101" t="s">
        <v>3641</v>
      </c>
      <c r="W166" s="101"/>
      <c r="X166" s="302"/>
      <c r="Y166" s="303"/>
      <c r="Z166" s="302"/>
      <c r="AA166" s="303"/>
      <c r="AB166" s="100">
        <f>IF(OR(J166="Fail",ISBLANK(J166)),INDEX('Issue Code Table'!C:C,MATCH(N:N,'Issue Code Table'!A:A,0)),IF(M166="Critical",6,IF(M166="Significant",5,IF(M166="Moderate",3,2))))</f>
        <v>4</v>
      </c>
    </row>
    <row r="167" spans="1:28" customFormat="1" ht="162.5" x14ac:dyDescent="0.35">
      <c r="A167" s="127" t="s">
        <v>3586</v>
      </c>
      <c r="B167" s="299" t="s">
        <v>247</v>
      </c>
      <c r="C167" s="127" t="s">
        <v>248</v>
      </c>
      <c r="D167" s="127" t="s">
        <v>208</v>
      </c>
      <c r="E167" s="127" t="s">
        <v>3587</v>
      </c>
      <c r="F167" s="127" t="s">
        <v>3588</v>
      </c>
      <c r="G167" s="127" t="s">
        <v>5322</v>
      </c>
      <c r="H167" s="127" t="s">
        <v>3589</v>
      </c>
      <c r="I167" s="300"/>
      <c r="J167" s="301"/>
      <c r="K167" s="127" t="s">
        <v>3590</v>
      </c>
      <c r="L167" s="300"/>
      <c r="M167" s="300" t="s">
        <v>126</v>
      </c>
      <c r="N167" s="113" t="s">
        <v>835</v>
      </c>
      <c r="O167" s="127" t="s">
        <v>5500</v>
      </c>
      <c r="P167" s="113"/>
      <c r="Q167" s="300" t="s">
        <v>3561</v>
      </c>
      <c r="R167" s="300" t="s">
        <v>3591</v>
      </c>
      <c r="S167" s="127" t="s">
        <v>1953</v>
      </c>
      <c r="T167" s="127"/>
      <c r="U167" s="127" t="s">
        <v>5339</v>
      </c>
      <c r="V167" s="127" t="s">
        <v>3592</v>
      </c>
      <c r="W167" s="127"/>
      <c r="X167" s="302"/>
      <c r="Y167" s="303"/>
      <c r="Z167" s="302"/>
      <c r="AA167" s="303"/>
      <c r="AB167" s="100">
        <f>IF(OR(J167="Fail",ISBLANK(J167)),INDEX('Issue Code Table'!C:C,MATCH(N:N,'Issue Code Table'!A:A,0)),IF(M167="Critical",6,IF(M167="Significant",5,IF(M167="Moderate",3,2))))</f>
        <v>4</v>
      </c>
    </row>
    <row r="168" spans="1:28" customFormat="1" ht="162.5" x14ac:dyDescent="0.35">
      <c r="A168" s="101" t="s">
        <v>3593</v>
      </c>
      <c r="B168" s="304" t="s">
        <v>247</v>
      </c>
      <c r="C168" s="101" t="s">
        <v>248</v>
      </c>
      <c r="D168" s="101" t="s">
        <v>208</v>
      </c>
      <c r="E168" s="101" t="s">
        <v>3594</v>
      </c>
      <c r="F168" s="101" t="s">
        <v>3595</v>
      </c>
      <c r="G168" s="101" t="s">
        <v>5323</v>
      </c>
      <c r="H168" s="101" t="s">
        <v>3596</v>
      </c>
      <c r="I168" s="305"/>
      <c r="J168" s="306"/>
      <c r="K168" s="101" t="s">
        <v>3597</v>
      </c>
      <c r="L168" s="305"/>
      <c r="M168" s="305" t="s">
        <v>126</v>
      </c>
      <c r="N168" s="307" t="s">
        <v>835</v>
      </c>
      <c r="O168" s="101" t="s">
        <v>5500</v>
      </c>
      <c r="P168" s="307"/>
      <c r="Q168" s="305" t="s">
        <v>3561</v>
      </c>
      <c r="R168" s="305" t="s">
        <v>3598</v>
      </c>
      <c r="S168" s="101" t="s">
        <v>3599</v>
      </c>
      <c r="T168" s="101"/>
      <c r="U168" s="101" t="s">
        <v>5340</v>
      </c>
      <c r="V168" s="101" t="s">
        <v>3600</v>
      </c>
      <c r="W168" s="101"/>
      <c r="X168" s="302"/>
      <c r="Y168" s="303"/>
      <c r="Z168" s="302"/>
      <c r="AA168" s="303"/>
      <c r="AB168" s="100">
        <f>IF(OR(J168="Fail",ISBLANK(J168)),INDEX('Issue Code Table'!C:C,MATCH(N:N,'Issue Code Table'!A:A,0)),IF(M168="Critical",6,IF(M168="Significant",5,IF(M168="Moderate",3,2))))</f>
        <v>4</v>
      </c>
    </row>
    <row r="169" spans="1:28" customFormat="1" ht="162.5" x14ac:dyDescent="0.35">
      <c r="A169" s="127" t="s">
        <v>3601</v>
      </c>
      <c r="B169" s="299" t="s">
        <v>247</v>
      </c>
      <c r="C169" s="127" t="s">
        <v>248</v>
      </c>
      <c r="D169" s="127" t="s">
        <v>208</v>
      </c>
      <c r="E169" s="127" t="s">
        <v>3602</v>
      </c>
      <c r="F169" s="127" t="s">
        <v>3603</v>
      </c>
      <c r="G169" s="127" t="s">
        <v>5324</v>
      </c>
      <c r="H169" s="127" t="s">
        <v>3604</v>
      </c>
      <c r="I169" s="300"/>
      <c r="J169" s="301"/>
      <c r="K169" s="127" t="s">
        <v>3597</v>
      </c>
      <c r="L169" s="300"/>
      <c r="M169" s="300" t="s">
        <v>126</v>
      </c>
      <c r="N169" s="113" t="s">
        <v>835</v>
      </c>
      <c r="O169" s="127" t="s">
        <v>5500</v>
      </c>
      <c r="P169" s="113"/>
      <c r="Q169" s="300" t="s">
        <v>3561</v>
      </c>
      <c r="R169" s="300" t="s">
        <v>3605</v>
      </c>
      <c r="S169" s="127" t="s">
        <v>3606</v>
      </c>
      <c r="T169" s="127"/>
      <c r="U169" s="127" t="s">
        <v>5341</v>
      </c>
      <c r="V169" s="127" t="s">
        <v>3607</v>
      </c>
      <c r="W169" s="127"/>
      <c r="X169" s="302"/>
      <c r="Y169" s="303"/>
      <c r="Z169" s="302"/>
      <c r="AA169" s="303"/>
      <c r="AB169" s="100">
        <f>IF(OR(J169="Fail",ISBLANK(J169)),INDEX('Issue Code Table'!C:C,MATCH(N:N,'Issue Code Table'!A:A,0)),IF(M169="Critical",6,IF(M169="Significant",5,IF(M169="Moderate",3,2))))</f>
        <v>4</v>
      </c>
    </row>
    <row r="170" spans="1:28" customFormat="1" ht="100" x14ac:dyDescent="0.35">
      <c r="A170" s="101" t="s">
        <v>3626</v>
      </c>
      <c r="B170" s="304" t="s">
        <v>247</v>
      </c>
      <c r="C170" s="101" t="s">
        <v>248</v>
      </c>
      <c r="D170" s="101" t="s">
        <v>208</v>
      </c>
      <c r="E170" s="101" t="s">
        <v>3627</v>
      </c>
      <c r="F170" s="101" t="s">
        <v>3628</v>
      </c>
      <c r="G170" s="101" t="s">
        <v>3629</v>
      </c>
      <c r="H170" s="101" t="s">
        <v>3630</v>
      </c>
      <c r="I170" s="305"/>
      <c r="J170" s="306"/>
      <c r="K170" s="101" t="s">
        <v>3576</v>
      </c>
      <c r="L170" s="305"/>
      <c r="M170" s="305" t="s">
        <v>126</v>
      </c>
      <c r="N170" s="307" t="s">
        <v>835</v>
      </c>
      <c r="O170" s="101" t="s">
        <v>5500</v>
      </c>
      <c r="P170" s="307"/>
      <c r="Q170" s="305" t="s">
        <v>3561</v>
      </c>
      <c r="R170" s="305" t="s">
        <v>3631</v>
      </c>
      <c r="S170" s="101" t="s">
        <v>1963</v>
      </c>
      <c r="T170" s="101"/>
      <c r="U170" s="101" t="s">
        <v>3632</v>
      </c>
      <c r="V170" s="101" t="s">
        <v>5539</v>
      </c>
      <c r="W170" s="101"/>
      <c r="X170" s="302"/>
      <c r="Y170" s="303"/>
      <c r="Z170" s="302"/>
      <c r="AA170" s="303"/>
      <c r="AB170" s="100">
        <f>IF(OR(J170="Fail",ISBLANK(J170)),INDEX('Issue Code Table'!C:C,MATCH(N:N,'Issue Code Table'!A:A,0)),IF(M170="Critical",6,IF(M170="Significant",5,IF(M170="Moderate",3,2))))</f>
        <v>4</v>
      </c>
    </row>
    <row r="171" spans="1:28" customFormat="1" ht="409.5" x14ac:dyDescent="0.35">
      <c r="A171" s="127" t="s">
        <v>3642</v>
      </c>
      <c r="B171" s="299" t="s">
        <v>247</v>
      </c>
      <c r="C171" s="127" t="s">
        <v>248</v>
      </c>
      <c r="D171" s="127" t="s">
        <v>208</v>
      </c>
      <c r="E171" s="127" t="s">
        <v>3643</v>
      </c>
      <c r="F171" s="127" t="s">
        <v>3644</v>
      </c>
      <c r="G171" s="127" t="s">
        <v>3645</v>
      </c>
      <c r="H171" s="127" t="s">
        <v>3646</v>
      </c>
      <c r="I171" s="300"/>
      <c r="J171" s="301"/>
      <c r="K171" s="127" t="s">
        <v>3647</v>
      </c>
      <c r="L171" s="300"/>
      <c r="M171" s="300" t="s">
        <v>126</v>
      </c>
      <c r="N171" s="113" t="s">
        <v>835</v>
      </c>
      <c r="O171" s="127" t="s">
        <v>5500</v>
      </c>
      <c r="P171" s="113"/>
      <c r="Q171" s="300" t="s">
        <v>3561</v>
      </c>
      <c r="R171" s="300" t="s">
        <v>3648</v>
      </c>
      <c r="S171" s="127" t="s">
        <v>3649</v>
      </c>
      <c r="T171" s="127"/>
      <c r="U171" s="127" t="s">
        <v>3650</v>
      </c>
      <c r="V171" s="127" t="s">
        <v>1883</v>
      </c>
      <c r="W171" s="127"/>
      <c r="X171" s="302"/>
      <c r="Y171" s="303"/>
      <c r="Z171" s="302"/>
      <c r="AA171" s="303"/>
      <c r="AB171" s="100">
        <f>IF(OR(J171="Fail",ISBLANK(J171)),INDEX('Issue Code Table'!C:C,MATCH(N:N,'Issue Code Table'!A:A,0)),IF(M171="Critical",6,IF(M171="Significant",5,IF(M171="Moderate",3,2))))</f>
        <v>4</v>
      </c>
    </row>
    <row r="172" spans="1:28" customFormat="1" ht="300" x14ac:dyDescent="0.35">
      <c r="A172" s="101" t="s">
        <v>2667</v>
      </c>
      <c r="B172" s="304" t="s">
        <v>247</v>
      </c>
      <c r="C172" s="101" t="s">
        <v>248</v>
      </c>
      <c r="D172" s="101" t="s">
        <v>208</v>
      </c>
      <c r="E172" s="101" t="s">
        <v>2668</v>
      </c>
      <c r="F172" s="101" t="s">
        <v>2669</v>
      </c>
      <c r="G172" s="101" t="s">
        <v>2670</v>
      </c>
      <c r="H172" s="101" t="s">
        <v>2671</v>
      </c>
      <c r="I172" s="305"/>
      <c r="J172" s="306"/>
      <c r="K172" s="101" t="s">
        <v>5392</v>
      </c>
      <c r="L172" s="305"/>
      <c r="M172" s="305" t="s">
        <v>115</v>
      </c>
      <c r="N172" s="305" t="s">
        <v>513</v>
      </c>
      <c r="O172" s="101" t="s">
        <v>5490</v>
      </c>
      <c r="P172" s="307"/>
      <c r="Q172" s="305" t="s">
        <v>514</v>
      </c>
      <c r="R172" s="305" t="s">
        <v>515</v>
      </c>
      <c r="S172" s="101" t="s">
        <v>2672</v>
      </c>
      <c r="T172" s="101" t="s">
        <v>2673</v>
      </c>
      <c r="U172" s="101" t="s">
        <v>2674</v>
      </c>
      <c r="V172" s="101" t="s">
        <v>2675</v>
      </c>
      <c r="W172" s="101" t="s">
        <v>519</v>
      </c>
      <c r="X172" s="302"/>
      <c r="Y172" s="303"/>
      <c r="Z172" s="302"/>
      <c r="AA172" s="303"/>
      <c r="AB172" s="100">
        <f>IF(OR(J172="Fail",ISBLANK(J172)),INDEX('Issue Code Table'!C:C,MATCH(N:N,'Issue Code Table'!A:A,0)),IF(M172="Critical",6,IF(M172="Significant",5,IF(M172="Moderate",3,2))))</f>
        <v>7</v>
      </c>
    </row>
    <row r="173" spans="1:28" customFormat="1" ht="409.5" x14ac:dyDescent="0.35">
      <c r="A173" s="127" t="s">
        <v>3651</v>
      </c>
      <c r="B173" s="299" t="s">
        <v>247</v>
      </c>
      <c r="C173" s="127" t="s">
        <v>248</v>
      </c>
      <c r="D173" s="127" t="s">
        <v>139</v>
      </c>
      <c r="E173" s="127" t="s">
        <v>3652</v>
      </c>
      <c r="F173" s="127" t="s">
        <v>3653</v>
      </c>
      <c r="G173" s="127" t="s">
        <v>3654</v>
      </c>
      <c r="H173" s="127" t="s">
        <v>1888</v>
      </c>
      <c r="I173" s="300"/>
      <c r="J173" s="301"/>
      <c r="K173" s="127" t="s">
        <v>3655</v>
      </c>
      <c r="L173" s="300"/>
      <c r="M173" s="300" t="s">
        <v>126</v>
      </c>
      <c r="N173" s="113" t="s">
        <v>835</v>
      </c>
      <c r="O173" s="127" t="s">
        <v>5500</v>
      </c>
      <c r="P173" s="113"/>
      <c r="Q173" s="300" t="s">
        <v>3561</v>
      </c>
      <c r="R173" s="300" t="s">
        <v>3656</v>
      </c>
      <c r="S173" s="127" t="s">
        <v>3657</v>
      </c>
      <c r="T173" s="127"/>
      <c r="U173" s="127" t="s">
        <v>3658</v>
      </c>
      <c r="V173" s="127" t="s">
        <v>3659</v>
      </c>
      <c r="W173" s="127"/>
      <c r="X173" s="302"/>
      <c r="Y173" s="303"/>
      <c r="Z173" s="302"/>
      <c r="AA173" s="303"/>
      <c r="AB173" s="100">
        <f>IF(OR(J173="Fail",ISBLANK(J173)),INDEX('Issue Code Table'!C:C,MATCH(N:N,'Issue Code Table'!A:A,0)),IF(M173="Critical",6,IF(M173="Significant",5,IF(M173="Moderate",3,2))))</f>
        <v>4</v>
      </c>
    </row>
    <row r="174" spans="1:28" customFormat="1" ht="262.5" x14ac:dyDescent="0.35">
      <c r="A174" s="101" t="s">
        <v>2383</v>
      </c>
      <c r="B174" s="304" t="s">
        <v>247</v>
      </c>
      <c r="C174" s="101" t="s">
        <v>248</v>
      </c>
      <c r="D174" s="101" t="s">
        <v>208</v>
      </c>
      <c r="E174" s="101" t="s">
        <v>2384</v>
      </c>
      <c r="F174" s="101" t="s">
        <v>2304</v>
      </c>
      <c r="G174" s="101" t="s">
        <v>2385</v>
      </c>
      <c r="H174" s="101" t="s">
        <v>2306</v>
      </c>
      <c r="I174" s="305"/>
      <c r="J174" s="306"/>
      <c r="K174" s="101" t="s">
        <v>2386</v>
      </c>
      <c r="L174" s="305"/>
      <c r="M174" s="305" t="s">
        <v>115</v>
      </c>
      <c r="N174" s="305" t="s">
        <v>1606</v>
      </c>
      <c r="O174" s="101" t="s">
        <v>2278</v>
      </c>
      <c r="P174" s="307"/>
      <c r="Q174" s="305" t="s">
        <v>2378</v>
      </c>
      <c r="R174" s="305" t="s">
        <v>2387</v>
      </c>
      <c r="S174" s="101" t="s">
        <v>2388</v>
      </c>
      <c r="T174" s="101"/>
      <c r="U174" s="101" t="s">
        <v>2389</v>
      </c>
      <c r="V174" s="101" t="s">
        <v>2390</v>
      </c>
      <c r="W174" s="101" t="s">
        <v>5429</v>
      </c>
      <c r="X174" s="302"/>
      <c r="Y174" s="303"/>
      <c r="Z174" s="302"/>
      <c r="AA174" s="303"/>
      <c r="AB174" s="100">
        <f>IF(OR(J174="Fail",ISBLANK(J174)),INDEX('Issue Code Table'!C:C,MATCH(N:N,'Issue Code Table'!A:A,0)),IF(M174="Critical",6,IF(M174="Significant",5,IF(M174="Moderate",3,2))))</f>
        <v>5</v>
      </c>
    </row>
    <row r="175" spans="1:28" customFormat="1" ht="262.5" x14ac:dyDescent="0.35">
      <c r="A175" s="127" t="s">
        <v>2391</v>
      </c>
      <c r="B175" s="299" t="s">
        <v>247</v>
      </c>
      <c r="C175" s="127" t="s">
        <v>248</v>
      </c>
      <c r="D175" s="127" t="s">
        <v>208</v>
      </c>
      <c r="E175" s="127" t="s">
        <v>2392</v>
      </c>
      <c r="F175" s="127" t="s">
        <v>2287</v>
      </c>
      <c r="G175" s="127" t="s">
        <v>2393</v>
      </c>
      <c r="H175" s="127" t="s">
        <v>2289</v>
      </c>
      <c r="I175" s="300"/>
      <c r="J175" s="301"/>
      <c r="K175" s="127" t="s">
        <v>2394</v>
      </c>
      <c r="L175" s="300"/>
      <c r="M175" s="300" t="s">
        <v>115</v>
      </c>
      <c r="N175" s="300" t="s">
        <v>1606</v>
      </c>
      <c r="O175" s="127" t="s">
        <v>2278</v>
      </c>
      <c r="P175" s="113"/>
      <c r="Q175" s="300" t="s">
        <v>2378</v>
      </c>
      <c r="R175" s="300" t="s">
        <v>2395</v>
      </c>
      <c r="S175" s="127" t="s">
        <v>2396</v>
      </c>
      <c r="T175" s="127"/>
      <c r="U175" s="127" t="s">
        <v>2397</v>
      </c>
      <c r="V175" s="127" t="s">
        <v>2398</v>
      </c>
      <c r="W175" s="127" t="s">
        <v>5442</v>
      </c>
      <c r="X175" s="302"/>
      <c r="Y175" s="303"/>
      <c r="Z175" s="302"/>
      <c r="AA175" s="303"/>
      <c r="AB175" s="100">
        <f>IF(OR(J175="Fail",ISBLANK(J175)),INDEX('Issue Code Table'!C:C,MATCH(N:N,'Issue Code Table'!A:A,0)),IF(M175="Critical",6,IF(M175="Significant",5,IF(M175="Moderate",3,2))))</f>
        <v>5</v>
      </c>
    </row>
    <row r="176" spans="1:28" customFormat="1" ht="287.5" x14ac:dyDescent="0.35">
      <c r="A176" s="101" t="s">
        <v>2399</v>
      </c>
      <c r="B176" s="304" t="s">
        <v>247</v>
      </c>
      <c r="C176" s="101" t="s">
        <v>248</v>
      </c>
      <c r="D176" s="101" t="s">
        <v>208</v>
      </c>
      <c r="E176" s="101" t="s">
        <v>2400</v>
      </c>
      <c r="F176" s="101" t="s">
        <v>2296</v>
      </c>
      <c r="G176" s="101" t="s">
        <v>2401</v>
      </c>
      <c r="H176" s="101" t="s">
        <v>2298</v>
      </c>
      <c r="I176" s="305"/>
      <c r="J176" s="306"/>
      <c r="K176" s="101" t="s">
        <v>2402</v>
      </c>
      <c r="L176" s="305"/>
      <c r="M176" s="305" t="s">
        <v>115</v>
      </c>
      <c r="N176" s="305" t="s">
        <v>1606</v>
      </c>
      <c r="O176" s="101" t="s">
        <v>2278</v>
      </c>
      <c r="P176" s="307"/>
      <c r="Q176" s="305" t="s">
        <v>2403</v>
      </c>
      <c r="R176" s="305" t="s">
        <v>2404</v>
      </c>
      <c r="S176" s="101" t="s">
        <v>2405</v>
      </c>
      <c r="T176" s="101"/>
      <c r="U176" s="101" t="s">
        <v>2406</v>
      </c>
      <c r="V176" s="101" t="s">
        <v>2407</v>
      </c>
      <c r="W176" s="101" t="s">
        <v>5430</v>
      </c>
      <c r="X176" s="302"/>
      <c r="Y176" s="303"/>
      <c r="Z176" s="302"/>
      <c r="AA176" s="303"/>
      <c r="AB176" s="100">
        <f>IF(OR(J176="Fail",ISBLANK(J176)),INDEX('Issue Code Table'!C:C,MATCH(N:N,'Issue Code Table'!A:A,0)),IF(M176="Critical",6,IF(M176="Significant",5,IF(M176="Moderate",3,2))))</f>
        <v>5</v>
      </c>
    </row>
    <row r="177" spans="1:28" customFormat="1" ht="287.5" x14ac:dyDescent="0.35">
      <c r="A177" s="127" t="s">
        <v>2408</v>
      </c>
      <c r="B177" s="299" t="s">
        <v>247</v>
      </c>
      <c r="C177" s="127" t="s">
        <v>248</v>
      </c>
      <c r="D177" s="127" t="s">
        <v>208</v>
      </c>
      <c r="E177" s="127" t="s">
        <v>2409</v>
      </c>
      <c r="F177" s="127" t="s">
        <v>2304</v>
      </c>
      <c r="G177" s="127" t="s">
        <v>2410</v>
      </c>
      <c r="H177" s="127" t="s">
        <v>2306</v>
      </c>
      <c r="I177" s="300"/>
      <c r="J177" s="301"/>
      <c r="K177" s="127" t="s">
        <v>2411</v>
      </c>
      <c r="L177" s="300"/>
      <c r="M177" s="300" t="s">
        <v>115</v>
      </c>
      <c r="N177" s="300" t="s">
        <v>1606</v>
      </c>
      <c r="O177" s="127" t="s">
        <v>2278</v>
      </c>
      <c r="P177" s="113"/>
      <c r="Q177" s="300" t="s">
        <v>2403</v>
      </c>
      <c r="R177" s="300" t="s">
        <v>2412</v>
      </c>
      <c r="S177" s="127" t="s">
        <v>2413</v>
      </c>
      <c r="T177" s="127"/>
      <c r="U177" s="127" t="s">
        <v>2414</v>
      </c>
      <c r="V177" s="127" t="s">
        <v>2415</v>
      </c>
      <c r="W177" s="127" t="s">
        <v>5431</v>
      </c>
      <c r="X177" s="302"/>
      <c r="Y177" s="303"/>
      <c r="Z177" s="302"/>
      <c r="AA177" s="303"/>
      <c r="AB177" s="100">
        <f>IF(OR(J177="Fail",ISBLANK(J177)),INDEX('Issue Code Table'!C:C,MATCH(N:N,'Issue Code Table'!A:A,0)),IF(M177="Critical",6,IF(M177="Significant",5,IF(M177="Moderate",3,2))))</f>
        <v>5</v>
      </c>
    </row>
    <row r="178" spans="1:28" customFormat="1" ht="287.5" x14ac:dyDescent="0.35">
      <c r="A178" s="101" t="s">
        <v>2416</v>
      </c>
      <c r="B178" s="304" t="s">
        <v>247</v>
      </c>
      <c r="C178" s="101" t="s">
        <v>248</v>
      </c>
      <c r="D178" s="101" t="s">
        <v>208</v>
      </c>
      <c r="E178" s="101" t="s">
        <v>2417</v>
      </c>
      <c r="F178" s="101" t="s">
        <v>2287</v>
      </c>
      <c r="G178" s="101" t="s">
        <v>2418</v>
      </c>
      <c r="H178" s="101" t="s">
        <v>2289</v>
      </c>
      <c r="I178" s="305"/>
      <c r="J178" s="306"/>
      <c r="K178" s="101" t="s">
        <v>2419</v>
      </c>
      <c r="L178" s="305"/>
      <c r="M178" s="305" t="s">
        <v>115</v>
      </c>
      <c r="N178" s="305" t="s">
        <v>1606</v>
      </c>
      <c r="O178" s="101" t="s">
        <v>2278</v>
      </c>
      <c r="P178" s="307"/>
      <c r="Q178" s="305" t="s">
        <v>2403</v>
      </c>
      <c r="R178" s="305" t="s">
        <v>2420</v>
      </c>
      <c r="S178" s="101" t="s">
        <v>2421</v>
      </c>
      <c r="T178" s="101"/>
      <c r="U178" s="101" t="s">
        <v>2422</v>
      </c>
      <c r="V178" s="101" t="s">
        <v>2423</v>
      </c>
      <c r="W178" s="101" t="s">
        <v>5432</v>
      </c>
      <c r="X178" s="302"/>
      <c r="Y178" s="303"/>
      <c r="Z178" s="302"/>
      <c r="AA178" s="303"/>
      <c r="AB178" s="100">
        <f>IF(OR(J178="Fail",ISBLANK(J178)),INDEX('Issue Code Table'!C:C,MATCH(N:N,'Issue Code Table'!A:A,0)),IF(M178="Critical",6,IF(M178="Significant",5,IF(M178="Moderate",3,2))))</f>
        <v>5</v>
      </c>
    </row>
    <row r="179" spans="1:28" customFormat="1" ht="175" x14ac:dyDescent="0.35">
      <c r="A179" s="127" t="s">
        <v>3791</v>
      </c>
      <c r="B179" s="299" t="s">
        <v>247</v>
      </c>
      <c r="C179" s="127" t="s">
        <v>248</v>
      </c>
      <c r="D179" s="127" t="s">
        <v>208</v>
      </c>
      <c r="E179" s="127" t="s">
        <v>3792</v>
      </c>
      <c r="F179" s="127" t="s">
        <v>3793</v>
      </c>
      <c r="G179" s="127" t="s">
        <v>3794</v>
      </c>
      <c r="H179" s="127" t="s">
        <v>3795</v>
      </c>
      <c r="I179" s="300"/>
      <c r="J179" s="301"/>
      <c r="K179" s="127" t="s">
        <v>3796</v>
      </c>
      <c r="L179" s="300"/>
      <c r="M179" s="300" t="s">
        <v>126</v>
      </c>
      <c r="N179" s="312" t="s">
        <v>835</v>
      </c>
      <c r="O179" s="127" t="s">
        <v>5500</v>
      </c>
      <c r="P179" s="113"/>
      <c r="Q179" s="300" t="s">
        <v>3775</v>
      </c>
      <c r="R179" s="300" t="s">
        <v>3797</v>
      </c>
      <c r="S179" s="127" t="s">
        <v>3798</v>
      </c>
      <c r="T179" s="127"/>
      <c r="U179" s="127" t="s">
        <v>3799</v>
      </c>
      <c r="V179" s="127" t="s">
        <v>3800</v>
      </c>
      <c r="W179" s="127"/>
      <c r="X179" s="302"/>
      <c r="Y179" s="303"/>
      <c r="Z179" s="302"/>
      <c r="AA179" s="303"/>
      <c r="AB179" s="100">
        <f>IF(OR(J179="Fail",ISBLANK(J179)),INDEX('Issue Code Table'!C:C,MATCH(N:N,'Issue Code Table'!A:A,0)),IF(M179="Critical",6,IF(M179="Significant",5,IF(M179="Moderate",3,2))))</f>
        <v>4</v>
      </c>
    </row>
    <row r="180" spans="1:28" customFormat="1" ht="100" x14ac:dyDescent="0.35">
      <c r="A180" s="101" t="s">
        <v>3801</v>
      </c>
      <c r="B180" s="304" t="s">
        <v>247</v>
      </c>
      <c r="C180" s="101" t="s">
        <v>248</v>
      </c>
      <c r="D180" s="101" t="s">
        <v>208</v>
      </c>
      <c r="E180" s="101" t="s">
        <v>3802</v>
      </c>
      <c r="F180" s="101" t="s">
        <v>3803</v>
      </c>
      <c r="G180" s="101" t="s">
        <v>3804</v>
      </c>
      <c r="H180" s="101" t="s">
        <v>3805</v>
      </c>
      <c r="I180" s="305"/>
      <c r="J180" s="306"/>
      <c r="K180" s="101" t="s">
        <v>3806</v>
      </c>
      <c r="L180" s="305"/>
      <c r="M180" s="305" t="s">
        <v>126</v>
      </c>
      <c r="N180" s="309" t="s">
        <v>835</v>
      </c>
      <c r="O180" s="101" t="s">
        <v>5500</v>
      </c>
      <c r="P180" s="307"/>
      <c r="Q180" s="305" t="s">
        <v>3775</v>
      </c>
      <c r="R180" s="305" t="s">
        <v>3807</v>
      </c>
      <c r="S180" s="101" t="s">
        <v>3808</v>
      </c>
      <c r="T180" s="101"/>
      <c r="U180" s="101" t="s">
        <v>3809</v>
      </c>
      <c r="V180" s="101" t="s">
        <v>3810</v>
      </c>
      <c r="W180" s="101"/>
      <c r="X180" s="302"/>
      <c r="Y180" s="303"/>
      <c r="Z180" s="302"/>
      <c r="AA180" s="303"/>
      <c r="AB180" s="100">
        <f>IF(OR(J180="Fail",ISBLANK(J180)),INDEX('Issue Code Table'!C:C,MATCH(N:N,'Issue Code Table'!A:A,0)),IF(M180="Critical",6,IF(M180="Significant",5,IF(M180="Moderate",3,2))))</f>
        <v>4</v>
      </c>
    </row>
    <row r="181" spans="1:28" customFormat="1" ht="100" x14ac:dyDescent="0.35">
      <c r="A181" s="127" t="s">
        <v>3811</v>
      </c>
      <c r="B181" s="299" t="s">
        <v>247</v>
      </c>
      <c r="C181" s="127" t="s">
        <v>248</v>
      </c>
      <c r="D181" s="127" t="s">
        <v>208</v>
      </c>
      <c r="E181" s="127" t="s">
        <v>3812</v>
      </c>
      <c r="F181" s="127" t="s">
        <v>3813</v>
      </c>
      <c r="G181" s="127" t="s">
        <v>3814</v>
      </c>
      <c r="H181" s="127" t="s">
        <v>3815</v>
      </c>
      <c r="I181" s="300"/>
      <c r="J181" s="301"/>
      <c r="K181" s="127" t="s">
        <v>3816</v>
      </c>
      <c r="L181" s="300"/>
      <c r="M181" s="300" t="s">
        <v>126</v>
      </c>
      <c r="N181" s="312" t="s">
        <v>835</v>
      </c>
      <c r="O181" s="127" t="s">
        <v>5500</v>
      </c>
      <c r="P181" s="113"/>
      <c r="Q181" s="300" t="s">
        <v>3775</v>
      </c>
      <c r="R181" s="300" t="s">
        <v>3817</v>
      </c>
      <c r="S181" s="127" t="s">
        <v>3818</v>
      </c>
      <c r="T181" s="127"/>
      <c r="U181" s="127" t="s">
        <v>3819</v>
      </c>
      <c r="V181" s="127" t="s">
        <v>5540</v>
      </c>
      <c r="W181" s="127"/>
      <c r="X181" s="302"/>
      <c r="Y181" s="303"/>
      <c r="Z181" s="302"/>
      <c r="AA181" s="303"/>
      <c r="AB181" s="100">
        <f>IF(OR(J181="Fail",ISBLANK(J181)),INDEX('Issue Code Table'!C:C,MATCH(N:N,'Issue Code Table'!A:A,0)),IF(M181="Critical",6,IF(M181="Significant",5,IF(M181="Moderate",3,2))))</f>
        <v>4</v>
      </c>
    </row>
    <row r="182" spans="1:28" customFormat="1" ht="125" x14ac:dyDescent="0.35">
      <c r="A182" s="101" t="s">
        <v>3126</v>
      </c>
      <c r="B182" s="304" t="s">
        <v>247</v>
      </c>
      <c r="C182" s="101" t="s">
        <v>248</v>
      </c>
      <c r="D182" s="101" t="s">
        <v>208</v>
      </c>
      <c r="E182" s="101" t="s">
        <v>3127</v>
      </c>
      <c r="F182" s="101" t="s">
        <v>3128</v>
      </c>
      <c r="G182" s="101" t="s">
        <v>3129</v>
      </c>
      <c r="H182" s="101" t="s">
        <v>1391</v>
      </c>
      <c r="I182" s="305"/>
      <c r="J182" s="306"/>
      <c r="K182" s="101" t="s">
        <v>1392</v>
      </c>
      <c r="L182" s="305"/>
      <c r="M182" s="305" t="s">
        <v>115</v>
      </c>
      <c r="N182" s="307" t="s">
        <v>239</v>
      </c>
      <c r="O182" s="101" t="s">
        <v>1345</v>
      </c>
      <c r="P182" s="307"/>
      <c r="Q182" s="305" t="s">
        <v>3121</v>
      </c>
      <c r="R182" s="305" t="s">
        <v>3130</v>
      </c>
      <c r="S182" s="101" t="s">
        <v>1394</v>
      </c>
      <c r="T182" s="101"/>
      <c r="U182" s="101" t="s">
        <v>3131</v>
      </c>
      <c r="V182" s="101" t="s">
        <v>1396</v>
      </c>
      <c r="W182" s="101" t="s">
        <v>1397</v>
      </c>
      <c r="X182" s="302"/>
      <c r="Y182" s="303"/>
      <c r="Z182" s="302"/>
      <c r="AA182" s="303"/>
      <c r="AB182" s="100">
        <f>IF(OR(J182="Fail",ISBLANK(J182)),INDEX('Issue Code Table'!C:C,MATCH(N:N,'Issue Code Table'!A:A,0)),IF(M182="Critical",6,IF(M182="Significant",5,IF(M182="Moderate",3,2))))</f>
        <v>5</v>
      </c>
    </row>
    <row r="183" spans="1:28" customFormat="1" ht="409.5" x14ac:dyDescent="0.35">
      <c r="A183" s="127" t="s">
        <v>3512</v>
      </c>
      <c r="B183" s="299" t="s">
        <v>247</v>
      </c>
      <c r="C183" s="127" t="s">
        <v>248</v>
      </c>
      <c r="D183" s="127" t="s">
        <v>208</v>
      </c>
      <c r="E183" s="127" t="s">
        <v>3513</v>
      </c>
      <c r="F183" s="127" t="s">
        <v>3514</v>
      </c>
      <c r="G183" s="127" t="s">
        <v>3515</v>
      </c>
      <c r="H183" s="127" t="s">
        <v>3516</v>
      </c>
      <c r="I183" s="300"/>
      <c r="J183" s="301"/>
      <c r="K183" s="127" t="s">
        <v>5347</v>
      </c>
      <c r="L183" s="300"/>
      <c r="M183" s="300" t="s">
        <v>126</v>
      </c>
      <c r="N183" s="113" t="s">
        <v>264</v>
      </c>
      <c r="O183" s="127" t="s">
        <v>1764</v>
      </c>
      <c r="P183" s="113"/>
      <c r="Q183" s="300" t="s">
        <v>1737</v>
      </c>
      <c r="R183" s="300" t="s">
        <v>3517</v>
      </c>
      <c r="S183" s="127" t="s">
        <v>3518</v>
      </c>
      <c r="T183" s="127"/>
      <c r="U183" s="127" t="s">
        <v>3519</v>
      </c>
      <c r="V183" s="127" t="s">
        <v>3520</v>
      </c>
      <c r="W183" s="127"/>
      <c r="X183" s="302"/>
      <c r="Y183" s="303"/>
      <c r="Z183" s="302"/>
      <c r="AA183" s="303"/>
      <c r="AB183" s="100">
        <f>IF(OR(J183="Fail",ISBLANK(J183)),INDEX('Issue Code Table'!C:C,MATCH(N:N,'Issue Code Table'!A:A,0)),IF(M183="Critical",6,IF(M183="Significant",5,IF(M183="Moderate",3,2))))</f>
        <v>5</v>
      </c>
    </row>
    <row r="184" spans="1:28" customFormat="1" ht="409.5" x14ac:dyDescent="0.35">
      <c r="A184" s="101" t="s">
        <v>3086</v>
      </c>
      <c r="B184" s="304" t="s">
        <v>247</v>
      </c>
      <c r="C184" s="101" t="s">
        <v>248</v>
      </c>
      <c r="D184" s="101" t="s">
        <v>208</v>
      </c>
      <c r="E184" s="101" t="s">
        <v>3087</v>
      </c>
      <c r="F184" s="101" t="s">
        <v>3088</v>
      </c>
      <c r="G184" s="101" t="s">
        <v>3089</v>
      </c>
      <c r="H184" s="101" t="s">
        <v>3090</v>
      </c>
      <c r="I184" s="305"/>
      <c r="J184" s="306"/>
      <c r="K184" s="101" t="s">
        <v>3091</v>
      </c>
      <c r="L184" s="305"/>
      <c r="M184" s="305" t="s">
        <v>115</v>
      </c>
      <c r="N184" s="307" t="s">
        <v>239</v>
      </c>
      <c r="O184" s="101" t="s">
        <v>1345</v>
      </c>
      <c r="P184" s="307"/>
      <c r="Q184" s="305" t="s">
        <v>2115</v>
      </c>
      <c r="R184" s="305" t="s">
        <v>3092</v>
      </c>
      <c r="S184" s="101" t="s">
        <v>3093</v>
      </c>
      <c r="T184" s="101"/>
      <c r="U184" s="101" t="s">
        <v>3094</v>
      </c>
      <c r="V184" s="101" t="s">
        <v>3095</v>
      </c>
      <c r="W184" s="101" t="s">
        <v>3096</v>
      </c>
      <c r="X184" s="302"/>
      <c r="Y184" s="303"/>
      <c r="Z184" s="302"/>
      <c r="AA184" s="303"/>
      <c r="AB184" s="100">
        <f>IF(OR(J184="Fail",ISBLANK(J184)),INDEX('Issue Code Table'!C:C,MATCH(N:N,'Issue Code Table'!A:A,0)),IF(M184="Critical",6,IF(M184="Significant",5,IF(M184="Moderate",3,2))))</f>
        <v>5</v>
      </c>
    </row>
    <row r="185" spans="1:28" customFormat="1" ht="100" x14ac:dyDescent="0.35">
      <c r="A185" s="127" t="s">
        <v>3555</v>
      </c>
      <c r="B185" s="299" t="s">
        <v>247</v>
      </c>
      <c r="C185" s="127" t="s">
        <v>248</v>
      </c>
      <c r="D185" s="127" t="s">
        <v>208</v>
      </c>
      <c r="E185" s="127" t="s">
        <v>3556</v>
      </c>
      <c r="F185" s="127" t="s">
        <v>3557</v>
      </c>
      <c r="G185" s="127" t="s">
        <v>3558</v>
      </c>
      <c r="H185" s="127" t="s">
        <v>3559</v>
      </c>
      <c r="I185" s="300"/>
      <c r="J185" s="301"/>
      <c r="K185" s="127" t="s">
        <v>3560</v>
      </c>
      <c r="L185" s="300"/>
      <c r="M185" s="300" t="s">
        <v>126</v>
      </c>
      <c r="N185" s="113" t="s">
        <v>835</v>
      </c>
      <c r="O185" s="127" t="s">
        <v>5500</v>
      </c>
      <c r="P185" s="113"/>
      <c r="Q185" s="300" t="s">
        <v>3561</v>
      </c>
      <c r="R185" s="300" t="s">
        <v>3562</v>
      </c>
      <c r="S185" s="127" t="s">
        <v>1912</v>
      </c>
      <c r="T185" s="127"/>
      <c r="U185" s="127" t="s">
        <v>3563</v>
      </c>
      <c r="V185" s="127" t="s">
        <v>5541</v>
      </c>
      <c r="W185" s="127"/>
      <c r="X185" s="302"/>
      <c r="Y185" s="303"/>
      <c r="Z185" s="302"/>
      <c r="AA185" s="303"/>
      <c r="AB185" s="100">
        <f>IF(OR(J185="Fail",ISBLANK(J185)),INDEX('Issue Code Table'!C:C,MATCH(N:N,'Issue Code Table'!A:A,0)),IF(M185="Critical",6,IF(M185="Significant",5,IF(M185="Moderate",3,2))))</f>
        <v>4</v>
      </c>
    </row>
    <row r="186" spans="1:28" customFormat="1" ht="100" x14ac:dyDescent="0.35">
      <c r="A186" s="101" t="s">
        <v>3571</v>
      </c>
      <c r="B186" s="304" t="s">
        <v>247</v>
      </c>
      <c r="C186" s="101" t="s">
        <v>248</v>
      </c>
      <c r="D186" s="101" t="s">
        <v>208</v>
      </c>
      <c r="E186" s="101" t="s">
        <v>3572</v>
      </c>
      <c r="F186" s="101" t="s">
        <v>3573</v>
      </c>
      <c r="G186" s="101" t="s">
        <v>3574</v>
      </c>
      <c r="H186" s="101" t="s">
        <v>3575</v>
      </c>
      <c r="I186" s="305"/>
      <c r="J186" s="306"/>
      <c r="K186" s="101" t="s">
        <v>3576</v>
      </c>
      <c r="L186" s="305"/>
      <c r="M186" s="305" t="s">
        <v>126</v>
      </c>
      <c r="N186" s="307" t="s">
        <v>835</v>
      </c>
      <c r="O186" s="101" t="s">
        <v>5500</v>
      </c>
      <c r="P186" s="307"/>
      <c r="Q186" s="305" t="s">
        <v>3561</v>
      </c>
      <c r="R186" s="305" t="s">
        <v>3577</v>
      </c>
      <c r="S186" s="101" t="s">
        <v>1933</v>
      </c>
      <c r="T186" s="101"/>
      <c r="U186" s="101" t="s">
        <v>3578</v>
      </c>
      <c r="V186" s="101" t="s">
        <v>3579</v>
      </c>
      <c r="W186" s="101"/>
      <c r="X186" s="302"/>
      <c r="Y186" s="303"/>
      <c r="Z186" s="302"/>
      <c r="AA186" s="303"/>
      <c r="AB186" s="100">
        <f>IF(OR(J186="Fail",ISBLANK(J186)),INDEX('Issue Code Table'!C:C,MATCH(N:N,'Issue Code Table'!A:A,0)),IF(M186="Critical",6,IF(M186="Significant",5,IF(M186="Moderate",3,2))))</f>
        <v>4</v>
      </c>
    </row>
    <row r="187" spans="1:28" customFormat="1" ht="409.5" x14ac:dyDescent="0.35">
      <c r="A187" s="127" t="s">
        <v>3987</v>
      </c>
      <c r="B187" s="299" t="s">
        <v>165</v>
      </c>
      <c r="C187" s="127" t="s">
        <v>166</v>
      </c>
      <c r="D187" s="127" t="s">
        <v>208</v>
      </c>
      <c r="E187" s="127" t="s">
        <v>3988</v>
      </c>
      <c r="F187" s="127" t="s">
        <v>3989</v>
      </c>
      <c r="G187" s="127" t="s">
        <v>3990</v>
      </c>
      <c r="H187" s="127" t="s">
        <v>3991</v>
      </c>
      <c r="I187" s="300"/>
      <c r="J187" s="301"/>
      <c r="K187" s="127" t="s">
        <v>3992</v>
      </c>
      <c r="L187" s="324"/>
      <c r="M187" s="300" t="s">
        <v>184</v>
      </c>
      <c r="N187" s="113" t="s">
        <v>1265</v>
      </c>
      <c r="O187" s="127" t="s">
        <v>1288</v>
      </c>
      <c r="P187" s="113"/>
      <c r="Q187" s="300" t="s">
        <v>2105</v>
      </c>
      <c r="R187" s="300" t="s">
        <v>3993</v>
      </c>
      <c r="S187" s="127" t="s">
        <v>3994</v>
      </c>
      <c r="T187" s="127" t="s">
        <v>3995</v>
      </c>
      <c r="U187" s="127" t="s">
        <v>3996</v>
      </c>
      <c r="V187" s="127" t="s">
        <v>3997</v>
      </c>
      <c r="W187" s="127"/>
      <c r="X187" s="302"/>
      <c r="Y187" s="303"/>
      <c r="Z187" s="302"/>
      <c r="AA187" s="303"/>
      <c r="AB187" s="100">
        <f>IF(OR(J187="Fail",ISBLANK(J187)),INDEX('Issue Code Table'!C:C,MATCH(N:N,'Issue Code Table'!A:A,0)),IF(M187="Critical",6,IF(M187="Significant",5,IF(M187="Moderate",3,2))))</f>
        <v>4</v>
      </c>
    </row>
    <row r="188" spans="1:28" customFormat="1" ht="409.5" x14ac:dyDescent="0.35">
      <c r="A188" s="101" t="s">
        <v>2587</v>
      </c>
      <c r="B188" s="304" t="s">
        <v>165</v>
      </c>
      <c r="C188" s="101" t="s">
        <v>166</v>
      </c>
      <c r="D188" s="101" t="s">
        <v>139</v>
      </c>
      <c r="E188" s="101" t="s">
        <v>2588</v>
      </c>
      <c r="F188" s="101" t="s">
        <v>2589</v>
      </c>
      <c r="G188" s="101" t="s">
        <v>2590</v>
      </c>
      <c r="H188" s="101" t="s">
        <v>2591</v>
      </c>
      <c r="I188" s="305"/>
      <c r="J188" s="306"/>
      <c r="K188" s="101" t="s">
        <v>2592</v>
      </c>
      <c r="L188" s="305"/>
      <c r="M188" s="305" t="s">
        <v>126</v>
      </c>
      <c r="N188" s="309" t="s">
        <v>168</v>
      </c>
      <c r="O188" s="101" t="s">
        <v>2573</v>
      </c>
      <c r="P188" s="307"/>
      <c r="Q188" s="305" t="s">
        <v>1991</v>
      </c>
      <c r="R188" s="305" t="s">
        <v>2593</v>
      </c>
      <c r="S188" s="101" t="s">
        <v>1246</v>
      </c>
      <c r="T188" s="101"/>
      <c r="U188" s="101" t="s">
        <v>2594</v>
      </c>
      <c r="V188" s="101" t="s">
        <v>2595</v>
      </c>
      <c r="W188" s="101"/>
      <c r="X188" s="302"/>
      <c r="Y188" s="303"/>
      <c r="Z188" s="302"/>
      <c r="AA188" s="303"/>
      <c r="AB188" s="100">
        <f>IF(OR(J188="Fail",ISBLANK(J188)),INDEX('Issue Code Table'!C:C,MATCH(N:N,'Issue Code Table'!A:A,0)),IF(M188="Critical",6,IF(M188="Significant",5,IF(M188="Moderate",3,2))))</f>
        <v>4</v>
      </c>
    </row>
    <row r="189" spans="1:28" customFormat="1" ht="100" x14ac:dyDescent="0.35">
      <c r="A189" s="127" t="s">
        <v>3580</v>
      </c>
      <c r="B189" s="299" t="s">
        <v>247</v>
      </c>
      <c r="C189" s="127" t="s">
        <v>248</v>
      </c>
      <c r="D189" s="127" t="s">
        <v>208</v>
      </c>
      <c r="E189" s="127" t="s">
        <v>3581</v>
      </c>
      <c r="F189" s="127" t="s">
        <v>3582</v>
      </c>
      <c r="G189" s="127" t="s">
        <v>3583</v>
      </c>
      <c r="H189" s="127" t="s">
        <v>3575</v>
      </c>
      <c r="I189" s="300"/>
      <c r="J189" s="301"/>
      <c r="K189" s="127" t="s">
        <v>3576</v>
      </c>
      <c r="L189" s="300"/>
      <c r="M189" s="300" t="s">
        <v>126</v>
      </c>
      <c r="N189" s="113" t="s">
        <v>835</v>
      </c>
      <c r="O189" s="127" t="s">
        <v>5500</v>
      </c>
      <c r="P189" s="113"/>
      <c r="Q189" s="300" t="s">
        <v>3561</v>
      </c>
      <c r="R189" s="300" t="s">
        <v>3584</v>
      </c>
      <c r="S189" s="127" t="s">
        <v>1943</v>
      </c>
      <c r="T189" s="127"/>
      <c r="U189" s="127" t="s">
        <v>3585</v>
      </c>
      <c r="V189" s="127" t="s">
        <v>5542</v>
      </c>
      <c r="W189" s="127"/>
      <c r="X189" s="302"/>
      <c r="Y189" s="303"/>
      <c r="Z189" s="302"/>
      <c r="AA189" s="303"/>
      <c r="AB189" s="100">
        <f>IF(OR(J189="Fail",ISBLANK(J189)),INDEX('Issue Code Table'!C:C,MATCH(N:N,'Issue Code Table'!A:A,0)),IF(M189="Critical",6,IF(M189="Significant",5,IF(M189="Moderate",3,2))))</f>
        <v>4</v>
      </c>
    </row>
    <row r="190" spans="1:28" customFormat="1" ht="137.5" x14ac:dyDescent="0.35">
      <c r="A190" s="101" t="s">
        <v>3608</v>
      </c>
      <c r="B190" s="304" t="s">
        <v>247</v>
      </c>
      <c r="C190" s="101" t="s">
        <v>248</v>
      </c>
      <c r="D190" s="101" t="s">
        <v>208</v>
      </c>
      <c r="E190" s="101" t="s">
        <v>3609</v>
      </c>
      <c r="F190" s="101" t="s">
        <v>3610</v>
      </c>
      <c r="G190" s="101" t="s">
        <v>3611</v>
      </c>
      <c r="H190" s="101" t="s">
        <v>3612</v>
      </c>
      <c r="I190" s="305"/>
      <c r="J190" s="306"/>
      <c r="K190" s="101" t="s">
        <v>3597</v>
      </c>
      <c r="L190" s="305"/>
      <c r="M190" s="305" t="s">
        <v>126</v>
      </c>
      <c r="N190" s="307" t="s">
        <v>835</v>
      </c>
      <c r="O190" s="101" t="s">
        <v>5500</v>
      </c>
      <c r="P190" s="307"/>
      <c r="Q190" s="305" t="s">
        <v>3561</v>
      </c>
      <c r="R190" s="305" t="s">
        <v>3613</v>
      </c>
      <c r="S190" s="101" t="s">
        <v>3614</v>
      </c>
      <c r="T190" s="101"/>
      <c r="U190" s="101" t="s">
        <v>3615</v>
      </c>
      <c r="V190" s="101" t="s">
        <v>3616</v>
      </c>
      <c r="W190" s="101"/>
      <c r="X190" s="302"/>
      <c r="Y190" s="303"/>
      <c r="Z190" s="302"/>
      <c r="AA190" s="303"/>
      <c r="AB190" s="100">
        <f>IF(OR(J190="Fail",ISBLANK(J190)),INDEX('Issue Code Table'!C:C,MATCH(N:N,'Issue Code Table'!A:A,0)),IF(M190="Critical",6,IF(M190="Significant",5,IF(M190="Moderate",3,2))))</f>
        <v>4</v>
      </c>
    </row>
    <row r="191" spans="1:28" customFormat="1" ht="262.5" x14ac:dyDescent="0.35">
      <c r="A191" s="127" t="s">
        <v>3617</v>
      </c>
      <c r="B191" s="299" t="s">
        <v>247</v>
      </c>
      <c r="C191" s="127" t="s">
        <v>248</v>
      </c>
      <c r="D191" s="127" t="s">
        <v>208</v>
      </c>
      <c r="E191" s="127" t="s">
        <v>3618</v>
      </c>
      <c r="F191" s="127" t="s">
        <v>3619</v>
      </c>
      <c r="G191" s="127" t="s">
        <v>3620</v>
      </c>
      <c r="H191" s="127" t="s">
        <v>3621</v>
      </c>
      <c r="I191" s="300"/>
      <c r="J191" s="301"/>
      <c r="K191" s="127" t="s">
        <v>3597</v>
      </c>
      <c r="L191" s="300"/>
      <c r="M191" s="300" t="s">
        <v>126</v>
      </c>
      <c r="N191" s="113" t="s">
        <v>835</v>
      </c>
      <c r="O191" s="127" t="s">
        <v>5500</v>
      </c>
      <c r="P191" s="113"/>
      <c r="Q191" s="300" t="s">
        <v>3561</v>
      </c>
      <c r="R191" s="300" t="s">
        <v>3622</v>
      </c>
      <c r="S191" s="127" t="s">
        <v>3623</v>
      </c>
      <c r="T191" s="127"/>
      <c r="U191" s="127" t="s">
        <v>3624</v>
      </c>
      <c r="V191" s="127" t="s">
        <v>3625</v>
      </c>
      <c r="W191" s="127"/>
      <c r="X191" s="302"/>
      <c r="Y191" s="303"/>
      <c r="Z191" s="302"/>
      <c r="AA191" s="303"/>
      <c r="AB191" s="100">
        <f>IF(OR(J191="Fail",ISBLANK(J191)),INDEX('Issue Code Table'!C:C,MATCH(N:N,'Issue Code Table'!A:A,0)),IF(M191="Critical",6,IF(M191="Significant",5,IF(M191="Moderate",3,2))))</f>
        <v>4</v>
      </c>
    </row>
    <row r="192" spans="1:28" customFormat="1" ht="125" x14ac:dyDescent="0.35">
      <c r="A192" s="101" t="s">
        <v>3310</v>
      </c>
      <c r="B192" s="304" t="s">
        <v>322</v>
      </c>
      <c r="C192" s="101" t="s">
        <v>323</v>
      </c>
      <c r="D192" s="101" t="s">
        <v>208</v>
      </c>
      <c r="E192" s="101" t="s">
        <v>3311</v>
      </c>
      <c r="F192" s="101" t="s">
        <v>3312</v>
      </c>
      <c r="G192" s="101" t="s">
        <v>3313</v>
      </c>
      <c r="H192" s="101" t="s">
        <v>3314</v>
      </c>
      <c r="I192" s="305"/>
      <c r="J192" s="306"/>
      <c r="K192" s="101" t="s">
        <v>1582</v>
      </c>
      <c r="L192" s="305"/>
      <c r="M192" s="305" t="s">
        <v>115</v>
      </c>
      <c r="N192" s="307" t="s">
        <v>1583</v>
      </c>
      <c r="O192" s="101" t="s">
        <v>5515</v>
      </c>
      <c r="P192" s="307"/>
      <c r="Q192" s="305" t="s">
        <v>1346</v>
      </c>
      <c r="R192" s="305" t="s">
        <v>3315</v>
      </c>
      <c r="S192" s="101" t="s">
        <v>1585</v>
      </c>
      <c r="T192" s="101"/>
      <c r="U192" s="101" t="s">
        <v>3316</v>
      </c>
      <c r="V192" s="101" t="s">
        <v>3317</v>
      </c>
      <c r="W192" s="101" t="s">
        <v>1588</v>
      </c>
      <c r="X192" s="302"/>
      <c r="Y192" s="303"/>
      <c r="Z192" s="302"/>
      <c r="AA192" s="303"/>
      <c r="AB192" s="100">
        <f>IF(OR(J192="Fail",ISBLANK(J192)),INDEX('Issue Code Table'!C:C,MATCH(N:N,'Issue Code Table'!A:A,0)),IF(M192="Critical",6,IF(M192="Significant",5,IF(M192="Moderate",3,2))))</f>
        <v>5</v>
      </c>
    </row>
    <row r="193" spans="1:28" customFormat="1" ht="409.5" x14ac:dyDescent="0.35">
      <c r="A193" s="127" t="s">
        <v>3076</v>
      </c>
      <c r="B193" s="299" t="s">
        <v>1017</v>
      </c>
      <c r="C193" s="127" t="s">
        <v>1018</v>
      </c>
      <c r="D193" s="127" t="s">
        <v>208</v>
      </c>
      <c r="E193" s="127" t="s">
        <v>3077</v>
      </c>
      <c r="F193" s="127" t="s">
        <v>3078</v>
      </c>
      <c r="G193" s="127" t="s">
        <v>3079</v>
      </c>
      <c r="H193" s="127" t="s">
        <v>3080</v>
      </c>
      <c r="I193" s="300"/>
      <c r="J193" s="301"/>
      <c r="K193" s="127" t="s">
        <v>3081</v>
      </c>
      <c r="L193" s="300"/>
      <c r="M193" s="300" t="s">
        <v>115</v>
      </c>
      <c r="N193" s="113" t="s">
        <v>1074</v>
      </c>
      <c r="O193" s="127" t="s">
        <v>5504</v>
      </c>
      <c r="P193" s="113"/>
      <c r="Q193" s="300" t="s">
        <v>1026</v>
      </c>
      <c r="R193" s="300" t="s">
        <v>3082</v>
      </c>
      <c r="S193" s="127" t="s">
        <v>3083</v>
      </c>
      <c r="T193" s="127"/>
      <c r="U193" s="127" t="s">
        <v>3084</v>
      </c>
      <c r="V193" s="127" t="s">
        <v>3085</v>
      </c>
      <c r="W193" s="127" t="s">
        <v>1119</v>
      </c>
      <c r="X193" s="302"/>
      <c r="Y193" s="303"/>
      <c r="Z193" s="302"/>
      <c r="AA193" s="303"/>
      <c r="AB193" s="100">
        <f>IF(OR(J193="Fail",ISBLANK(J193)),INDEX('Issue Code Table'!C:C,MATCH(N:N,'Issue Code Table'!A:A,0)),IF(M193="Critical",6,IF(M193="Significant",5,IF(M193="Moderate",3,2))))</f>
        <v>5</v>
      </c>
    </row>
    <row r="194" spans="1:28" customFormat="1" ht="409.5" x14ac:dyDescent="0.35">
      <c r="A194" s="101" t="s">
        <v>2998</v>
      </c>
      <c r="B194" s="304" t="s">
        <v>1017</v>
      </c>
      <c r="C194" s="101" t="s">
        <v>1018</v>
      </c>
      <c r="D194" s="101" t="s">
        <v>208</v>
      </c>
      <c r="E194" s="101" t="s">
        <v>2999</v>
      </c>
      <c r="F194" s="101" t="s">
        <v>1007</v>
      </c>
      <c r="G194" s="101" t="s">
        <v>3000</v>
      </c>
      <c r="H194" s="101" t="s">
        <v>3001</v>
      </c>
      <c r="I194" s="305"/>
      <c r="J194" s="306"/>
      <c r="K194" s="101" t="s">
        <v>3002</v>
      </c>
      <c r="L194" s="305"/>
      <c r="M194" s="305" t="s">
        <v>115</v>
      </c>
      <c r="N194" s="317" t="s">
        <v>264</v>
      </c>
      <c r="O194" s="101" t="s">
        <v>1764</v>
      </c>
      <c r="P194" s="307"/>
      <c r="Q194" s="305" t="s">
        <v>1026</v>
      </c>
      <c r="R194" s="305" t="s">
        <v>1038</v>
      </c>
      <c r="S194" s="101" t="s">
        <v>1012</v>
      </c>
      <c r="T194" s="101" t="s">
        <v>3003</v>
      </c>
      <c r="U194" s="101" t="s">
        <v>3004</v>
      </c>
      <c r="V194" s="101" t="s">
        <v>3005</v>
      </c>
      <c r="W194" s="101" t="s">
        <v>1015</v>
      </c>
      <c r="X194" s="302"/>
      <c r="Y194" s="303"/>
      <c r="Z194" s="302"/>
      <c r="AA194" s="303"/>
      <c r="AB194" s="100">
        <f>IF(OR(J194="Fail",ISBLANK(J194)),INDEX('Issue Code Table'!C:C,MATCH(N:N,'Issue Code Table'!A:A,0)),IF(M194="Critical",6,IF(M194="Significant",5,IF(M194="Moderate",3,2))))</f>
        <v>5</v>
      </c>
    </row>
    <row r="195" spans="1:28" customFormat="1" ht="409.5" x14ac:dyDescent="0.35">
      <c r="A195" s="127" t="s">
        <v>3014</v>
      </c>
      <c r="B195" s="299" t="s">
        <v>1017</v>
      </c>
      <c r="C195" s="127" t="s">
        <v>1018</v>
      </c>
      <c r="D195" s="127" t="s">
        <v>208</v>
      </c>
      <c r="E195" s="127" t="s">
        <v>3015</v>
      </c>
      <c r="F195" s="127" t="s">
        <v>3016</v>
      </c>
      <c r="G195" s="127" t="s">
        <v>3017</v>
      </c>
      <c r="H195" s="127" t="s">
        <v>3018</v>
      </c>
      <c r="I195" s="300"/>
      <c r="J195" s="301"/>
      <c r="K195" s="127" t="s">
        <v>3019</v>
      </c>
      <c r="L195" s="300"/>
      <c r="M195" s="300" t="s">
        <v>115</v>
      </c>
      <c r="N195" s="318" t="s">
        <v>264</v>
      </c>
      <c r="O195" s="127" t="s">
        <v>1764</v>
      </c>
      <c r="P195" s="113"/>
      <c r="Q195" s="300" t="s">
        <v>1026</v>
      </c>
      <c r="R195" s="300" t="s">
        <v>1075</v>
      </c>
      <c r="S195" s="127" t="s">
        <v>3020</v>
      </c>
      <c r="T195" s="127"/>
      <c r="U195" s="127" t="s">
        <v>3021</v>
      </c>
      <c r="V195" s="127" t="s">
        <v>3022</v>
      </c>
      <c r="W195" s="127" t="s">
        <v>1042</v>
      </c>
      <c r="X195" s="302"/>
      <c r="Y195" s="303"/>
      <c r="Z195" s="302"/>
      <c r="AA195" s="303"/>
      <c r="AB195" s="100">
        <f>IF(OR(J195="Fail",ISBLANK(J195)),INDEX('Issue Code Table'!C:C,MATCH(N:N,'Issue Code Table'!A:A,0)),IF(M195="Critical",6,IF(M195="Significant",5,IF(M195="Moderate",3,2))))</f>
        <v>5</v>
      </c>
    </row>
    <row r="196" spans="1:28" customFormat="1" ht="87.5" x14ac:dyDescent="0.35">
      <c r="A196" s="101" t="s">
        <v>3678</v>
      </c>
      <c r="B196" s="304" t="s">
        <v>232</v>
      </c>
      <c r="C196" s="101" t="s">
        <v>233</v>
      </c>
      <c r="D196" s="101" t="s">
        <v>208</v>
      </c>
      <c r="E196" s="101" t="s">
        <v>2100</v>
      </c>
      <c r="F196" s="101" t="s">
        <v>2101</v>
      </c>
      <c r="G196" s="101" t="s">
        <v>3679</v>
      </c>
      <c r="H196" s="101" t="s">
        <v>2103</v>
      </c>
      <c r="I196" s="305"/>
      <c r="J196" s="306"/>
      <c r="K196" s="101" t="s">
        <v>3680</v>
      </c>
      <c r="L196" s="305"/>
      <c r="M196" s="305" t="s">
        <v>115</v>
      </c>
      <c r="N196" s="307" t="s">
        <v>264</v>
      </c>
      <c r="O196" s="101" t="s">
        <v>1764</v>
      </c>
      <c r="P196" s="307"/>
      <c r="Q196" s="305" t="s">
        <v>1737</v>
      </c>
      <c r="R196" s="305" t="s">
        <v>3681</v>
      </c>
      <c r="S196" s="101" t="s">
        <v>2106</v>
      </c>
      <c r="T196" s="101"/>
      <c r="U196" s="101" t="s">
        <v>3682</v>
      </c>
      <c r="V196" s="101" t="s">
        <v>3683</v>
      </c>
      <c r="W196" s="101" t="s">
        <v>5525</v>
      </c>
      <c r="X196" s="302"/>
      <c r="Y196" s="303"/>
      <c r="Z196" s="302"/>
      <c r="AA196" s="303"/>
      <c r="AB196" s="100">
        <f>IF(OR(J196="Fail",ISBLANK(J196)),INDEX('Issue Code Table'!C:C,MATCH(N:N,'Issue Code Table'!A:A,0)),IF(M196="Critical",6,IF(M196="Significant",5,IF(M196="Moderate",3,2))))</f>
        <v>5</v>
      </c>
    </row>
    <row r="197" spans="1:28" customFormat="1" ht="409.5" x14ac:dyDescent="0.35">
      <c r="A197" s="127" t="s">
        <v>3006</v>
      </c>
      <c r="B197" s="299" t="s">
        <v>1017</v>
      </c>
      <c r="C197" s="127" t="s">
        <v>1018</v>
      </c>
      <c r="D197" s="127" t="s">
        <v>208</v>
      </c>
      <c r="E197" s="127" t="s">
        <v>3007</v>
      </c>
      <c r="F197" s="127" t="s">
        <v>1020</v>
      </c>
      <c r="G197" s="127" t="s">
        <v>3008</v>
      </c>
      <c r="H197" s="127" t="s">
        <v>3009</v>
      </c>
      <c r="I197" s="300"/>
      <c r="J197" s="301"/>
      <c r="K197" s="127" t="s">
        <v>3010</v>
      </c>
      <c r="L197" s="300"/>
      <c r="M197" s="300" t="s">
        <v>115</v>
      </c>
      <c r="N197" s="318" t="s">
        <v>264</v>
      </c>
      <c r="O197" s="127" t="s">
        <v>1764</v>
      </c>
      <c r="P197" s="113"/>
      <c r="Q197" s="300" t="s">
        <v>1026</v>
      </c>
      <c r="R197" s="300" t="s">
        <v>1106</v>
      </c>
      <c r="S197" s="127" t="s">
        <v>3011</v>
      </c>
      <c r="T197" s="127"/>
      <c r="U197" s="127" t="s">
        <v>3012</v>
      </c>
      <c r="V197" s="127" t="s">
        <v>3013</v>
      </c>
      <c r="W197" s="127" t="s">
        <v>1031</v>
      </c>
      <c r="X197" s="302"/>
      <c r="Y197" s="303"/>
      <c r="Z197" s="302"/>
      <c r="AA197" s="303"/>
      <c r="AB197" s="100">
        <f>IF(OR(J197="Fail",ISBLANK(J197)),INDEX('Issue Code Table'!C:C,MATCH(N:N,'Issue Code Table'!A:A,0)),IF(M197="Critical",6,IF(M197="Significant",5,IF(M197="Moderate",3,2))))</f>
        <v>5</v>
      </c>
    </row>
    <row r="198" spans="1:28" customFormat="1" ht="187.5" x14ac:dyDescent="0.35">
      <c r="A198" s="101" t="s">
        <v>3849</v>
      </c>
      <c r="B198" s="304" t="s">
        <v>687</v>
      </c>
      <c r="C198" s="101" t="s">
        <v>688</v>
      </c>
      <c r="D198" s="101" t="s">
        <v>208</v>
      </c>
      <c r="E198" s="101" t="s">
        <v>3850</v>
      </c>
      <c r="F198" s="101" t="s">
        <v>3851</v>
      </c>
      <c r="G198" s="101" t="s">
        <v>3852</v>
      </c>
      <c r="H198" s="101" t="s">
        <v>3853</v>
      </c>
      <c r="I198" s="305"/>
      <c r="J198" s="306"/>
      <c r="K198" s="101" t="s">
        <v>3854</v>
      </c>
      <c r="L198" s="305"/>
      <c r="M198" s="305" t="s">
        <v>115</v>
      </c>
      <c r="N198" s="309" t="s">
        <v>174</v>
      </c>
      <c r="O198" s="101" t="s">
        <v>5444</v>
      </c>
      <c r="P198" s="307"/>
      <c r="Q198" s="305" t="s">
        <v>955</v>
      </c>
      <c r="R198" s="305" t="s">
        <v>3855</v>
      </c>
      <c r="S198" s="101" t="s">
        <v>3856</v>
      </c>
      <c r="T198" s="101"/>
      <c r="U198" s="101" t="s">
        <v>3857</v>
      </c>
      <c r="V198" s="101" t="s">
        <v>3858</v>
      </c>
      <c r="W198" s="101" t="s">
        <v>3859</v>
      </c>
      <c r="X198" s="302"/>
      <c r="Y198" s="303"/>
      <c r="Z198" s="302"/>
      <c r="AA198" s="303"/>
      <c r="AB198" s="100">
        <f>IF(OR(J198="Fail",ISBLANK(J198)),INDEX('Issue Code Table'!C:C,MATCH(N:N,'Issue Code Table'!A:A,0)),IF(M198="Critical",6,IF(M198="Significant",5,IF(M198="Moderate",3,2))))</f>
        <v>5</v>
      </c>
    </row>
    <row r="199" spans="1:28" customFormat="1" ht="337.5" x14ac:dyDescent="0.35">
      <c r="A199" s="127" t="s">
        <v>3203</v>
      </c>
      <c r="B199" s="299" t="s">
        <v>176</v>
      </c>
      <c r="C199" s="127" t="s">
        <v>177</v>
      </c>
      <c r="D199" s="127" t="s">
        <v>208</v>
      </c>
      <c r="E199" s="127" t="s">
        <v>3204</v>
      </c>
      <c r="F199" s="127" t="s">
        <v>3205</v>
      </c>
      <c r="G199" s="127" t="s">
        <v>3206</v>
      </c>
      <c r="H199" s="127" t="s">
        <v>3207</v>
      </c>
      <c r="I199" s="300"/>
      <c r="J199" s="301"/>
      <c r="K199" s="127" t="s">
        <v>3208</v>
      </c>
      <c r="L199" s="300"/>
      <c r="M199" s="300" t="s">
        <v>126</v>
      </c>
      <c r="N199" s="313" t="s">
        <v>1255</v>
      </c>
      <c r="O199" s="127" t="s">
        <v>1369</v>
      </c>
      <c r="P199" s="113"/>
      <c r="Q199" s="300" t="s">
        <v>1346</v>
      </c>
      <c r="R199" s="300" t="s">
        <v>3209</v>
      </c>
      <c r="S199" s="127" t="s">
        <v>3210</v>
      </c>
      <c r="T199" s="127"/>
      <c r="U199" s="127" t="s">
        <v>3211</v>
      </c>
      <c r="V199" s="127" t="s">
        <v>3212</v>
      </c>
      <c r="W199" s="127"/>
      <c r="X199" s="302"/>
      <c r="Y199" s="303"/>
      <c r="Z199" s="302"/>
      <c r="AA199" s="303"/>
      <c r="AB199" s="100">
        <f>IF(OR(J199="Fail",ISBLANK(J199)),INDEX('Issue Code Table'!C:C,MATCH(N:N,'Issue Code Table'!A:A,0)),IF(M199="Critical",6,IF(M199="Significant",5,IF(M199="Moderate",3,2))))</f>
        <v>5</v>
      </c>
    </row>
    <row r="200" spans="1:28" customFormat="1" ht="375" x14ac:dyDescent="0.35">
      <c r="A200" s="101" t="s">
        <v>3870</v>
      </c>
      <c r="B200" s="304" t="s">
        <v>1017</v>
      </c>
      <c r="C200" s="101" t="s">
        <v>1018</v>
      </c>
      <c r="D200" s="101" t="s">
        <v>208</v>
      </c>
      <c r="E200" s="101" t="s">
        <v>3871</v>
      </c>
      <c r="F200" s="101" t="s">
        <v>3872</v>
      </c>
      <c r="G200" s="101" t="s">
        <v>3873</v>
      </c>
      <c r="H200" s="101" t="s">
        <v>3874</v>
      </c>
      <c r="I200" s="305"/>
      <c r="J200" s="306"/>
      <c r="K200" s="101" t="s">
        <v>5380</v>
      </c>
      <c r="L200" s="305"/>
      <c r="M200" s="305" t="s">
        <v>115</v>
      </c>
      <c r="N200" s="309" t="s">
        <v>174</v>
      </c>
      <c r="O200" s="101" t="s">
        <v>5444</v>
      </c>
      <c r="P200" s="307"/>
      <c r="Q200" s="305" t="s">
        <v>3875</v>
      </c>
      <c r="R200" s="305" t="s">
        <v>3876</v>
      </c>
      <c r="S200" s="101" t="s">
        <v>3877</v>
      </c>
      <c r="T200" s="101" t="s">
        <v>3878</v>
      </c>
      <c r="U200" s="101" t="s">
        <v>3879</v>
      </c>
      <c r="V200" s="101" t="s">
        <v>3879</v>
      </c>
      <c r="W200" s="101" t="s">
        <v>5443</v>
      </c>
      <c r="X200" s="302"/>
      <c r="Y200" s="303"/>
      <c r="Z200" s="302"/>
      <c r="AA200" s="303"/>
      <c r="AB200" s="100">
        <f>IF(OR(J200="Fail",ISBLANK(J200)),INDEX('Issue Code Table'!C:C,MATCH(N:N,'Issue Code Table'!A:A,0)),IF(M200="Critical",6,IF(M200="Significant",5,IF(M200="Moderate",3,2))))</f>
        <v>5</v>
      </c>
    </row>
    <row r="201" spans="1:28" customFormat="1" ht="175" x14ac:dyDescent="0.35">
      <c r="A201" s="127" t="s">
        <v>2310</v>
      </c>
      <c r="B201" s="299" t="s">
        <v>170</v>
      </c>
      <c r="C201" s="127" t="s">
        <v>171</v>
      </c>
      <c r="D201" s="127" t="s">
        <v>208</v>
      </c>
      <c r="E201" s="127" t="s">
        <v>2311</v>
      </c>
      <c r="F201" s="127" t="s">
        <v>2312</v>
      </c>
      <c r="G201" s="127" t="s">
        <v>2313</v>
      </c>
      <c r="H201" s="127" t="s">
        <v>2314</v>
      </c>
      <c r="I201" s="300"/>
      <c r="J201" s="301"/>
      <c r="K201" s="127" t="s">
        <v>5393</v>
      </c>
      <c r="L201" s="300"/>
      <c r="M201" s="300" t="s">
        <v>115</v>
      </c>
      <c r="N201" s="300" t="s">
        <v>1606</v>
      </c>
      <c r="O201" s="127" t="s">
        <v>2278</v>
      </c>
      <c r="P201" s="113"/>
      <c r="Q201" s="300" t="s">
        <v>2315</v>
      </c>
      <c r="R201" s="300" t="s">
        <v>2316</v>
      </c>
      <c r="S201" s="127" t="s">
        <v>2317</v>
      </c>
      <c r="T201" s="127" t="s">
        <v>2318</v>
      </c>
      <c r="U201" s="127" t="s">
        <v>2319</v>
      </c>
      <c r="V201" s="127" t="s">
        <v>2320</v>
      </c>
      <c r="W201" s="127" t="s">
        <v>5433</v>
      </c>
      <c r="X201" s="302"/>
      <c r="Y201" s="303"/>
      <c r="Z201" s="302"/>
      <c r="AA201" s="303"/>
      <c r="AB201" s="100">
        <f>IF(OR(J201="Fail",ISBLANK(J201)),INDEX('Issue Code Table'!C:C,MATCH(N:N,'Issue Code Table'!A:A,0)),IF(M201="Critical",6,IF(M201="Significant",5,IF(M201="Moderate",3,2))))</f>
        <v>5</v>
      </c>
    </row>
    <row r="202" spans="1:28" customFormat="1" ht="387.5" x14ac:dyDescent="0.35">
      <c r="A202" s="101" t="s">
        <v>2273</v>
      </c>
      <c r="B202" s="304" t="s">
        <v>170</v>
      </c>
      <c r="C202" s="101" t="s">
        <v>171</v>
      </c>
      <c r="D202" s="101" t="s">
        <v>208</v>
      </c>
      <c r="E202" s="101" t="s">
        <v>2274</v>
      </c>
      <c r="F202" s="101" t="s">
        <v>2275</v>
      </c>
      <c r="G202" s="101" t="s">
        <v>2276</v>
      </c>
      <c r="H202" s="101" t="s">
        <v>2277</v>
      </c>
      <c r="I202" s="305"/>
      <c r="J202" s="306"/>
      <c r="K202" s="101" t="s">
        <v>5394</v>
      </c>
      <c r="L202" s="305"/>
      <c r="M202" s="305" t="s">
        <v>115</v>
      </c>
      <c r="N202" s="307" t="s">
        <v>1606</v>
      </c>
      <c r="O202" s="101" t="s">
        <v>2278</v>
      </c>
      <c r="P202" s="307"/>
      <c r="Q202" s="305" t="s">
        <v>2279</v>
      </c>
      <c r="R202" s="305" t="s">
        <v>2280</v>
      </c>
      <c r="S202" s="101" t="s">
        <v>2281</v>
      </c>
      <c r="T202" s="101" t="s">
        <v>2282</v>
      </c>
      <c r="U202" s="101" t="s">
        <v>2283</v>
      </c>
      <c r="V202" s="101" t="s">
        <v>2284</v>
      </c>
      <c r="W202" s="101" t="s">
        <v>5434</v>
      </c>
      <c r="X202" s="302"/>
      <c r="Y202" s="303"/>
      <c r="Z202" s="302"/>
      <c r="AA202" s="303"/>
      <c r="AB202" s="100">
        <f>IF(OR(J202="Fail",ISBLANK(J202)),INDEX('Issue Code Table'!C:C,MATCH(N:N,'Issue Code Table'!A:A,0)),IF(M202="Critical",6,IF(M202="Significant",5,IF(M202="Moderate",3,2))))</f>
        <v>5</v>
      </c>
    </row>
    <row r="203" spans="1:28" customFormat="1" ht="409.5" x14ac:dyDescent="0.35">
      <c r="A203" s="127" t="s">
        <v>3839</v>
      </c>
      <c r="B203" s="299" t="s">
        <v>687</v>
      </c>
      <c r="C203" s="127" t="s">
        <v>688</v>
      </c>
      <c r="D203" s="127" t="s">
        <v>208</v>
      </c>
      <c r="E203" s="127" t="s">
        <v>3840</v>
      </c>
      <c r="F203" s="127" t="s">
        <v>3841</v>
      </c>
      <c r="G203" s="127" t="s">
        <v>3842</v>
      </c>
      <c r="H203" s="127" t="s">
        <v>3843</v>
      </c>
      <c r="I203" s="300"/>
      <c r="J203" s="301"/>
      <c r="K203" s="127" t="s">
        <v>3844</v>
      </c>
      <c r="L203" s="300"/>
      <c r="M203" s="300" t="s">
        <v>184</v>
      </c>
      <c r="N203" s="300" t="s">
        <v>694</v>
      </c>
      <c r="O203" s="127" t="s">
        <v>704</v>
      </c>
      <c r="P203" s="113"/>
      <c r="Q203" s="300" t="s">
        <v>944</v>
      </c>
      <c r="R203" s="300" t="s">
        <v>3845</v>
      </c>
      <c r="S203" s="127" t="s">
        <v>3846</v>
      </c>
      <c r="T203" s="127"/>
      <c r="U203" s="127" t="s">
        <v>3847</v>
      </c>
      <c r="V203" s="127" t="s">
        <v>3848</v>
      </c>
      <c r="W203" s="127"/>
      <c r="X203" s="302"/>
      <c r="Y203" s="303"/>
      <c r="Z203" s="302"/>
      <c r="AA203" s="303"/>
      <c r="AB203" s="100">
        <f>IF(OR(J203="Fail",ISBLANK(J203)),INDEX('Issue Code Table'!C:C,MATCH(N:N,'Issue Code Table'!A:A,0)),IF(M203="Critical",6,IF(M203="Significant",5,IF(M203="Moderate",3,2))))</f>
        <v>3</v>
      </c>
    </row>
    <row r="204" spans="1:28" customFormat="1" ht="287.5" x14ac:dyDescent="0.35">
      <c r="A204" s="101" t="s">
        <v>3292</v>
      </c>
      <c r="B204" s="304" t="s">
        <v>1067</v>
      </c>
      <c r="C204" s="101" t="s">
        <v>1068</v>
      </c>
      <c r="D204" s="101" t="s">
        <v>208</v>
      </c>
      <c r="E204" s="101" t="s">
        <v>3293</v>
      </c>
      <c r="F204" s="101" t="s">
        <v>3294</v>
      </c>
      <c r="G204" s="101" t="s">
        <v>3295</v>
      </c>
      <c r="H204" s="101" t="s">
        <v>3296</v>
      </c>
      <c r="I204" s="305"/>
      <c r="J204" s="306"/>
      <c r="K204" s="101" t="s">
        <v>3297</v>
      </c>
      <c r="L204" s="305"/>
      <c r="M204" s="305" t="s">
        <v>115</v>
      </c>
      <c r="N204" s="311" t="s">
        <v>149</v>
      </c>
      <c r="O204" s="101" t="s">
        <v>150</v>
      </c>
      <c r="P204" s="307"/>
      <c r="Q204" s="305" t="s">
        <v>1346</v>
      </c>
      <c r="R204" s="305" t="s">
        <v>3298</v>
      </c>
      <c r="S204" s="101" t="s">
        <v>3299</v>
      </c>
      <c r="T204" s="101"/>
      <c r="U204" s="101" t="s">
        <v>3300</v>
      </c>
      <c r="V204" s="101" t="s">
        <v>3301</v>
      </c>
      <c r="W204" s="101" t="s">
        <v>3302</v>
      </c>
      <c r="X204" s="302"/>
      <c r="Y204" s="303"/>
      <c r="Z204" s="302"/>
      <c r="AA204" s="303"/>
      <c r="AB204" s="100">
        <f>IF(OR(J204="Fail",ISBLANK(J204)),INDEX('Issue Code Table'!C:C,MATCH(N:N,'Issue Code Table'!A:A,0)),IF(M204="Critical",6,IF(M204="Significant",5,IF(M204="Moderate",3,2))))</f>
        <v>6</v>
      </c>
    </row>
    <row r="205" spans="1:28" customFormat="1" ht="350" x14ac:dyDescent="0.35">
      <c r="A205" s="127" t="s">
        <v>3274</v>
      </c>
      <c r="B205" s="299" t="s">
        <v>1530</v>
      </c>
      <c r="C205" s="127" t="s">
        <v>1531</v>
      </c>
      <c r="D205" s="127" t="s">
        <v>208</v>
      </c>
      <c r="E205" s="127" t="s">
        <v>3275</v>
      </c>
      <c r="F205" s="127" t="s">
        <v>3276</v>
      </c>
      <c r="G205" s="127" t="s">
        <v>3277</v>
      </c>
      <c r="H205" s="127" t="s">
        <v>3278</v>
      </c>
      <c r="I205" s="300"/>
      <c r="J205" s="301"/>
      <c r="K205" s="127" t="s">
        <v>1547</v>
      </c>
      <c r="L205" s="300"/>
      <c r="M205" s="300" t="s">
        <v>115</v>
      </c>
      <c r="N205" s="113" t="s">
        <v>1548</v>
      </c>
      <c r="O205" s="127" t="s">
        <v>3474</v>
      </c>
      <c r="P205" s="113"/>
      <c r="Q205" s="300" t="s">
        <v>1346</v>
      </c>
      <c r="R205" s="300" t="s">
        <v>3279</v>
      </c>
      <c r="S205" s="127" t="s">
        <v>3280</v>
      </c>
      <c r="T205" s="127"/>
      <c r="U205" s="127" t="s">
        <v>3281</v>
      </c>
      <c r="V205" s="127" t="s">
        <v>3282</v>
      </c>
      <c r="W205" s="127" t="s">
        <v>1553</v>
      </c>
      <c r="X205" s="302"/>
      <c r="Y205" s="303"/>
      <c r="Z205" s="302"/>
      <c r="AA205" s="303"/>
      <c r="AB205" s="100">
        <f>IF(OR(J205="Fail",ISBLANK(J205)),INDEX('Issue Code Table'!C:C,MATCH(N:N,'Issue Code Table'!A:A,0)),IF(M205="Critical",6,IF(M205="Significant",5,IF(M205="Moderate",3,2))))</f>
        <v>6</v>
      </c>
    </row>
    <row r="206" spans="1:28" customFormat="1" ht="225" x14ac:dyDescent="0.35">
      <c r="A206" s="101" t="s">
        <v>3263</v>
      </c>
      <c r="B206" s="304" t="s">
        <v>1530</v>
      </c>
      <c r="C206" s="101" t="s">
        <v>1531</v>
      </c>
      <c r="D206" s="101" t="s">
        <v>208</v>
      </c>
      <c r="E206" s="101" t="s">
        <v>3264</v>
      </c>
      <c r="F206" s="101" t="s">
        <v>3265</v>
      </c>
      <c r="G206" s="101" t="s">
        <v>3266</v>
      </c>
      <c r="H206" s="101" t="s">
        <v>3267</v>
      </c>
      <c r="I206" s="305"/>
      <c r="J206" s="306"/>
      <c r="K206" s="101" t="s">
        <v>3268</v>
      </c>
      <c r="L206" s="305"/>
      <c r="M206" s="305" t="s">
        <v>115</v>
      </c>
      <c r="N206" s="311" t="s">
        <v>149</v>
      </c>
      <c r="O206" s="101" t="s">
        <v>150</v>
      </c>
      <c r="P206" s="307"/>
      <c r="Q206" s="305" t="s">
        <v>1346</v>
      </c>
      <c r="R206" s="305" t="s">
        <v>3269</v>
      </c>
      <c r="S206" s="101" t="s">
        <v>3270</v>
      </c>
      <c r="T206" s="101"/>
      <c r="U206" s="101" t="s">
        <v>3271</v>
      </c>
      <c r="V206" s="101" t="s">
        <v>3272</v>
      </c>
      <c r="W206" s="101" t="s">
        <v>3273</v>
      </c>
      <c r="X206" s="302"/>
      <c r="Y206" s="303"/>
      <c r="Z206" s="302"/>
      <c r="AA206" s="303"/>
      <c r="AB206" s="100">
        <f>IF(OR(J206="Fail",ISBLANK(J206)),INDEX('Issue Code Table'!C:C,MATCH(N:N,'Issue Code Table'!A:A,0)),IF(M206="Critical",6,IF(M206="Significant",5,IF(M206="Moderate",3,2))))</f>
        <v>6</v>
      </c>
    </row>
    <row r="207" spans="1:28" customFormat="1" ht="387.5" x14ac:dyDescent="0.35">
      <c r="A207" s="127" t="s">
        <v>3903</v>
      </c>
      <c r="B207" s="299" t="s">
        <v>1017</v>
      </c>
      <c r="C207" s="127" t="s">
        <v>1018</v>
      </c>
      <c r="D207" s="127" t="s">
        <v>208</v>
      </c>
      <c r="E207" s="127" t="s">
        <v>3904</v>
      </c>
      <c r="F207" s="127" t="s">
        <v>3905</v>
      </c>
      <c r="G207" s="127" t="s">
        <v>3906</v>
      </c>
      <c r="H207" s="127" t="s">
        <v>3907</v>
      </c>
      <c r="I207" s="300"/>
      <c r="J207" s="301"/>
      <c r="K207" s="127" t="s">
        <v>3908</v>
      </c>
      <c r="L207" s="300"/>
      <c r="M207" s="300" t="s">
        <v>184</v>
      </c>
      <c r="N207" s="312" t="s">
        <v>3909</v>
      </c>
      <c r="O207" s="127" t="s">
        <v>3910</v>
      </c>
      <c r="P207" s="113"/>
      <c r="Q207" s="300" t="s">
        <v>1322</v>
      </c>
      <c r="R207" s="300" t="s">
        <v>1335</v>
      </c>
      <c r="S207" s="127" t="s">
        <v>3911</v>
      </c>
      <c r="T207" s="127"/>
      <c r="U207" s="127" t="s">
        <v>3912</v>
      </c>
      <c r="V207" s="127" t="s">
        <v>3913</v>
      </c>
      <c r="W207" s="127"/>
      <c r="X207" s="302"/>
      <c r="Y207" s="303"/>
      <c r="Z207" s="302"/>
      <c r="AA207" s="303"/>
      <c r="AB207" s="100">
        <f>IF(OR(J207="Fail",ISBLANK(J207)),INDEX('Issue Code Table'!C:C,MATCH(N:N,'Issue Code Table'!A:A,0)),IF(M207="Critical",6,IF(M207="Significant",5,IF(M207="Moderate",3,2))))</f>
        <v>2</v>
      </c>
    </row>
    <row r="208" spans="1:28" customFormat="1" ht="409.5" x14ac:dyDescent="0.35">
      <c r="A208" s="101" t="s">
        <v>4113</v>
      </c>
      <c r="B208" s="304" t="s">
        <v>170</v>
      </c>
      <c r="C208" s="101" t="s">
        <v>171</v>
      </c>
      <c r="D208" s="101" t="s">
        <v>208</v>
      </c>
      <c r="E208" s="101" t="s">
        <v>4114</v>
      </c>
      <c r="F208" s="101" t="s">
        <v>4115</v>
      </c>
      <c r="G208" s="101" t="s">
        <v>4116</v>
      </c>
      <c r="H208" s="101" t="s">
        <v>4117</v>
      </c>
      <c r="I208" s="305"/>
      <c r="J208" s="306"/>
      <c r="K208" s="101" t="s">
        <v>5381</v>
      </c>
      <c r="L208" s="307"/>
      <c r="M208" s="305" t="s">
        <v>115</v>
      </c>
      <c r="N208" s="319" t="s">
        <v>149</v>
      </c>
      <c r="O208" s="101" t="s">
        <v>150</v>
      </c>
      <c r="P208" s="307"/>
      <c r="Q208" s="305" t="s">
        <v>4062</v>
      </c>
      <c r="R208" s="305" t="s">
        <v>4118</v>
      </c>
      <c r="S208" s="101" t="s">
        <v>4119</v>
      </c>
      <c r="T208" s="101" t="s">
        <v>5310</v>
      </c>
      <c r="U208" s="101" t="s">
        <v>4120</v>
      </c>
      <c r="V208" s="101" t="s">
        <v>4121</v>
      </c>
      <c r="W208" s="101" t="s">
        <v>5435</v>
      </c>
      <c r="X208" s="314"/>
      <c r="Y208" s="315"/>
      <c r="Z208" s="314"/>
      <c r="AA208" s="315"/>
      <c r="AB208" s="100">
        <f>IF(OR(J208="Fail",ISBLANK(J208)),INDEX('Issue Code Table'!C:C,MATCH(N:N,'Issue Code Table'!A:A,0)),IF(M208="Critical",6,IF(M208="Significant",5,IF(M208="Moderate",3,2))))</f>
        <v>6</v>
      </c>
    </row>
    <row r="209" spans="1:28" customFormat="1" ht="409.5" x14ac:dyDescent="0.35">
      <c r="A209" s="127" t="s">
        <v>4103</v>
      </c>
      <c r="B209" s="299" t="s">
        <v>170</v>
      </c>
      <c r="C209" s="127" t="s">
        <v>171</v>
      </c>
      <c r="D209" s="127" t="s">
        <v>208</v>
      </c>
      <c r="E209" s="127" t="s">
        <v>4104</v>
      </c>
      <c r="F209" s="127" t="s">
        <v>4105</v>
      </c>
      <c r="G209" s="127" t="s">
        <v>4106</v>
      </c>
      <c r="H209" s="127" t="s">
        <v>4107</v>
      </c>
      <c r="I209" s="300"/>
      <c r="J209" s="301"/>
      <c r="K209" s="127" t="s">
        <v>5382</v>
      </c>
      <c r="L209" s="113"/>
      <c r="M209" s="300" t="s">
        <v>115</v>
      </c>
      <c r="N209" s="313" t="s">
        <v>149</v>
      </c>
      <c r="O209" s="127" t="s">
        <v>150</v>
      </c>
      <c r="P209" s="113"/>
      <c r="Q209" s="300" t="s">
        <v>4062</v>
      </c>
      <c r="R209" s="300" t="s">
        <v>4108</v>
      </c>
      <c r="S209" s="127" t="s">
        <v>4109</v>
      </c>
      <c r="T209" s="127" t="s">
        <v>4110</v>
      </c>
      <c r="U209" s="127" t="s">
        <v>4111</v>
      </c>
      <c r="V209" s="127" t="s">
        <v>4112</v>
      </c>
      <c r="W209" s="127" t="s">
        <v>5436</v>
      </c>
      <c r="X209" s="314"/>
      <c r="Y209" s="315"/>
      <c r="Z209" s="314"/>
      <c r="AA209" s="315"/>
      <c r="AB209" s="100">
        <f>IF(OR(J209="Fail",ISBLANK(J209)),INDEX('Issue Code Table'!C:C,MATCH(N:N,'Issue Code Table'!A:A,0)),IF(M209="Critical",6,IF(M209="Significant",5,IF(M209="Moderate",3,2))))</f>
        <v>6</v>
      </c>
    </row>
    <row r="210" spans="1:28" customFormat="1" ht="409.5" x14ac:dyDescent="0.35">
      <c r="A210" s="101" t="s">
        <v>4094</v>
      </c>
      <c r="B210" s="304" t="s">
        <v>170</v>
      </c>
      <c r="C210" s="101" t="s">
        <v>171</v>
      </c>
      <c r="D210" s="101" t="s">
        <v>208</v>
      </c>
      <c r="E210" s="101" t="s">
        <v>4095</v>
      </c>
      <c r="F210" s="101" t="s">
        <v>4096</v>
      </c>
      <c r="G210" s="101" t="s">
        <v>4097</v>
      </c>
      <c r="H210" s="101" t="s">
        <v>4098</v>
      </c>
      <c r="I210" s="305"/>
      <c r="J210" s="306"/>
      <c r="K210" s="101" t="s">
        <v>5378</v>
      </c>
      <c r="L210" s="307"/>
      <c r="M210" s="305" t="s">
        <v>115</v>
      </c>
      <c r="N210" s="319" t="s">
        <v>149</v>
      </c>
      <c r="O210" s="101" t="s">
        <v>150</v>
      </c>
      <c r="P210" s="307"/>
      <c r="Q210" s="305" t="s">
        <v>4062</v>
      </c>
      <c r="R210" s="305" t="s">
        <v>4099</v>
      </c>
      <c r="S210" s="101" t="s">
        <v>4100</v>
      </c>
      <c r="T210" s="101"/>
      <c r="U210" s="101" t="s">
        <v>4101</v>
      </c>
      <c r="V210" s="101" t="s">
        <v>4102</v>
      </c>
      <c r="W210" s="101" t="s">
        <v>5437</v>
      </c>
      <c r="X210" s="314"/>
      <c r="Y210" s="315"/>
      <c r="Z210" s="314"/>
      <c r="AA210" s="315"/>
      <c r="AB210" s="100">
        <f>IF(OR(J210="Fail",ISBLANK(J210)),INDEX('Issue Code Table'!C:C,MATCH(N:N,'Issue Code Table'!A:A,0)),IF(M210="Critical",6,IF(M210="Significant",5,IF(M210="Moderate",3,2))))</f>
        <v>6</v>
      </c>
    </row>
    <row r="211" spans="1:28" customFormat="1" ht="409.5" x14ac:dyDescent="0.35">
      <c r="A211" s="127" t="s">
        <v>2562</v>
      </c>
      <c r="B211" s="299" t="s">
        <v>444</v>
      </c>
      <c r="C211" s="127" t="s">
        <v>445</v>
      </c>
      <c r="D211" s="127" t="s">
        <v>208</v>
      </c>
      <c r="E211" s="127" t="s">
        <v>496</v>
      </c>
      <c r="F211" s="127" t="s">
        <v>497</v>
      </c>
      <c r="G211" s="127" t="s">
        <v>2563</v>
      </c>
      <c r="H211" s="127" t="s">
        <v>2564</v>
      </c>
      <c r="I211" s="300"/>
      <c r="J211" s="301"/>
      <c r="K211" s="127" t="s">
        <v>5395</v>
      </c>
      <c r="L211" s="300"/>
      <c r="M211" s="300" t="s">
        <v>115</v>
      </c>
      <c r="N211" s="312" t="s">
        <v>488</v>
      </c>
      <c r="O211" s="127" t="s">
        <v>5489</v>
      </c>
      <c r="P211" s="113"/>
      <c r="Q211" s="300" t="s">
        <v>1880</v>
      </c>
      <c r="R211" s="300" t="s">
        <v>1911</v>
      </c>
      <c r="S211" s="127" t="s">
        <v>502</v>
      </c>
      <c r="T211" s="127"/>
      <c r="U211" s="127" t="s">
        <v>2565</v>
      </c>
      <c r="V211" s="127" t="s">
        <v>2566</v>
      </c>
      <c r="W211" s="127" t="s">
        <v>2567</v>
      </c>
      <c r="X211" s="302"/>
      <c r="Y211" s="303"/>
      <c r="Z211" s="302"/>
      <c r="AA211" s="303"/>
      <c r="AB211" s="100">
        <f>IF(OR(J211="Fail",ISBLANK(J211)),INDEX('Issue Code Table'!C:C,MATCH(N:N,'Issue Code Table'!A:A,0)),IF(M211="Critical",6,IF(M211="Significant",5,IF(M211="Moderate",3,2))))</f>
        <v>5</v>
      </c>
    </row>
    <row r="212" spans="1:28" customFormat="1" ht="162.5" x14ac:dyDescent="0.35">
      <c r="A212" s="101" t="s">
        <v>3891</v>
      </c>
      <c r="B212" s="304" t="s">
        <v>1017</v>
      </c>
      <c r="C212" s="101" t="s">
        <v>1018</v>
      </c>
      <c r="D212" s="101" t="s">
        <v>208</v>
      </c>
      <c r="E212" s="101" t="s">
        <v>3892</v>
      </c>
      <c r="F212" s="101" t="s">
        <v>3893</v>
      </c>
      <c r="G212" s="101" t="s">
        <v>3894</v>
      </c>
      <c r="H212" s="101" t="s">
        <v>3895</v>
      </c>
      <c r="I212" s="305"/>
      <c r="J212" s="306"/>
      <c r="K212" s="101" t="s">
        <v>3896</v>
      </c>
      <c r="L212" s="305"/>
      <c r="M212" s="305" t="s">
        <v>115</v>
      </c>
      <c r="N212" s="319" t="s">
        <v>1024</v>
      </c>
      <c r="O212" s="101" t="s">
        <v>3897</v>
      </c>
      <c r="P212" s="307"/>
      <c r="Q212" s="305" t="s">
        <v>1322</v>
      </c>
      <c r="R212" s="305" t="s">
        <v>3898</v>
      </c>
      <c r="S212" s="101" t="s">
        <v>3899</v>
      </c>
      <c r="T212" s="101" t="s">
        <v>3900</v>
      </c>
      <c r="U212" s="101" t="s">
        <v>3901</v>
      </c>
      <c r="V212" s="101" t="s">
        <v>3902</v>
      </c>
      <c r="W212" s="101" t="s">
        <v>3890</v>
      </c>
      <c r="X212" s="302"/>
      <c r="Y212" s="303"/>
      <c r="Z212" s="302"/>
      <c r="AA212" s="303"/>
      <c r="AB212" s="100">
        <f>IF(OR(J212="Fail",ISBLANK(J212)),INDEX('Issue Code Table'!C:C,MATCH(N:N,'Issue Code Table'!A:A,0)),IF(M212="Critical",6,IF(M212="Significant",5,IF(M212="Moderate",3,2))))</f>
        <v>6</v>
      </c>
    </row>
    <row r="213" spans="1:28" customFormat="1" ht="100" x14ac:dyDescent="0.35">
      <c r="A213" s="127" t="s">
        <v>3880</v>
      </c>
      <c r="B213" s="299" t="s">
        <v>170</v>
      </c>
      <c r="C213" s="127" t="s">
        <v>171</v>
      </c>
      <c r="D213" s="127" t="s">
        <v>208</v>
      </c>
      <c r="E213" s="127" t="s">
        <v>3881</v>
      </c>
      <c r="F213" s="127" t="s">
        <v>3882</v>
      </c>
      <c r="G213" s="127" t="s">
        <v>3883</v>
      </c>
      <c r="H213" s="127" t="s">
        <v>3884</v>
      </c>
      <c r="I213" s="300"/>
      <c r="J213" s="301"/>
      <c r="K213" s="127" t="s">
        <v>3885</v>
      </c>
      <c r="L213" s="300"/>
      <c r="M213" s="300" t="s">
        <v>115</v>
      </c>
      <c r="N213" s="312" t="s">
        <v>264</v>
      </c>
      <c r="O213" s="127" t="s">
        <v>1764</v>
      </c>
      <c r="P213" s="113"/>
      <c r="Q213" s="300" t="s">
        <v>1322</v>
      </c>
      <c r="R213" s="300" t="s">
        <v>1220</v>
      </c>
      <c r="S213" s="127" t="s">
        <v>3886</v>
      </c>
      <c r="T213" s="127" t="s">
        <v>3887</v>
      </c>
      <c r="U213" s="127" t="s">
        <v>3888</v>
      </c>
      <c r="V213" s="127" t="s">
        <v>3889</v>
      </c>
      <c r="W213" s="127" t="s">
        <v>3890</v>
      </c>
      <c r="X213" s="302"/>
      <c r="Y213" s="303"/>
      <c r="Z213" s="302"/>
      <c r="AA213" s="303"/>
      <c r="AB213" s="100">
        <f>IF(OR(J213="Fail",ISBLANK(J213)),INDEX('Issue Code Table'!C:C,MATCH(N:N,'Issue Code Table'!A:A,0)),IF(M213="Critical",6,IF(M213="Significant",5,IF(M213="Moderate",3,2))))</f>
        <v>5</v>
      </c>
    </row>
    <row r="214" spans="1:28" customFormat="1" ht="350" x14ac:dyDescent="0.35">
      <c r="A214" s="101" t="s">
        <v>2764</v>
      </c>
      <c r="B214" s="304" t="s">
        <v>170</v>
      </c>
      <c r="C214" s="101" t="s">
        <v>171</v>
      </c>
      <c r="D214" s="101" t="s">
        <v>208</v>
      </c>
      <c r="E214" s="101" t="s">
        <v>2765</v>
      </c>
      <c r="F214" s="101" t="s">
        <v>865</v>
      </c>
      <c r="G214" s="101" t="s">
        <v>2766</v>
      </c>
      <c r="H214" s="101" t="s">
        <v>2767</v>
      </c>
      <c r="I214" s="305"/>
      <c r="J214" s="306"/>
      <c r="K214" s="101" t="s">
        <v>2768</v>
      </c>
      <c r="L214" s="305"/>
      <c r="M214" s="305" t="s">
        <v>115</v>
      </c>
      <c r="N214" s="305" t="s">
        <v>264</v>
      </c>
      <c r="O214" s="101" t="s">
        <v>1764</v>
      </c>
      <c r="P214" s="307"/>
      <c r="Q214" s="305" t="s">
        <v>680</v>
      </c>
      <c r="R214" s="305" t="s">
        <v>2769</v>
      </c>
      <c r="S214" s="101" t="s">
        <v>2770</v>
      </c>
      <c r="T214" s="101" t="s">
        <v>2771</v>
      </c>
      <c r="U214" s="101" t="s">
        <v>2772</v>
      </c>
      <c r="V214" s="101" t="s">
        <v>2773</v>
      </c>
      <c r="W214" s="101" t="s">
        <v>874</v>
      </c>
      <c r="X214" s="302"/>
      <c r="Y214" s="303"/>
      <c r="Z214" s="302"/>
      <c r="AA214" s="303"/>
      <c r="AB214" s="100">
        <f>IF(OR(J214="Fail",ISBLANK(J214)),INDEX('Issue Code Table'!C:C,MATCH(N:N,'Issue Code Table'!A:A,0)),IF(M214="Critical",6,IF(M214="Significant",5,IF(M214="Moderate",3,2))))</f>
        <v>5</v>
      </c>
    </row>
    <row r="215" spans="1:28" customFormat="1" ht="400" x14ac:dyDescent="0.35">
      <c r="A215" s="127" t="s">
        <v>2785</v>
      </c>
      <c r="B215" s="299" t="s">
        <v>170</v>
      </c>
      <c r="C215" s="127" t="s">
        <v>171</v>
      </c>
      <c r="D215" s="127" t="s">
        <v>208</v>
      </c>
      <c r="E215" s="127" t="s">
        <v>2786</v>
      </c>
      <c r="F215" s="127" t="s">
        <v>888</v>
      </c>
      <c r="G215" s="127" t="s">
        <v>5316</v>
      </c>
      <c r="H215" s="127" t="s">
        <v>2787</v>
      </c>
      <c r="I215" s="300"/>
      <c r="J215" s="301"/>
      <c r="K215" s="127" t="s">
        <v>2788</v>
      </c>
      <c r="L215" s="300"/>
      <c r="M215" s="300" t="s">
        <v>115</v>
      </c>
      <c r="N215" s="300" t="s">
        <v>264</v>
      </c>
      <c r="O215" s="127" t="s">
        <v>1764</v>
      </c>
      <c r="P215" s="113"/>
      <c r="Q215" s="300" t="s">
        <v>680</v>
      </c>
      <c r="R215" s="300" t="s">
        <v>2789</v>
      </c>
      <c r="S215" s="127" t="s">
        <v>893</v>
      </c>
      <c r="T215" s="127" t="s">
        <v>2790</v>
      </c>
      <c r="U215" s="127" t="s">
        <v>5335</v>
      </c>
      <c r="V215" s="127" t="s">
        <v>2791</v>
      </c>
      <c r="W215" s="127" t="s">
        <v>5501</v>
      </c>
      <c r="X215" s="302"/>
      <c r="Y215" s="303"/>
      <c r="Z215" s="302"/>
      <c r="AA215" s="303"/>
      <c r="AB215" s="100">
        <f>IF(OR(J215="Fail",ISBLANK(J215)),INDEX('Issue Code Table'!C:C,MATCH(N:N,'Issue Code Table'!A:A,0)),IF(M215="Critical",6,IF(M215="Significant",5,IF(M215="Moderate",3,2))))</f>
        <v>5</v>
      </c>
    </row>
    <row r="216" spans="1:28" customFormat="1" ht="287.5" x14ac:dyDescent="0.35">
      <c r="A216" s="101" t="s">
        <v>4030</v>
      </c>
      <c r="B216" s="304" t="s">
        <v>119</v>
      </c>
      <c r="C216" s="101" t="s">
        <v>120</v>
      </c>
      <c r="D216" s="101" t="s">
        <v>208</v>
      </c>
      <c r="E216" s="101" t="s">
        <v>4031</v>
      </c>
      <c r="F216" s="101" t="s">
        <v>4032</v>
      </c>
      <c r="G216" s="101" t="s">
        <v>4033</v>
      </c>
      <c r="H216" s="101" t="s">
        <v>4034</v>
      </c>
      <c r="I216" s="305"/>
      <c r="J216" s="306"/>
      <c r="K216" s="101" t="s">
        <v>4035</v>
      </c>
      <c r="L216" s="307" t="s">
        <v>4036</v>
      </c>
      <c r="M216" s="305" t="s">
        <v>115</v>
      </c>
      <c r="N216" s="307" t="s">
        <v>1778</v>
      </c>
      <c r="O216" s="101" t="s">
        <v>1779</v>
      </c>
      <c r="P216" s="307"/>
      <c r="Q216" s="305" t="s">
        <v>1723</v>
      </c>
      <c r="R216" s="305" t="s">
        <v>4037</v>
      </c>
      <c r="S216" s="101" t="s">
        <v>1807</v>
      </c>
      <c r="T216" s="101"/>
      <c r="U216" s="101" t="s">
        <v>4038</v>
      </c>
      <c r="V216" s="101" t="s">
        <v>4039</v>
      </c>
      <c r="W216" s="101" t="s">
        <v>4040</v>
      </c>
      <c r="X216" s="314"/>
      <c r="Y216" s="315"/>
      <c r="Z216" s="314"/>
      <c r="AA216" s="315"/>
      <c r="AB216" s="100">
        <f>IF(OR(J216="Fail",ISBLANK(J216)),INDEX('Issue Code Table'!C:C,MATCH(N:N,'Issue Code Table'!A:A,0)),IF(M216="Critical",6,IF(M216="Significant",5,IF(M216="Moderate",3,2))))</f>
        <v>5</v>
      </c>
    </row>
    <row r="217" spans="1:28" customFormat="1" ht="112.5" x14ac:dyDescent="0.35">
      <c r="A217" s="127" t="s">
        <v>4057</v>
      </c>
      <c r="B217" s="299" t="s">
        <v>170</v>
      </c>
      <c r="C217" s="127" t="s">
        <v>171</v>
      </c>
      <c r="D217" s="127" t="s">
        <v>208</v>
      </c>
      <c r="E217" s="127" t="s">
        <v>4058</v>
      </c>
      <c r="F217" s="127" t="s">
        <v>4059</v>
      </c>
      <c r="G217" s="127" t="s">
        <v>4060</v>
      </c>
      <c r="H217" s="127" t="s">
        <v>4061</v>
      </c>
      <c r="I217" s="300"/>
      <c r="J217" s="301"/>
      <c r="K217" s="127" t="s">
        <v>5383</v>
      </c>
      <c r="L217" s="113"/>
      <c r="M217" s="300" t="s">
        <v>115</v>
      </c>
      <c r="N217" s="313" t="s">
        <v>149</v>
      </c>
      <c r="O217" s="127" t="s">
        <v>150</v>
      </c>
      <c r="P217" s="113"/>
      <c r="Q217" s="300" t="s">
        <v>4062</v>
      </c>
      <c r="R217" s="300" t="s">
        <v>594</v>
      </c>
      <c r="S217" s="127" t="s">
        <v>4063</v>
      </c>
      <c r="T217" s="127"/>
      <c r="U217" s="127" t="s">
        <v>4064</v>
      </c>
      <c r="V217" s="127" t="s">
        <v>4065</v>
      </c>
      <c r="W217" s="127" t="s">
        <v>5438</v>
      </c>
      <c r="X217" s="314"/>
      <c r="Y217" s="315"/>
      <c r="Z217" s="314"/>
      <c r="AA217" s="315"/>
      <c r="AB217" s="100">
        <f>IF(OR(J217="Fail",ISBLANK(J217)),INDEX('Issue Code Table'!C:C,MATCH(N:N,'Issue Code Table'!A:A,0)),IF(M217="Critical",6,IF(M217="Significant",5,IF(M217="Moderate",3,2))))</f>
        <v>6</v>
      </c>
    </row>
    <row r="218" spans="1:28" customFormat="1" ht="350" x14ac:dyDescent="0.35">
      <c r="A218" s="101" t="s">
        <v>3914</v>
      </c>
      <c r="B218" s="304" t="s">
        <v>1017</v>
      </c>
      <c r="C218" s="101" t="s">
        <v>1018</v>
      </c>
      <c r="D218" s="101" t="s">
        <v>139</v>
      </c>
      <c r="E218" s="101" t="s">
        <v>3915</v>
      </c>
      <c r="F218" s="101" t="s">
        <v>3916</v>
      </c>
      <c r="G218" s="101" t="s">
        <v>3917</v>
      </c>
      <c r="H218" s="101" t="s">
        <v>3918</v>
      </c>
      <c r="I218" s="305"/>
      <c r="J218" s="306"/>
      <c r="K218" s="101" t="s">
        <v>3919</v>
      </c>
      <c r="L218" s="305"/>
      <c r="M218" s="305" t="s">
        <v>115</v>
      </c>
      <c r="N218" s="309" t="s">
        <v>264</v>
      </c>
      <c r="O218" s="101" t="s">
        <v>1764</v>
      </c>
      <c r="P218" s="307"/>
      <c r="Q218" s="305" t="s">
        <v>1322</v>
      </c>
      <c r="R218" s="305" t="s">
        <v>1289</v>
      </c>
      <c r="S218" s="101" t="s">
        <v>3920</v>
      </c>
      <c r="T218" s="101"/>
      <c r="U218" s="101" t="s">
        <v>3921</v>
      </c>
      <c r="V218" s="101" t="s">
        <v>3922</v>
      </c>
      <c r="W218" s="101" t="s">
        <v>3923</v>
      </c>
      <c r="X218" s="302"/>
      <c r="Y218" s="303"/>
      <c r="Z218" s="302"/>
      <c r="AA218" s="303"/>
      <c r="AB218" s="100">
        <f>IF(OR(J218="Fail",ISBLANK(J218)),INDEX('Issue Code Table'!C:C,MATCH(N:N,'Issue Code Table'!A:A,0)),IF(M218="Critical",6,IF(M218="Significant",5,IF(M218="Moderate",3,2))))</f>
        <v>5</v>
      </c>
    </row>
    <row r="219" spans="1:28" customFormat="1" ht="200" x14ac:dyDescent="0.35">
      <c r="A219" s="127" t="s">
        <v>4051</v>
      </c>
      <c r="B219" s="299" t="s">
        <v>1614</v>
      </c>
      <c r="C219" s="127" t="s">
        <v>1743</v>
      </c>
      <c r="D219" s="127" t="s">
        <v>208</v>
      </c>
      <c r="E219" s="127" t="s">
        <v>4052</v>
      </c>
      <c r="F219" s="127" t="s">
        <v>1822</v>
      </c>
      <c r="G219" s="127" t="s">
        <v>4053</v>
      </c>
      <c r="H219" s="127" t="s">
        <v>4054</v>
      </c>
      <c r="I219" s="300"/>
      <c r="J219" s="301"/>
      <c r="K219" s="127" t="s">
        <v>4035</v>
      </c>
      <c r="L219" s="113"/>
      <c r="M219" s="300" t="s">
        <v>184</v>
      </c>
      <c r="N219" s="313" t="s">
        <v>3374</v>
      </c>
      <c r="O219" s="127" t="s">
        <v>3375</v>
      </c>
      <c r="P219" s="113"/>
      <c r="Q219" s="300" t="s">
        <v>1723</v>
      </c>
      <c r="R219" s="300" t="s">
        <v>4055</v>
      </c>
      <c r="S219" s="127" t="s">
        <v>4056</v>
      </c>
      <c r="T219" s="127"/>
      <c r="U219" s="127" t="s">
        <v>1828</v>
      </c>
      <c r="V219" s="127" t="s">
        <v>1828</v>
      </c>
      <c r="W219" s="127"/>
      <c r="X219" s="314"/>
      <c r="Y219" s="315"/>
      <c r="Z219" s="314"/>
      <c r="AA219" s="315"/>
      <c r="AB219" s="100">
        <f>IF(OR(J219="Fail",ISBLANK(J219)),INDEX('Issue Code Table'!C:C,MATCH(N:N,'Issue Code Table'!A:A,0)),IF(M219="Critical",6,IF(M219="Significant",5,IF(M219="Moderate",3,2))))</f>
        <v>4</v>
      </c>
    </row>
    <row r="220" spans="1:28" customFormat="1" ht="409.5" x14ac:dyDescent="0.35">
      <c r="A220" s="101" t="s">
        <v>4018</v>
      </c>
      <c r="B220" s="304" t="s">
        <v>1614</v>
      </c>
      <c r="C220" s="101" t="s">
        <v>1743</v>
      </c>
      <c r="D220" s="101" t="s">
        <v>139</v>
      </c>
      <c r="E220" s="101" t="s">
        <v>4019</v>
      </c>
      <c r="F220" s="101" t="s">
        <v>4020</v>
      </c>
      <c r="G220" s="101" t="s">
        <v>4021</v>
      </c>
      <c r="H220" s="101" t="s">
        <v>5543</v>
      </c>
      <c r="I220" s="305"/>
      <c r="J220" s="306"/>
      <c r="K220" s="101" t="s">
        <v>4022</v>
      </c>
      <c r="L220" s="320" t="s">
        <v>4023</v>
      </c>
      <c r="M220" s="305" t="s">
        <v>115</v>
      </c>
      <c r="N220" s="319" t="s">
        <v>1778</v>
      </c>
      <c r="O220" s="101" t="s">
        <v>1779</v>
      </c>
      <c r="P220" s="307"/>
      <c r="Q220" s="305" t="s">
        <v>1723</v>
      </c>
      <c r="R220" s="305" t="s">
        <v>4024</v>
      </c>
      <c r="S220" s="101" t="s">
        <v>4025</v>
      </c>
      <c r="T220" s="101" t="s">
        <v>4026</v>
      </c>
      <c r="U220" s="101" t="s">
        <v>4027</v>
      </c>
      <c r="V220" s="101" t="s">
        <v>4028</v>
      </c>
      <c r="W220" s="101" t="s">
        <v>4029</v>
      </c>
      <c r="X220" s="302"/>
      <c r="Y220" s="303"/>
      <c r="Z220" s="302"/>
      <c r="AA220" s="303"/>
      <c r="AB220" s="100">
        <f>IF(OR(J220="Fail",ISBLANK(J220)),INDEX('Issue Code Table'!C:C,MATCH(N:N,'Issue Code Table'!A:A,0)),IF(M220="Critical",6,IF(M220="Significant",5,IF(M220="Moderate",3,2))))</f>
        <v>5</v>
      </c>
    </row>
    <row r="221" spans="1:28" customFormat="1" ht="350" x14ac:dyDescent="0.35">
      <c r="A221" s="127" t="s">
        <v>2774</v>
      </c>
      <c r="B221" s="299" t="s">
        <v>170</v>
      </c>
      <c r="C221" s="127" t="s">
        <v>171</v>
      </c>
      <c r="D221" s="127" t="s">
        <v>208</v>
      </c>
      <c r="E221" s="127" t="s">
        <v>2775</v>
      </c>
      <c r="F221" s="127" t="s">
        <v>2776</v>
      </c>
      <c r="G221" s="127" t="s">
        <v>2777</v>
      </c>
      <c r="H221" s="127" t="s">
        <v>2778</v>
      </c>
      <c r="I221" s="300"/>
      <c r="J221" s="301"/>
      <c r="K221" s="127" t="s">
        <v>2779</v>
      </c>
      <c r="L221" s="300"/>
      <c r="M221" s="300" t="s">
        <v>115</v>
      </c>
      <c r="N221" s="300" t="s">
        <v>264</v>
      </c>
      <c r="O221" s="127" t="s">
        <v>1764</v>
      </c>
      <c r="P221" s="113"/>
      <c r="Q221" s="300" t="s">
        <v>680</v>
      </c>
      <c r="R221" s="300" t="s">
        <v>2780</v>
      </c>
      <c r="S221" s="127" t="s">
        <v>2781</v>
      </c>
      <c r="T221" s="127" t="s">
        <v>2782</v>
      </c>
      <c r="U221" s="127" t="s">
        <v>2783</v>
      </c>
      <c r="V221" s="127" t="s">
        <v>2784</v>
      </c>
      <c r="W221" s="127" t="s">
        <v>885</v>
      </c>
      <c r="X221" s="302"/>
      <c r="Y221" s="303"/>
      <c r="Z221" s="302"/>
      <c r="AA221" s="303"/>
      <c r="AB221" s="100">
        <f>IF(OR(J221="Fail",ISBLANK(J221)),INDEX('Issue Code Table'!C:C,MATCH(N:N,'Issue Code Table'!A:A,0)),IF(M221="Critical",6,IF(M221="Significant",5,IF(M221="Moderate",3,2))))</f>
        <v>5</v>
      </c>
    </row>
    <row r="222" spans="1:28" customFormat="1" ht="409.5" x14ac:dyDescent="0.35">
      <c r="A222" s="101" t="s">
        <v>4085</v>
      </c>
      <c r="B222" s="304" t="s">
        <v>170</v>
      </c>
      <c r="C222" s="101" t="s">
        <v>171</v>
      </c>
      <c r="D222" s="101" t="s">
        <v>208</v>
      </c>
      <c r="E222" s="101" t="s">
        <v>4086</v>
      </c>
      <c r="F222" s="101" t="s">
        <v>4087</v>
      </c>
      <c r="G222" s="101" t="s">
        <v>4088</v>
      </c>
      <c r="H222" s="101" t="s">
        <v>4089</v>
      </c>
      <c r="I222" s="305"/>
      <c r="J222" s="306"/>
      <c r="K222" s="101" t="s">
        <v>5379</v>
      </c>
      <c r="L222" s="307"/>
      <c r="M222" s="305" t="s">
        <v>115</v>
      </c>
      <c r="N222" s="319" t="s">
        <v>149</v>
      </c>
      <c r="O222" s="101" t="s">
        <v>150</v>
      </c>
      <c r="P222" s="307"/>
      <c r="Q222" s="305" t="s">
        <v>4062</v>
      </c>
      <c r="R222" s="305" t="s">
        <v>4090</v>
      </c>
      <c r="S222" s="101" t="s">
        <v>4091</v>
      </c>
      <c r="T222" s="101"/>
      <c r="U222" s="101" t="s">
        <v>4092</v>
      </c>
      <c r="V222" s="101" t="s">
        <v>4093</v>
      </c>
      <c r="W222" s="101" t="s">
        <v>5439</v>
      </c>
      <c r="X222" s="314"/>
      <c r="Y222" s="315"/>
      <c r="Z222" s="314"/>
      <c r="AA222" s="315"/>
      <c r="AB222" s="100">
        <f>IF(OR(J222="Fail",ISBLANK(J222)),INDEX('Issue Code Table'!C:C,MATCH(N:N,'Issue Code Table'!A:A,0)),IF(M222="Critical",6,IF(M222="Significant",5,IF(M222="Moderate",3,2))))</f>
        <v>6</v>
      </c>
    </row>
    <row r="223" spans="1:28" customFormat="1" ht="250" x14ac:dyDescent="0.35">
      <c r="A223" s="127" t="s">
        <v>4066</v>
      </c>
      <c r="B223" s="299" t="s">
        <v>170</v>
      </c>
      <c r="C223" s="127" t="s">
        <v>171</v>
      </c>
      <c r="D223" s="127" t="s">
        <v>208</v>
      </c>
      <c r="E223" s="127" t="s">
        <v>4067</v>
      </c>
      <c r="F223" s="127" t="s">
        <v>4068</v>
      </c>
      <c r="G223" s="127" t="s">
        <v>4069</v>
      </c>
      <c r="H223" s="127" t="s">
        <v>4070</v>
      </c>
      <c r="I223" s="300"/>
      <c r="J223" s="301"/>
      <c r="K223" s="127" t="s">
        <v>5346</v>
      </c>
      <c r="L223" s="113"/>
      <c r="M223" s="300" t="s">
        <v>115</v>
      </c>
      <c r="N223" s="313" t="s">
        <v>149</v>
      </c>
      <c r="O223" s="127" t="s">
        <v>150</v>
      </c>
      <c r="P223" s="113"/>
      <c r="Q223" s="300" t="s">
        <v>4062</v>
      </c>
      <c r="R223" s="300" t="s">
        <v>4071</v>
      </c>
      <c r="S223" s="127" t="s">
        <v>4072</v>
      </c>
      <c r="T223" s="127" t="s">
        <v>4073</v>
      </c>
      <c r="U223" s="127" t="s">
        <v>4074</v>
      </c>
      <c r="V223" s="127" t="s">
        <v>4075</v>
      </c>
      <c r="W223" s="127" t="s">
        <v>5440</v>
      </c>
      <c r="X223" s="314"/>
      <c r="Y223" s="315"/>
      <c r="Z223" s="314"/>
      <c r="AA223" s="315"/>
      <c r="AB223" s="100">
        <f>IF(OR(J223="Fail",ISBLANK(J223)),INDEX('Issue Code Table'!C:C,MATCH(N:N,'Issue Code Table'!A:A,0)),IF(M223="Critical",6,IF(M223="Significant",5,IF(M223="Moderate",3,2))))</f>
        <v>6</v>
      </c>
    </row>
    <row r="224" spans="1:28" customFormat="1" ht="337.5" x14ac:dyDescent="0.35">
      <c r="A224" s="101" t="s">
        <v>4044</v>
      </c>
      <c r="B224" s="304" t="s">
        <v>119</v>
      </c>
      <c r="C224" s="101" t="s">
        <v>120</v>
      </c>
      <c r="D224" s="101" t="s">
        <v>208</v>
      </c>
      <c r="E224" s="101" t="s">
        <v>4045</v>
      </c>
      <c r="F224" s="101" t="s">
        <v>4046</v>
      </c>
      <c r="G224" s="101" t="s">
        <v>5553</v>
      </c>
      <c r="H224" s="101" t="s">
        <v>4047</v>
      </c>
      <c r="I224" s="305"/>
      <c r="J224" s="306"/>
      <c r="K224" s="101" t="s">
        <v>4048</v>
      </c>
      <c r="L224" s="307"/>
      <c r="M224" s="305" t="s">
        <v>126</v>
      </c>
      <c r="N224" s="307" t="s">
        <v>1815</v>
      </c>
      <c r="O224" s="101" t="s">
        <v>5520</v>
      </c>
      <c r="P224" s="307"/>
      <c r="Q224" s="305" t="s">
        <v>1723</v>
      </c>
      <c r="R224" s="305" t="s">
        <v>4049</v>
      </c>
      <c r="S224" s="101" t="s">
        <v>1817</v>
      </c>
      <c r="T224" s="101"/>
      <c r="U224" s="101" t="s">
        <v>5554</v>
      </c>
      <c r="V224" s="101" t="s">
        <v>4050</v>
      </c>
      <c r="W224" s="101"/>
      <c r="X224" s="314"/>
      <c r="Y224" s="315"/>
      <c r="Z224" s="314"/>
      <c r="AA224" s="315"/>
      <c r="AB224" s="100">
        <f>IF(OR(J224="Fail",ISBLANK(J224)),INDEX('Issue Code Table'!C:C,MATCH(N:N,'Issue Code Table'!A:A,0)),IF(M224="Critical",6,IF(M224="Significant",5,IF(M224="Moderate",3,2))))</f>
        <v>5</v>
      </c>
    </row>
    <row r="225" spans="1:31" customFormat="1" ht="409.5" x14ac:dyDescent="0.35">
      <c r="A225" s="127" t="s">
        <v>2689</v>
      </c>
      <c r="B225" s="299" t="s">
        <v>554</v>
      </c>
      <c r="C225" s="127" t="s">
        <v>555</v>
      </c>
      <c r="D225" s="127" t="s">
        <v>208</v>
      </c>
      <c r="E225" s="127" t="s">
        <v>2690</v>
      </c>
      <c r="F225" s="127" t="s">
        <v>569</v>
      </c>
      <c r="G225" s="127" t="s">
        <v>2691</v>
      </c>
      <c r="H225" s="127" t="s">
        <v>2692</v>
      </c>
      <c r="I225" s="300"/>
      <c r="J225" s="301"/>
      <c r="K225" s="127" t="s">
        <v>2693</v>
      </c>
      <c r="L225" s="300"/>
      <c r="M225" s="300" t="s">
        <v>126</v>
      </c>
      <c r="N225" s="300" t="s">
        <v>562</v>
      </c>
      <c r="O225" s="127" t="s">
        <v>5491</v>
      </c>
      <c r="P225" s="113"/>
      <c r="Q225" s="300" t="s">
        <v>546</v>
      </c>
      <c r="R225" s="300" t="s">
        <v>547</v>
      </c>
      <c r="S225" s="127" t="s">
        <v>574</v>
      </c>
      <c r="T225" s="127"/>
      <c r="U225" s="127" t="s">
        <v>2694</v>
      </c>
      <c r="V225" s="127" t="s">
        <v>2695</v>
      </c>
      <c r="W225" s="127"/>
      <c r="X225" s="302"/>
      <c r="Y225" s="302"/>
      <c r="Z225" s="302"/>
      <c r="AA225" s="302"/>
      <c r="AB225" s="100">
        <f>IF(OR(J225="Fail",ISBLANK(J225)),INDEX('Issue Code Table'!C:C,MATCH(N:N,'Issue Code Table'!A:A,0)),IF(M225="Critical",6,IF(M225="Significant",5,IF(M225="Moderate",3,2))))</f>
        <v>5</v>
      </c>
    </row>
    <row r="226" spans="1:31" customFormat="1" ht="250" x14ac:dyDescent="0.35">
      <c r="A226" s="101" t="s">
        <v>2554</v>
      </c>
      <c r="B226" s="304" t="s">
        <v>1055</v>
      </c>
      <c r="C226" s="101" t="s">
        <v>1056</v>
      </c>
      <c r="D226" s="101" t="s">
        <v>208</v>
      </c>
      <c r="E226" s="101" t="s">
        <v>2555</v>
      </c>
      <c r="F226" s="101" t="s">
        <v>2556</v>
      </c>
      <c r="G226" s="101" t="s">
        <v>2557</v>
      </c>
      <c r="H226" s="101" t="s">
        <v>2558</v>
      </c>
      <c r="I226" s="305"/>
      <c r="J226" s="306"/>
      <c r="K226" s="101" t="s">
        <v>487</v>
      </c>
      <c r="L226" s="305"/>
      <c r="M226" s="305" t="s">
        <v>115</v>
      </c>
      <c r="N226" s="309" t="s">
        <v>488</v>
      </c>
      <c r="O226" s="101" t="s">
        <v>5489</v>
      </c>
      <c r="P226" s="307"/>
      <c r="Q226" s="305" t="s">
        <v>1880</v>
      </c>
      <c r="R226" s="305" t="s">
        <v>2559</v>
      </c>
      <c r="S226" s="101" t="s">
        <v>491</v>
      </c>
      <c r="T226" s="101"/>
      <c r="U226" s="101" t="s">
        <v>2560</v>
      </c>
      <c r="V226" s="101" t="s">
        <v>2561</v>
      </c>
      <c r="W226" s="101" t="s">
        <v>494</v>
      </c>
      <c r="X226" s="302"/>
      <c r="Y226" s="303"/>
      <c r="Z226" s="302"/>
      <c r="AA226" s="303"/>
      <c r="AB226" s="100">
        <f>IF(OR(J226="Fail",ISBLANK(J226)),INDEX('Issue Code Table'!C:C,MATCH(N:N,'Issue Code Table'!A:A,0)),IF(M226="Critical",6,IF(M226="Significant",5,IF(M226="Moderate",3,2))))</f>
        <v>5</v>
      </c>
    </row>
    <row r="227" spans="1:31" customFormat="1" x14ac:dyDescent="0.35">
      <c r="A227" s="37"/>
      <c r="B227" s="295" t="s">
        <v>181</v>
      </c>
      <c r="C227" s="128"/>
      <c r="D227" s="36"/>
      <c r="E227" s="36"/>
      <c r="F227" s="36"/>
      <c r="G227" s="36"/>
      <c r="H227" s="36"/>
      <c r="I227" s="36"/>
      <c r="J227" s="36"/>
      <c r="K227" s="36"/>
      <c r="L227" s="36"/>
      <c r="M227" s="36"/>
      <c r="N227" s="36"/>
      <c r="O227" s="36"/>
      <c r="P227" s="75"/>
      <c r="Q227" s="36"/>
      <c r="R227" s="36"/>
      <c r="S227" s="36"/>
      <c r="T227" s="36"/>
      <c r="U227" s="36"/>
      <c r="V227" s="36"/>
      <c r="W227" s="36"/>
      <c r="X227" s="76"/>
      <c r="Z227" s="76"/>
      <c r="AB227" s="36"/>
    </row>
    <row r="228" spans="1:31" customFormat="1" x14ac:dyDescent="0.35">
      <c r="A228" s="76"/>
      <c r="B228" s="76"/>
      <c r="C228" s="76"/>
      <c r="D228" s="76"/>
      <c r="E228" s="76"/>
      <c r="F228" s="76"/>
      <c r="G228" s="76"/>
      <c r="H228" s="76"/>
      <c r="I228" s="76"/>
      <c r="J228" s="76"/>
      <c r="K228" s="76"/>
      <c r="L228" s="76"/>
      <c r="M228" s="76"/>
      <c r="N228" s="76"/>
      <c r="O228" s="76"/>
      <c r="P228" s="76"/>
      <c r="Q228" s="76"/>
      <c r="R228" s="76"/>
      <c r="S228" s="76"/>
      <c r="T228" s="76"/>
      <c r="U228" s="76"/>
      <c r="V228" s="76"/>
      <c r="W228" s="76"/>
      <c r="X228" s="76"/>
      <c r="Z228" s="76"/>
      <c r="AB228" s="1"/>
    </row>
    <row r="229" spans="1:31" customFormat="1" x14ac:dyDescent="0.35">
      <c r="A229" s="76"/>
      <c r="B229" s="76"/>
      <c r="C229" s="76"/>
      <c r="D229" s="76"/>
      <c r="E229" s="76"/>
      <c r="F229" s="76"/>
      <c r="G229" s="76"/>
      <c r="H229" s="12" t="s">
        <v>52</v>
      </c>
      <c r="I229" s="76"/>
      <c r="J229" s="76"/>
      <c r="K229" s="76"/>
      <c r="L229" s="76"/>
      <c r="M229" s="76"/>
      <c r="N229" s="76"/>
      <c r="O229" s="76"/>
      <c r="P229" s="76"/>
      <c r="Q229" s="76"/>
      <c r="R229" s="76"/>
      <c r="S229" s="76"/>
      <c r="T229" s="76"/>
      <c r="U229" s="76"/>
      <c r="V229" s="76"/>
      <c r="W229" s="76"/>
      <c r="X229" s="76"/>
      <c r="Z229" s="76"/>
      <c r="AB229" s="1"/>
    </row>
    <row r="230" spans="1:31" customFormat="1" x14ac:dyDescent="0.35">
      <c r="A230" s="76"/>
      <c r="B230" s="76"/>
      <c r="C230" s="76"/>
      <c r="D230" s="76"/>
      <c r="E230" s="76"/>
      <c r="F230" s="76"/>
      <c r="G230" s="76"/>
      <c r="H230" s="12" t="s">
        <v>53</v>
      </c>
      <c r="I230" s="76"/>
      <c r="J230" s="76"/>
      <c r="K230" s="76"/>
      <c r="L230" s="76"/>
      <c r="M230" s="76"/>
      <c r="N230" s="76"/>
      <c r="O230" s="76"/>
      <c r="P230" s="76"/>
      <c r="Q230" s="76"/>
      <c r="R230" s="76"/>
      <c r="S230" s="76"/>
      <c r="T230" s="76"/>
      <c r="U230" s="76"/>
      <c r="V230" s="76"/>
      <c r="W230" s="76"/>
      <c r="X230" s="76"/>
      <c r="Z230" s="76"/>
      <c r="AB230" s="1"/>
    </row>
    <row r="231" spans="1:31" customFormat="1" x14ac:dyDescent="0.35">
      <c r="A231" s="76"/>
      <c r="B231" s="76"/>
      <c r="C231" s="76"/>
      <c r="D231" s="76"/>
      <c r="E231" s="76"/>
      <c r="F231" s="76"/>
      <c r="G231" s="76"/>
      <c r="H231" s="12" t="s">
        <v>41</v>
      </c>
      <c r="I231" s="76"/>
      <c r="J231" s="76"/>
      <c r="K231" s="76"/>
      <c r="L231" s="76"/>
      <c r="M231" s="76"/>
      <c r="N231" s="76"/>
      <c r="O231" s="76"/>
      <c r="P231" s="76"/>
      <c r="Q231" s="76"/>
      <c r="R231" s="76"/>
      <c r="S231" s="76"/>
      <c r="T231" s="76"/>
      <c r="U231" s="76"/>
      <c r="V231" s="76"/>
      <c r="W231" s="76"/>
      <c r="X231" s="76"/>
      <c r="Z231" s="76"/>
      <c r="AB231" s="1"/>
    </row>
    <row r="232" spans="1:31" x14ac:dyDescent="0.35">
      <c r="A232" s="76"/>
      <c r="B232" s="76"/>
      <c r="C232" s="76"/>
      <c r="D232" s="76"/>
      <c r="E232" s="76"/>
      <c r="F232" s="76"/>
      <c r="G232" s="76"/>
      <c r="H232" s="12" t="s">
        <v>182</v>
      </c>
      <c r="I232" s="76"/>
      <c r="J232" s="76"/>
      <c r="K232" s="76"/>
      <c r="L232" s="76"/>
      <c r="M232" s="76"/>
      <c r="N232" s="76"/>
      <c r="O232" s="76"/>
      <c r="P232" s="76"/>
      <c r="Q232" s="76"/>
      <c r="R232" s="76"/>
      <c r="S232" s="76"/>
      <c r="T232" s="76"/>
      <c r="U232" s="76"/>
      <c r="V232" s="76"/>
      <c r="W232" s="76"/>
      <c r="X232" s="76"/>
      <c r="Z232" s="76"/>
      <c r="AD232" s="76"/>
      <c r="AE232" s="76"/>
    </row>
    <row r="233" spans="1:31" x14ac:dyDescent="0.35">
      <c r="A233" s="76"/>
      <c r="B233" s="76"/>
      <c r="C233" s="76"/>
      <c r="D233" s="76"/>
      <c r="E233" s="76"/>
      <c r="F233" s="76"/>
      <c r="G233" s="76"/>
      <c r="H233" s="76"/>
      <c r="I233" s="76"/>
      <c r="J233" s="76"/>
      <c r="K233" s="76"/>
      <c r="L233" s="76"/>
      <c r="M233" s="76"/>
      <c r="N233" s="76"/>
      <c r="O233" s="76"/>
      <c r="P233" s="76"/>
      <c r="Q233" s="76"/>
      <c r="R233" s="76"/>
      <c r="S233" s="76"/>
      <c r="T233" s="76"/>
      <c r="U233" s="76"/>
      <c r="V233" s="76"/>
      <c r="W233" s="76"/>
      <c r="X233" s="76"/>
      <c r="Z233" s="76"/>
      <c r="AD233" s="76"/>
      <c r="AE233" s="76"/>
    </row>
    <row r="234" spans="1:31" x14ac:dyDescent="0.35">
      <c r="A234" s="76"/>
      <c r="B234" s="76"/>
      <c r="C234" s="76"/>
      <c r="D234" s="76"/>
      <c r="E234" s="76"/>
      <c r="F234" s="76"/>
      <c r="G234" s="76"/>
      <c r="H234" s="12" t="s">
        <v>183</v>
      </c>
      <c r="I234" s="76"/>
      <c r="J234" s="76"/>
      <c r="K234" s="76"/>
      <c r="L234" s="76"/>
      <c r="M234" s="76"/>
      <c r="N234" s="76"/>
      <c r="O234" s="76"/>
      <c r="P234" s="76"/>
      <c r="Q234" s="76"/>
      <c r="R234" s="76"/>
      <c r="S234" s="76"/>
      <c r="T234" s="76"/>
      <c r="U234" s="76"/>
      <c r="V234" s="76"/>
      <c r="W234" s="76"/>
      <c r="X234" s="76"/>
      <c r="Z234" s="76"/>
      <c r="AD234" s="76"/>
      <c r="AE234" s="76"/>
    </row>
    <row r="235" spans="1:31" x14ac:dyDescent="0.35">
      <c r="A235" s="76"/>
      <c r="B235" s="76"/>
      <c r="C235" s="76"/>
      <c r="D235" s="76"/>
      <c r="E235" s="76"/>
      <c r="F235" s="76"/>
      <c r="G235" s="76"/>
      <c r="H235" s="12" t="s">
        <v>107</v>
      </c>
      <c r="I235" s="76"/>
      <c r="J235" s="76"/>
      <c r="K235" s="76"/>
      <c r="L235" s="76"/>
      <c r="M235" s="76"/>
      <c r="N235" s="76"/>
      <c r="O235" s="76"/>
      <c r="P235" s="76"/>
      <c r="Q235" s="76"/>
      <c r="R235" s="76"/>
      <c r="S235" s="76"/>
      <c r="T235" s="76"/>
      <c r="U235" s="76"/>
      <c r="V235" s="76"/>
      <c r="W235" s="76"/>
      <c r="X235" s="76"/>
      <c r="Z235" s="76"/>
      <c r="AD235" s="76"/>
      <c r="AE235" s="76"/>
    </row>
    <row r="236" spans="1:31" x14ac:dyDescent="0.35">
      <c r="A236" s="76"/>
      <c r="B236" s="76"/>
      <c r="C236" s="76"/>
      <c r="D236" s="76"/>
      <c r="E236" s="76"/>
      <c r="F236" s="76"/>
      <c r="G236" s="76"/>
      <c r="H236" s="12" t="s">
        <v>115</v>
      </c>
      <c r="I236" s="76"/>
      <c r="J236" s="76"/>
      <c r="K236" s="76"/>
      <c r="L236" s="76"/>
      <c r="M236" s="76"/>
      <c r="N236" s="76"/>
      <c r="O236" s="76"/>
      <c r="P236" s="76"/>
      <c r="Q236" s="76"/>
      <c r="R236" s="76"/>
      <c r="S236" s="76"/>
      <c r="T236" s="76"/>
      <c r="U236" s="76"/>
      <c r="V236" s="76"/>
      <c r="W236" s="76"/>
      <c r="X236" s="76"/>
      <c r="Z236" s="76"/>
      <c r="AD236" s="76"/>
      <c r="AE236" s="76"/>
    </row>
    <row r="237" spans="1:31" x14ac:dyDescent="0.35">
      <c r="A237" s="76"/>
      <c r="B237" s="76"/>
      <c r="C237" s="76"/>
      <c r="D237" s="76"/>
      <c r="E237" s="76"/>
      <c r="F237" s="76"/>
      <c r="G237" s="76"/>
      <c r="H237" s="12" t="s">
        <v>126</v>
      </c>
      <c r="I237" s="76"/>
      <c r="J237" s="76"/>
      <c r="K237" s="76"/>
      <c r="L237" s="76"/>
      <c r="M237" s="76"/>
      <c r="N237" s="76"/>
      <c r="O237" s="76"/>
      <c r="P237" s="76"/>
      <c r="Q237" s="76"/>
      <c r="R237" s="76"/>
      <c r="S237" s="76"/>
      <c r="T237" s="76"/>
      <c r="U237" s="76"/>
      <c r="V237" s="76"/>
      <c r="W237" s="76"/>
      <c r="X237" s="76"/>
      <c r="Z237" s="76"/>
      <c r="AD237" s="76"/>
      <c r="AE237" s="76"/>
    </row>
    <row r="238" spans="1:31" x14ac:dyDescent="0.35">
      <c r="A238" s="76"/>
      <c r="B238" s="76"/>
      <c r="C238" s="76"/>
      <c r="D238" s="76"/>
      <c r="E238" s="76"/>
      <c r="F238" s="76"/>
      <c r="G238" s="76"/>
      <c r="H238" s="12" t="s">
        <v>184</v>
      </c>
      <c r="I238" s="76"/>
      <c r="J238" s="76"/>
      <c r="K238" s="76"/>
      <c r="L238" s="76"/>
      <c r="M238" s="76"/>
      <c r="N238" s="76"/>
      <c r="O238" s="76"/>
      <c r="P238" s="76"/>
      <c r="Q238" s="76"/>
      <c r="R238" s="76"/>
      <c r="S238" s="76"/>
      <c r="T238" s="76"/>
      <c r="U238" s="76"/>
      <c r="V238" s="76"/>
      <c r="W238" s="76"/>
      <c r="X238" s="76"/>
      <c r="Z238" s="76"/>
      <c r="AD238" s="76"/>
      <c r="AE238" s="76"/>
    </row>
    <row r="239" spans="1:31" x14ac:dyDescent="0.35">
      <c r="A239" s="76"/>
      <c r="B239" s="76"/>
      <c r="C239" s="76"/>
      <c r="D239" s="76"/>
      <c r="E239" s="76"/>
      <c r="F239" s="76"/>
      <c r="G239" s="76"/>
      <c r="H239" s="76"/>
      <c r="I239" s="76"/>
      <c r="J239" s="76"/>
      <c r="K239" s="76"/>
      <c r="L239" s="76"/>
      <c r="M239" s="76"/>
      <c r="N239" s="76"/>
      <c r="O239" s="76"/>
      <c r="P239" s="76"/>
      <c r="Q239" s="76"/>
      <c r="R239" s="76"/>
      <c r="S239" s="76"/>
      <c r="T239" s="76"/>
      <c r="U239" s="76"/>
      <c r="V239" s="76"/>
      <c r="W239" s="76"/>
      <c r="X239" s="76"/>
      <c r="Z239" s="76"/>
      <c r="AD239" s="76"/>
      <c r="AE239" s="76"/>
    </row>
    <row r="240" spans="1:31" x14ac:dyDescent="0.35">
      <c r="A240" s="76"/>
      <c r="B240" s="76"/>
      <c r="C240" s="76"/>
      <c r="D240" s="76"/>
      <c r="E240" s="76"/>
      <c r="F240" s="76"/>
      <c r="G240" s="76"/>
      <c r="H240" s="76"/>
      <c r="I240" s="76"/>
      <c r="J240" s="76"/>
      <c r="K240" s="76"/>
      <c r="L240" s="76"/>
      <c r="M240" s="76"/>
      <c r="N240" s="76"/>
      <c r="O240" s="76"/>
      <c r="P240" s="76"/>
      <c r="Q240" s="76"/>
      <c r="R240" s="76"/>
      <c r="S240" s="76"/>
      <c r="T240" s="76"/>
      <c r="U240" s="76"/>
      <c r="V240" s="76"/>
      <c r="W240" s="76"/>
      <c r="X240" s="76"/>
      <c r="Z240" s="76"/>
      <c r="AD240" s="76"/>
      <c r="AE240" s="76"/>
    </row>
    <row r="241" spans="1:31" x14ac:dyDescent="0.35">
      <c r="A241" s="76"/>
      <c r="B241" s="76"/>
      <c r="C241" s="76"/>
      <c r="D241" s="76"/>
      <c r="E241" s="76"/>
      <c r="F241" s="76"/>
      <c r="G241" s="76"/>
      <c r="H241" s="76"/>
      <c r="I241" s="76"/>
      <c r="J241" s="76"/>
      <c r="K241" s="76"/>
      <c r="L241" s="76"/>
      <c r="M241" s="76"/>
      <c r="N241" s="76"/>
      <c r="O241" s="76"/>
      <c r="P241" s="76"/>
      <c r="Q241" s="76"/>
      <c r="R241" s="76"/>
      <c r="S241" s="76"/>
      <c r="T241" s="76"/>
      <c r="U241" s="76"/>
      <c r="V241" s="76"/>
      <c r="W241" s="76"/>
      <c r="X241" s="76"/>
      <c r="Z241" s="76"/>
      <c r="AD241" s="76"/>
      <c r="AE241" s="76"/>
    </row>
    <row r="242" spans="1:31" x14ac:dyDescent="0.35">
      <c r="A242" s="76"/>
      <c r="B242" s="76"/>
      <c r="C242" s="76"/>
      <c r="D242" s="76"/>
      <c r="E242" s="76"/>
      <c r="F242" s="76"/>
      <c r="G242" s="76"/>
      <c r="H242" s="76"/>
      <c r="I242" s="76"/>
      <c r="J242" s="76"/>
      <c r="K242" s="76"/>
      <c r="L242" s="76"/>
      <c r="M242" s="76"/>
      <c r="N242" s="76"/>
      <c r="O242" s="76"/>
      <c r="P242" s="76"/>
      <c r="Q242" s="76"/>
      <c r="R242" s="76"/>
      <c r="S242" s="76"/>
      <c r="T242" s="76"/>
      <c r="U242" s="76"/>
      <c r="V242" s="76"/>
      <c r="W242" s="76"/>
      <c r="X242" s="76"/>
      <c r="Z242" s="76"/>
      <c r="AD242" s="76"/>
      <c r="AE242" s="76"/>
    </row>
    <row r="243" spans="1:31" x14ac:dyDescent="0.35">
      <c r="A243" s="76"/>
      <c r="B243" s="76"/>
      <c r="C243" s="76"/>
      <c r="D243" s="76"/>
      <c r="E243" s="76"/>
      <c r="F243" s="76"/>
      <c r="G243" s="76"/>
      <c r="H243" s="76"/>
      <c r="I243" s="76"/>
      <c r="J243" s="76"/>
      <c r="K243" s="76"/>
      <c r="L243" s="76"/>
      <c r="M243" s="76"/>
      <c r="N243" s="76"/>
      <c r="O243" s="76"/>
      <c r="P243" s="76"/>
      <c r="Q243" s="76"/>
      <c r="R243" s="76"/>
      <c r="S243" s="76"/>
      <c r="T243" s="76"/>
      <c r="U243" s="76"/>
      <c r="V243" s="76"/>
      <c r="W243" s="76"/>
      <c r="X243" s="76"/>
      <c r="Z243" s="76"/>
      <c r="AD243" s="76"/>
      <c r="AE243" s="76"/>
    </row>
    <row r="244" spans="1:31" x14ac:dyDescent="0.35">
      <c r="A244" s="76"/>
      <c r="B244" s="76"/>
      <c r="C244" s="76"/>
      <c r="D244" s="76"/>
      <c r="E244" s="76"/>
      <c r="F244" s="76"/>
      <c r="G244" s="76"/>
      <c r="H244" s="76"/>
      <c r="I244" s="76"/>
      <c r="J244" s="76"/>
      <c r="K244" s="76"/>
      <c r="L244" s="76"/>
      <c r="M244" s="76"/>
      <c r="N244" s="76"/>
      <c r="O244" s="76"/>
      <c r="P244" s="76"/>
      <c r="Q244" s="76"/>
      <c r="R244" s="76"/>
      <c r="S244" s="76"/>
      <c r="T244" s="76"/>
      <c r="U244" s="76"/>
      <c r="V244" s="76"/>
      <c r="W244" s="76"/>
      <c r="X244" s="76"/>
      <c r="Z244" s="76"/>
      <c r="AD244" s="76"/>
      <c r="AE244" s="76"/>
    </row>
    <row r="245" spans="1:31" x14ac:dyDescent="0.35">
      <c r="A245" s="76"/>
      <c r="B245" s="76"/>
      <c r="C245" s="76"/>
      <c r="D245" s="76"/>
      <c r="E245" s="76"/>
      <c r="F245" s="76"/>
      <c r="G245" s="76"/>
      <c r="H245" s="76"/>
      <c r="I245" s="76"/>
      <c r="J245" s="76"/>
      <c r="K245" s="76"/>
      <c r="L245" s="76"/>
      <c r="M245" s="76"/>
      <c r="N245" s="76"/>
      <c r="O245" s="76"/>
      <c r="P245" s="76"/>
      <c r="Q245" s="76"/>
      <c r="R245" s="76"/>
      <c r="S245" s="76"/>
      <c r="T245" s="76"/>
      <c r="U245" s="76"/>
      <c r="V245" s="76"/>
      <c r="W245" s="76"/>
      <c r="X245" s="76"/>
      <c r="Z245" s="76"/>
      <c r="AD245" s="76"/>
      <c r="AE245" s="76"/>
    </row>
    <row r="246" spans="1:31" x14ac:dyDescent="0.35">
      <c r="A246" s="76"/>
      <c r="B246" s="76"/>
      <c r="C246" s="76"/>
      <c r="D246" s="76"/>
      <c r="E246" s="76"/>
      <c r="F246" s="76"/>
      <c r="G246" s="76"/>
      <c r="H246" s="76"/>
      <c r="I246" s="76"/>
      <c r="J246" s="76"/>
      <c r="K246" s="76"/>
      <c r="L246" s="76"/>
      <c r="M246" s="76"/>
      <c r="N246" s="76"/>
      <c r="O246" s="76"/>
      <c r="P246" s="76"/>
      <c r="Q246" s="76"/>
      <c r="R246" s="76"/>
      <c r="S246" s="76"/>
      <c r="T246" s="76"/>
      <c r="U246" s="76"/>
      <c r="V246" s="76"/>
      <c r="W246" s="76"/>
      <c r="X246" s="76"/>
      <c r="Z246" s="76"/>
      <c r="AD246" s="76"/>
      <c r="AE246" s="76"/>
    </row>
    <row r="247" spans="1:31" x14ac:dyDescent="0.35">
      <c r="A247" s="76"/>
      <c r="B247" s="76"/>
      <c r="C247" s="76"/>
      <c r="D247" s="76"/>
      <c r="E247" s="76"/>
      <c r="F247" s="76"/>
      <c r="G247" s="76"/>
      <c r="H247" s="76"/>
      <c r="I247" s="76"/>
      <c r="J247" s="76"/>
      <c r="K247" s="76"/>
      <c r="L247" s="76"/>
      <c r="M247" s="76"/>
      <c r="N247" s="76"/>
      <c r="O247" s="76"/>
      <c r="P247" s="76"/>
      <c r="Q247" s="76"/>
      <c r="R247" s="76"/>
      <c r="S247" s="76"/>
      <c r="T247" s="76"/>
      <c r="U247" s="76"/>
      <c r="V247" s="76"/>
      <c r="W247" s="76"/>
      <c r="X247" s="76"/>
      <c r="Z247" s="76"/>
      <c r="AD247" s="76"/>
      <c r="AE247" s="76"/>
    </row>
    <row r="248" spans="1:31" x14ac:dyDescent="0.35">
      <c r="A248" s="76"/>
      <c r="B248" s="76"/>
      <c r="C248" s="76"/>
      <c r="D248" s="76"/>
      <c r="E248" s="76"/>
      <c r="F248" s="76"/>
      <c r="G248" s="76"/>
      <c r="H248" s="76"/>
      <c r="I248" s="76"/>
      <c r="J248" s="76"/>
      <c r="K248" s="76"/>
      <c r="L248" s="76"/>
      <c r="M248" s="76"/>
      <c r="N248" s="76"/>
      <c r="O248" s="76"/>
      <c r="P248" s="76"/>
      <c r="Q248" s="76"/>
      <c r="R248" s="76"/>
      <c r="S248" s="76"/>
      <c r="T248" s="76"/>
      <c r="U248" s="76"/>
      <c r="V248" s="76"/>
      <c r="W248" s="76"/>
      <c r="X248" s="76"/>
      <c r="Z248" s="76"/>
      <c r="AD248" s="76"/>
      <c r="AE248" s="76"/>
    </row>
    <row r="249" spans="1:31" x14ac:dyDescent="0.35">
      <c r="A249" s="76"/>
      <c r="B249" s="76"/>
      <c r="C249" s="76"/>
      <c r="D249" s="76"/>
      <c r="E249" s="76"/>
      <c r="F249" s="76"/>
      <c r="G249" s="76"/>
      <c r="H249" s="76"/>
      <c r="I249" s="76"/>
      <c r="J249" s="76"/>
      <c r="K249" s="76"/>
      <c r="L249" s="76"/>
      <c r="M249" s="76"/>
      <c r="N249" s="76"/>
      <c r="O249" s="76"/>
      <c r="P249" s="76"/>
      <c r="Q249" s="76"/>
      <c r="R249" s="76"/>
      <c r="S249" s="76"/>
      <c r="T249" s="76"/>
      <c r="U249" s="76"/>
      <c r="V249" s="76"/>
      <c r="W249" s="76"/>
      <c r="X249" s="76"/>
      <c r="Z249" s="76"/>
      <c r="AD249" s="76"/>
      <c r="AE249" s="76"/>
    </row>
    <row r="250" spans="1:31" x14ac:dyDescent="0.35">
      <c r="A250" s="76"/>
      <c r="B250" s="76"/>
      <c r="C250" s="76"/>
      <c r="D250" s="76"/>
      <c r="E250" s="76"/>
      <c r="F250" s="76"/>
      <c r="G250" s="76"/>
      <c r="H250" s="76"/>
      <c r="I250" s="76"/>
      <c r="J250" s="76"/>
      <c r="K250" s="76"/>
      <c r="L250" s="76"/>
      <c r="M250" s="76"/>
      <c r="N250" s="76"/>
      <c r="O250" s="76"/>
      <c r="P250" s="76"/>
      <c r="Q250" s="76"/>
      <c r="R250" s="76"/>
      <c r="S250" s="76"/>
      <c r="T250" s="76"/>
      <c r="U250" s="76"/>
      <c r="V250" s="76"/>
      <c r="W250" s="76"/>
      <c r="X250" s="76"/>
      <c r="Z250" s="76"/>
      <c r="AD250" s="76"/>
      <c r="AE250" s="76"/>
    </row>
    <row r="251" spans="1:31" x14ac:dyDescent="0.35">
      <c r="A251" s="76"/>
      <c r="B251" s="76"/>
      <c r="C251" s="76"/>
      <c r="D251" s="76"/>
      <c r="E251" s="76"/>
      <c r="F251" s="76"/>
      <c r="G251" s="76"/>
      <c r="H251" s="76"/>
      <c r="I251" s="76"/>
      <c r="J251" s="76"/>
      <c r="K251" s="76"/>
      <c r="L251" s="76"/>
      <c r="M251" s="76"/>
      <c r="N251" s="76"/>
      <c r="O251" s="76"/>
      <c r="P251" s="76"/>
      <c r="Q251" s="76"/>
      <c r="R251" s="76"/>
      <c r="S251" s="76"/>
      <c r="T251" s="76"/>
      <c r="U251" s="76"/>
      <c r="V251" s="76"/>
      <c r="W251" s="76"/>
      <c r="X251" s="76"/>
      <c r="Z251" s="76"/>
      <c r="AD251" s="76"/>
      <c r="AE251" s="76"/>
    </row>
    <row r="252" spans="1:31" x14ac:dyDescent="0.35">
      <c r="A252" s="76"/>
      <c r="B252" s="76"/>
      <c r="C252" s="76"/>
      <c r="D252" s="76"/>
      <c r="E252" s="76"/>
      <c r="F252" s="76"/>
      <c r="G252" s="76"/>
      <c r="H252" s="76"/>
      <c r="I252" s="76"/>
      <c r="J252" s="76"/>
      <c r="K252" s="76"/>
      <c r="L252" s="76"/>
      <c r="M252" s="76"/>
      <c r="N252" s="76"/>
      <c r="O252" s="76"/>
      <c r="P252" s="76"/>
      <c r="Q252" s="76"/>
      <c r="R252" s="76"/>
      <c r="S252" s="76"/>
      <c r="T252" s="76"/>
      <c r="U252" s="76"/>
      <c r="V252" s="76"/>
      <c r="W252" s="76"/>
      <c r="X252" s="76"/>
      <c r="Z252" s="76"/>
      <c r="AD252" s="76"/>
      <c r="AE252" s="76"/>
    </row>
    <row r="253" spans="1:31" x14ac:dyDescent="0.35">
      <c r="A253" s="76"/>
      <c r="B253" s="76"/>
      <c r="C253" s="76"/>
      <c r="D253" s="76"/>
      <c r="E253" s="76"/>
      <c r="F253" s="76"/>
      <c r="G253" s="76"/>
      <c r="H253" s="76"/>
      <c r="I253" s="76"/>
      <c r="J253" s="76"/>
      <c r="K253" s="76"/>
      <c r="L253" s="76"/>
      <c r="M253" s="76"/>
      <c r="N253" s="76"/>
      <c r="O253" s="76"/>
      <c r="P253" s="76"/>
      <c r="Q253" s="76"/>
      <c r="R253" s="76"/>
      <c r="S253" s="76"/>
      <c r="T253" s="76"/>
      <c r="U253" s="76"/>
      <c r="V253" s="76"/>
      <c r="W253" s="76"/>
      <c r="X253" s="76"/>
      <c r="Z253" s="76"/>
      <c r="AD253" s="76"/>
      <c r="AE253" s="76"/>
    </row>
    <row r="254" spans="1:31" x14ac:dyDescent="0.35">
      <c r="A254" s="76"/>
      <c r="B254" s="76"/>
      <c r="C254" s="76"/>
      <c r="D254" s="76"/>
      <c r="E254" s="76"/>
      <c r="F254" s="76"/>
      <c r="G254" s="76"/>
      <c r="H254" s="76"/>
      <c r="I254" s="76"/>
      <c r="J254" s="76"/>
      <c r="K254" s="76"/>
      <c r="L254" s="76"/>
      <c r="M254" s="76"/>
      <c r="N254" s="76"/>
      <c r="O254" s="76"/>
      <c r="P254" s="76"/>
      <c r="Q254" s="76"/>
      <c r="R254" s="76"/>
      <c r="S254" s="76"/>
      <c r="T254" s="76"/>
      <c r="U254" s="76"/>
      <c r="V254" s="76"/>
      <c r="W254" s="76"/>
      <c r="X254" s="76"/>
      <c r="Z254" s="76"/>
      <c r="AD254" s="76"/>
      <c r="AE254" s="76"/>
    </row>
    <row r="255" spans="1:31" x14ac:dyDescent="0.35">
      <c r="A255" s="76"/>
      <c r="B255" s="76"/>
      <c r="C255" s="76"/>
      <c r="D255" s="76"/>
      <c r="E255" s="76"/>
      <c r="F255" s="76"/>
      <c r="G255" s="76"/>
      <c r="H255" s="76"/>
      <c r="I255" s="76"/>
      <c r="J255" s="76"/>
      <c r="K255" s="76"/>
      <c r="L255" s="76"/>
      <c r="M255" s="76"/>
      <c r="N255" s="76"/>
      <c r="O255" s="76"/>
      <c r="P255" s="76"/>
      <c r="Q255" s="76"/>
      <c r="R255" s="76"/>
      <c r="S255" s="76"/>
      <c r="T255" s="76"/>
      <c r="U255" s="76"/>
      <c r="V255" s="76"/>
      <c r="W255" s="76"/>
      <c r="X255" s="76"/>
      <c r="Z255" s="76"/>
      <c r="AD255" s="76"/>
      <c r="AE255" s="76"/>
    </row>
    <row r="256" spans="1:31" x14ac:dyDescent="0.35">
      <c r="A256" s="76"/>
      <c r="B256" s="76"/>
      <c r="C256" s="76"/>
      <c r="D256" s="76"/>
      <c r="E256" s="76"/>
      <c r="F256" s="76"/>
      <c r="G256" s="76"/>
      <c r="H256" s="76"/>
      <c r="I256" s="76"/>
      <c r="J256" s="76"/>
      <c r="K256" s="76"/>
      <c r="L256" s="76"/>
      <c r="M256" s="76"/>
      <c r="N256" s="76"/>
      <c r="O256" s="76"/>
      <c r="P256" s="76"/>
      <c r="Q256" s="76"/>
      <c r="R256" s="76"/>
      <c r="S256" s="76"/>
      <c r="T256" s="76"/>
      <c r="U256" s="76"/>
      <c r="V256" s="76"/>
      <c r="W256" s="76"/>
      <c r="X256" s="76"/>
      <c r="Z256" s="76"/>
      <c r="AD256" s="76"/>
      <c r="AE256" s="76"/>
    </row>
    <row r="257" spans="1:31" x14ac:dyDescent="0.35">
      <c r="A257" s="76"/>
      <c r="B257" s="76"/>
      <c r="C257" s="76"/>
      <c r="D257" s="76"/>
      <c r="E257" s="76"/>
      <c r="F257" s="76"/>
      <c r="G257" s="76"/>
      <c r="H257" s="76"/>
      <c r="I257" s="76"/>
      <c r="J257" s="76"/>
      <c r="K257" s="76"/>
      <c r="L257" s="76"/>
      <c r="M257" s="76"/>
      <c r="N257" s="76"/>
      <c r="O257" s="76"/>
      <c r="P257" s="76"/>
      <c r="Q257" s="76"/>
      <c r="R257" s="76"/>
      <c r="S257" s="76"/>
      <c r="T257" s="76"/>
      <c r="U257" s="76"/>
      <c r="V257" s="76"/>
      <c r="W257" s="76"/>
      <c r="X257" s="76"/>
      <c r="Z257" s="76"/>
      <c r="AD257" s="76"/>
      <c r="AE257" s="76"/>
    </row>
    <row r="258" spans="1:31" x14ac:dyDescent="0.35">
      <c r="A258" s="76"/>
      <c r="B258" s="76"/>
      <c r="C258" s="76"/>
      <c r="D258" s="76"/>
      <c r="E258" s="76"/>
      <c r="F258" s="76"/>
      <c r="G258" s="76"/>
      <c r="H258" s="76"/>
      <c r="I258" s="76"/>
      <c r="J258" s="76"/>
      <c r="K258" s="76"/>
      <c r="L258" s="76"/>
      <c r="M258" s="76"/>
      <c r="N258" s="76"/>
      <c r="O258" s="76"/>
      <c r="P258" s="76"/>
      <c r="Q258" s="76"/>
      <c r="R258" s="76"/>
      <c r="S258" s="76"/>
      <c r="T258" s="76"/>
      <c r="U258" s="76"/>
      <c r="V258" s="76"/>
      <c r="W258" s="76"/>
      <c r="X258" s="76"/>
      <c r="Z258" s="76"/>
      <c r="AD258" s="76"/>
      <c r="AE258" s="76"/>
    </row>
    <row r="259" spans="1:31" x14ac:dyDescent="0.35">
      <c r="A259" s="76"/>
      <c r="B259" s="76"/>
      <c r="C259" s="76"/>
      <c r="D259" s="76"/>
      <c r="E259" s="76"/>
      <c r="F259" s="76"/>
      <c r="G259" s="76"/>
      <c r="H259" s="76"/>
      <c r="I259" s="76"/>
      <c r="J259" s="76"/>
      <c r="K259" s="76"/>
      <c r="L259" s="76"/>
      <c r="M259" s="76"/>
      <c r="N259" s="76"/>
      <c r="O259" s="76"/>
      <c r="P259" s="76"/>
      <c r="Q259" s="76"/>
      <c r="R259" s="76"/>
      <c r="S259" s="76"/>
      <c r="T259" s="76"/>
      <c r="U259" s="76"/>
      <c r="V259" s="76"/>
      <c r="W259" s="76"/>
      <c r="X259" s="76"/>
      <c r="Z259" s="76"/>
      <c r="AD259" s="76"/>
      <c r="AE259" s="76"/>
    </row>
    <row r="260" spans="1:31" x14ac:dyDescent="0.35">
      <c r="A260" s="76"/>
      <c r="B260" s="76"/>
      <c r="C260" s="76"/>
      <c r="D260" s="76"/>
      <c r="E260" s="76"/>
      <c r="F260" s="76"/>
      <c r="G260" s="76"/>
      <c r="H260" s="76"/>
      <c r="I260" s="76"/>
      <c r="J260" s="76"/>
      <c r="K260" s="76"/>
      <c r="L260" s="76"/>
      <c r="M260" s="76"/>
      <c r="N260" s="76"/>
      <c r="O260" s="76"/>
      <c r="P260" s="76"/>
      <c r="Q260" s="76"/>
      <c r="R260" s="76"/>
      <c r="S260" s="76"/>
      <c r="T260" s="76"/>
      <c r="U260" s="76"/>
      <c r="V260" s="76"/>
      <c r="W260" s="76"/>
      <c r="X260" s="76"/>
      <c r="Z260" s="76"/>
      <c r="AD260" s="76"/>
      <c r="AE260" s="76"/>
    </row>
    <row r="261" spans="1:31" x14ac:dyDescent="0.35">
      <c r="A261" s="76"/>
      <c r="B261" s="76"/>
      <c r="C261" s="76"/>
      <c r="D261" s="76"/>
      <c r="E261" s="76"/>
      <c r="F261" s="76"/>
      <c r="G261" s="76"/>
      <c r="H261" s="76"/>
      <c r="I261" s="76"/>
      <c r="J261" s="76"/>
      <c r="K261" s="76"/>
      <c r="L261" s="76"/>
      <c r="M261" s="76"/>
      <c r="N261" s="76"/>
      <c r="O261" s="76"/>
      <c r="P261" s="76"/>
      <c r="Q261" s="76"/>
      <c r="R261" s="76"/>
      <c r="S261" s="76"/>
      <c r="T261" s="76"/>
      <c r="U261" s="76"/>
      <c r="V261" s="76"/>
      <c r="W261" s="76"/>
      <c r="X261" s="76"/>
      <c r="Z261" s="76"/>
      <c r="AD261" s="76"/>
      <c r="AE261" s="76"/>
    </row>
    <row r="262" spans="1:31" x14ac:dyDescent="0.35">
      <c r="A262" s="76"/>
      <c r="B262" s="76"/>
      <c r="C262" s="76"/>
      <c r="D262" s="76"/>
      <c r="E262" s="76"/>
      <c r="F262" s="76"/>
      <c r="G262" s="76"/>
      <c r="H262" s="76"/>
      <c r="I262" s="76"/>
      <c r="J262" s="76"/>
      <c r="K262" s="76"/>
      <c r="L262" s="76"/>
      <c r="M262" s="76"/>
      <c r="N262" s="76"/>
      <c r="O262" s="76"/>
      <c r="P262" s="76"/>
      <c r="Q262" s="76"/>
      <c r="R262" s="76"/>
      <c r="S262" s="76"/>
      <c r="T262" s="76"/>
      <c r="U262" s="76"/>
      <c r="V262" s="76"/>
      <c r="W262" s="76"/>
      <c r="X262" s="76"/>
      <c r="Z262" s="76"/>
      <c r="AD262" s="76"/>
      <c r="AE262" s="76"/>
    </row>
    <row r="263" spans="1:31" x14ac:dyDescent="0.35">
      <c r="A263" s="76"/>
      <c r="B263" s="76"/>
      <c r="C263" s="76"/>
      <c r="D263" s="76"/>
      <c r="E263" s="76"/>
      <c r="F263" s="76"/>
      <c r="G263" s="76"/>
      <c r="H263" s="76"/>
      <c r="I263" s="76"/>
      <c r="J263" s="76"/>
      <c r="K263" s="76"/>
      <c r="L263" s="76"/>
      <c r="M263" s="76"/>
      <c r="N263" s="76"/>
      <c r="O263" s="76"/>
      <c r="P263" s="76"/>
      <c r="Q263" s="76"/>
      <c r="R263" s="76"/>
      <c r="S263" s="76"/>
      <c r="T263" s="76"/>
      <c r="U263" s="76"/>
      <c r="V263" s="76"/>
      <c r="W263" s="76"/>
      <c r="X263" s="76"/>
      <c r="Z263" s="76"/>
      <c r="AD263" s="76"/>
      <c r="AE263" s="76"/>
    </row>
    <row r="264" spans="1:31" x14ac:dyDescent="0.35">
      <c r="A264" s="76"/>
      <c r="B264" s="76"/>
      <c r="C264" s="76"/>
      <c r="D264" s="76"/>
      <c r="E264" s="76"/>
      <c r="F264" s="76"/>
      <c r="G264" s="76"/>
      <c r="H264" s="76"/>
      <c r="I264" s="76"/>
      <c r="J264" s="76"/>
      <c r="K264" s="76"/>
      <c r="L264" s="76"/>
      <c r="M264" s="76"/>
      <c r="N264" s="76"/>
      <c r="O264" s="76"/>
      <c r="P264" s="76"/>
      <c r="Q264" s="76"/>
      <c r="R264" s="76"/>
      <c r="S264" s="76"/>
      <c r="T264" s="76"/>
      <c r="U264" s="76"/>
      <c r="V264" s="76"/>
      <c r="W264" s="76"/>
      <c r="X264" s="76"/>
      <c r="Z264" s="76"/>
      <c r="AD264" s="76"/>
      <c r="AE264" s="76"/>
    </row>
    <row r="265" spans="1:31" x14ac:dyDescent="0.35">
      <c r="A265" s="76"/>
      <c r="B265" s="76"/>
      <c r="C265" s="76"/>
      <c r="D265" s="76"/>
      <c r="E265" s="76"/>
      <c r="F265" s="76"/>
      <c r="G265" s="76"/>
      <c r="H265" s="76"/>
      <c r="I265" s="76"/>
      <c r="J265" s="76"/>
      <c r="K265" s="76"/>
      <c r="L265" s="76"/>
      <c r="M265" s="76"/>
      <c r="N265" s="76"/>
      <c r="O265" s="76"/>
      <c r="P265" s="76"/>
      <c r="Q265" s="76"/>
      <c r="R265" s="76"/>
      <c r="S265" s="76"/>
      <c r="T265" s="76"/>
      <c r="U265" s="76"/>
      <c r="V265" s="76"/>
      <c r="W265" s="76"/>
      <c r="X265" s="76"/>
      <c r="Z265" s="76"/>
      <c r="AD265" s="76"/>
      <c r="AE265" s="76"/>
    </row>
    <row r="266" spans="1:31" x14ac:dyDescent="0.35">
      <c r="A266" s="76"/>
      <c r="B266" s="76"/>
      <c r="C266" s="76"/>
      <c r="D266" s="76"/>
      <c r="E266" s="76"/>
      <c r="F266" s="76"/>
      <c r="G266" s="76"/>
      <c r="H266" s="76"/>
      <c r="I266" s="76"/>
      <c r="J266" s="76"/>
      <c r="K266" s="76"/>
      <c r="L266" s="76"/>
      <c r="M266" s="76"/>
      <c r="N266" s="76"/>
      <c r="O266" s="76"/>
      <c r="P266" s="76"/>
      <c r="Q266" s="76"/>
      <c r="R266" s="76"/>
      <c r="S266" s="76"/>
      <c r="T266" s="76"/>
      <c r="U266" s="76"/>
      <c r="V266" s="76"/>
      <c r="W266" s="76"/>
      <c r="X266" s="76"/>
      <c r="Z266" s="76"/>
      <c r="AD266" s="76"/>
      <c r="AE266" s="76"/>
    </row>
    <row r="267" spans="1:31" x14ac:dyDescent="0.35">
      <c r="A267" s="76"/>
      <c r="B267" s="76"/>
      <c r="C267" s="76"/>
      <c r="D267" s="76"/>
      <c r="E267" s="76"/>
      <c r="F267" s="76"/>
      <c r="G267" s="76"/>
      <c r="H267" s="76"/>
      <c r="I267" s="76"/>
      <c r="J267" s="76"/>
      <c r="K267" s="76"/>
      <c r="L267" s="76"/>
      <c r="M267" s="76"/>
      <c r="N267" s="76"/>
      <c r="O267" s="76"/>
      <c r="P267" s="76"/>
      <c r="Q267" s="76"/>
      <c r="R267" s="76"/>
      <c r="S267" s="76"/>
      <c r="T267" s="76"/>
      <c r="U267" s="76"/>
      <c r="V267" s="76"/>
      <c r="W267" s="76"/>
      <c r="X267" s="76"/>
      <c r="Z267" s="76"/>
      <c r="AD267" s="76"/>
      <c r="AE267" s="76"/>
    </row>
    <row r="268" spans="1:31" x14ac:dyDescent="0.35">
      <c r="A268" s="76"/>
      <c r="B268" s="76"/>
      <c r="C268" s="76"/>
      <c r="D268" s="76"/>
      <c r="E268" s="76"/>
      <c r="F268" s="76"/>
      <c r="G268" s="76"/>
      <c r="H268" s="76"/>
      <c r="I268" s="76"/>
      <c r="J268" s="76"/>
      <c r="K268" s="76"/>
      <c r="L268" s="76"/>
      <c r="M268" s="76"/>
      <c r="N268" s="76"/>
      <c r="O268" s="76"/>
      <c r="P268" s="76"/>
      <c r="Q268" s="76"/>
      <c r="R268" s="76"/>
      <c r="S268" s="76"/>
      <c r="T268" s="76"/>
      <c r="U268" s="76"/>
      <c r="V268" s="76"/>
      <c r="W268" s="76"/>
      <c r="X268" s="76"/>
      <c r="Z268" s="76"/>
      <c r="AD268" s="76"/>
      <c r="AE268" s="76"/>
    </row>
    <row r="269" spans="1:31" x14ac:dyDescent="0.35">
      <c r="A269" s="76"/>
      <c r="B269" s="76"/>
      <c r="C269" s="76"/>
      <c r="D269" s="76"/>
      <c r="E269" s="76"/>
      <c r="F269" s="76"/>
      <c r="G269" s="76"/>
      <c r="H269" s="76"/>
      <c r="I269" s="76"/>
      <c r="J269" s="76"/>
      <c r="K269" s="76"/>
      <c r="L269" s="76"/>
      <c r="M269" s="76"/>
      <c r="N269" s="76"/>
      <c r="O269" s="76"/>
      <c r="P269" s="76"/>
      <c r="Q269" s="76"/>
      <c r="R269" s="76"/>
      <c r="S269" s="76"/>
      <c r="T269" s="76"/>
      <c r="U269" s="76"/>
      <c r="V269" s="76"/>
      <c r="W269" s="76"/>
      <c r="X269" s="76"/>
      <c r="Z269" s="76"/>
      <c r="AD269" s="76"/>
      <c r="AE269" s="76"/>
    </row>
    <row r="270" spans="1:31" x14ac:dyDescent="0.35">
      <c r="A270" s="76"/>
      <c r="B270" s="76"/>
      <c r="C270" s="76"/>
      <c r="D270" s="76"/>
      <c r="E270" s="76"/>
      <c r="F270" s="76"/>
      <c r="G270" s="76"/>
      <c r="H270" s="76"/>
      <c r="I270" s="76"/>
      <c r="J270" s="76"/>
      <c r="K270" s="76"/>
      <c r="L270" s="76"/>
      <c r="M270" s="76"/>
      <c r="N270" s="76"/>
      <c r="O270" s="76"/>
      <c r="P270" s="76"/>
      <c r="Q270" s="76"/>
      <c r="R270" s="76"/>
      <c r="S270" s="76"/>
      <c r="T270" s="76"/>
      <c r="U270" s="76"/>
      <c r="V270" s="76"/>
      <c r="W270" s="76"/>
      <c r="X270" s="76"/>
      <c r="Z270" s="76"/>
      <c r="AD270" s="76"/>
      <c r="AE270" s="76"/>
    </row>
    <row r="271" spans="1:31" x14ac:dyDescent="0.35">
      <c r="A271" s="76"/>
      <c r="B271" s="76"/>
      <c r="C271" s="76"/>
      <c r="D271" s="76"/>
      <c r="E271" s="76"/>
      <c r="F271" s="76"/>
      <c r="G271" s="76"/>
      <c r="H271" s="76"/>
      <c r="I271" s="76"/>
      <c r="J271" s="76"/>
      <c r="K271" s="76"/>
      <c r="L271" s="76"/>
      <c r="M271" s="76"/>
      <c r="N271" s="76"/>
      <c r="O271" s="76"/>
      <c r="P271" s="76"/>
      <c r="Q271" s="76"/>
      <c r="R271" s="76"/>
      <c r="S271" s="76"/>
      <c r="T271" s="76"/>
      <c r="U271" s="76"/>
      <c r="V271" s="76"/>
      <c r="W271" s="76"/>
      <c r="X271" s="76"/>
      <c r="Z271" s="76"/>
      <c r="AD271" s="76"/>
      <c r="AE271" s="76"/>
    </row>
    <row r="272" spans="1:31" x14ac:dyDescent="0.35">
      <c r="A272" s="76"/>
      <c r="B272" s="76"/>
      <c r="C272" s="76"/>
      <c r="D272" s="76"/>
      <c r="E272" s="76"/>
      <c r="F272" s="76"/>
      <c r="G272" s="76"/>
      <c r="H272" s="76"/>
      <c r="I272" s="76"/>
      <c r="J272" s="76"/>
      <c r="K272" s="76"/>
      <c r="L272" s="76"/>
      <c r="M272" s="76"/>
      <c r="N272" s="76"/>
      <c r="O272" s="76"/>
      <c r="P272" s="76"/>
      <c r="Q272" s="76"/>
      <c r="R272" s="76"/>
      <c r="S272" s="76"/>
      <c r="T272" s="76"/>
      <c r="U272" s="76"/>
      <c r="V272" s="76"/>
      <c r="W272" s="76"/>
      <c r="X272" s="76"/>
      <c r="Z272" s="76"/>
      <c r="AD272" s="76"/>
      <c r="AE272" s="76"/>
    </row>
    <row r="273" spans="1:31" x14ac:dyDescent="0.35">
      <c r="A273" s="76"/>
      <c r="B273" s="76"/>
      <c r="C273" s="76"/>
      <c r="D273" s="76"/>
      <c r="E273" s="76"/>
      <c r="F273" s="76"/>
      <c r="G273" s="76"/>
      <c r="H273" s="76"/>
      <c r="I273" s="76"/>
      <c r="J273" s="76"/>
      <c r="K273" s="76"/>
      <c r="L273" s="76"/>
      <c r="M273" s="76"/>
      <c r="N273" s="76"/>
      <c r="O273" s="76"/>
      <c r="P273" s="76"/>
      <c r="Q273" s="76"/>
      <c r="R273" s="76"/>
      <c r="S273" s="76"/>
      <c r="T273" s="76"/>
      <c r="U273" s="76"/>
      <c r="V273" s="76"/>
      <c r="W273" s="76"/>
      <c r="X273" s="76"/>
      <c r="Z273" s="76"/>
      <c r="AD273" s="76"/>
      <c r="AE273" s="76"/>
    </row>
    <row r="274" spans="1:31" x14ac:dyDescent="0.35">
      <c r="A274" s="76"/>
      <c r="B274" s="76"/>
      <c r="C274" s="76"/>
      <c r="D274" s="76"/>
      <c r="E274" s="76"/>
      <c r="F274" s="76"/>
      <c r="G274" s="76"/>
      <c r="H274" s="76"/>
      <c r="I274" s="76"/>
      <c r="J274" s="76"/>
      <c r="K274" s="76"/>
      <c r="L274" s="76"/>
      <c r="M274" s="76"/>
      <c r="N274" s="76"/>
      <c r="O274" s="76"/>
      <c r="P274" s="76"/>
      <c r="Q274" s="76"/>
      <c r="R274" s="76"/>
      <c r="S274" s="76"/>
      <c r="T274" s="76"/>
      <c r="U274" s="76"/>
      <c r="V274" s="76"/>
      <c r="W274" s="76"/>
      <c r="X274" s="76"/>
      <c r="Z274" s="76"/>
      <c r="AD274" s="76"/>
      <c r="AE274" s="76"/>
    </row>
    <row r="275" spans="1:31" x14ac:dyDescent="0.35">
      <c r="A275" s="76"/>
      <c r="B275" s="76"/>
      <c r="C275" s="76"/>
      <c r="D275" s="76"/>
      <c r="E275" s="76"/>
      <c r="F275" s="76"/>
      <c r="G275" s="76"/>
      <c r="H275" s="76"/>
      <c r="I275" s="76"/>
      <c r="J275" s="76"/>
      <c r="K275" s="76"/>
      <c r="L275" s="76"/>
      <c r="M275" s="76"/>
      <c r="N275" s="76"/>
      <c r="O275" s="76"/>
      <c r="P275" s="76"/>
      <c r="Q275" s="76"/>
      <c r="R275" s="76"/>
      <c r="S275" s="76"/>
      <c r="T275" s="76"/>
      <c r="U275" s="76"/>
      <c r="V275" s="76"/>
      <c r="W275" s="76"/>
      <c r="X275" s="76"/>
      <c r="Z275" s="76"/>
      <c r="AD275" s="76"/>
      <c r="AE275" s="76"/>
    </row>
    <row r="276" spans="1:31" x14ac:dyDescent="0.35">
      <c r="A276" s="76"/>
      <c r="B276" s="76"/>
      <c r="C276" s="76"/>
      <c r="D276" s="76"/>
      <c r="E276" s="76"/>
      <c r="F276" s="76"/>
      <c r="G276" s="76"/>
      <c r="H276" s="76"/>
      <c r="I276" s="76"/>
      <c r="J276" s="76"/>
      <c r="K276" s="76"/>
      <c r="L276" s="76"/>
      <c r="M276" s="76"/>
      <c r="N276" s="76"/>
      <c r="O276" s="76"/>
      <c r="P276" s="76"/>
      <c r="Q276" s="76"/>
      <c r="R276" s="76"/>
      <c r="S276" s="76"/>
      <c r="T276" s="76"/>
      <c r="U276" s="76"/>
      <c r="V276" s="76"/>
      <c r="W276" s="76"/>
      <c r="X276" s="76"/>
      <c r="Z276" s="76"/>
      <c r="AD276" s="76"/>
      <c r="AE276" s="76"/>
    </row>
    <row r="277" spans="1:31" x14ac:dyDescent="0.35">
      <c r="A277" s="76"/>
      <c r="B277" s="76"/>
      <c r="C277" s="76"/>
      <c r="D277" s="76"/>
      <c r="E277" s="76"/>
      <c r="F277" s="76"/>
      <c r="G277" s="76"/>
      <c r="H277" s="76"/>
      <c r="I277" s="76"/>
      <c r="J277" s="76"/>
      <c r="K277" s="76"/>
      <c r="L277" s="76"/>
      <c r="M277" s="76"/>
      <c r="N277" s="76"/>
      <c r="O277" s="76"/>
      <c r="P277" s="76"/>
      <c r="Q277" s="76"/>
      <c r="R277" s="76"/>
      <c r="S277" s="76"/>
      <c r="T277" s="76"/>
      <c r="U277" s="76"/>
      <c r="V277" s="76"/>
      <c r="W277" s="76"/>
      <c r="X277" s="76"/>
      <c r="Z277" s="76"/>
      <c r="AD277" s="76"/>
      <c r="AE277" s="76"/>
    </row>
    <row r="278" spans="1:31" x14ac:dyDescent="0.35">
      <c r="A278" s="76"/>
      <c r="B278" s="76"/>
      <c r="C278" s="76"/>
      <c r="D278" s="76"/>
      <c r="E278" s="76"/>
      <c r="F278" s="76"/>
      <c r="G278" s="76"/>
      <c r="H278" s="76"/>
      <c r="I278" s="76"/>
      <c r="J278" s="76"/>
      <c r="K278" s="76"/>
      <c r="L278" s="76"/>
      <c r="M278" s="76"/>
      <c r="N278" s="76"/>
      <c r="O278" s="76"/>
      <c r="P278" s="76"/>
      <c r="Q278" s="76"/>
      <c r="R278" s="76"/>
      <c r="S278" s="76"/>
      <c r="T278" s="76"/>
      <c r="U278" s="76"/>
      <c r="V278" s="76"/>
      <c r="W278" s="76"/>
      <c r="X278" s="76"/>
      <c r="Z278" s="76"/>
      <c r="AD278" s="76"/>
      <c r="AE278" s="76"/>
    </row>
    <row r="279" spans="1:31" x14ac:dyDescent="0.35">
      <c r="A279" s="76"/>
      <c r="B279" s="76"/>
      <c r="C279" s="76"/>
      <c r="D279" s="76"/>
      <c r="E279" s="76"/>
      <c r="F279" s="76"/>
      <c r="G279" s="76"/>
      <c r="H279" s="76"/>
      <c r="I279" s="76"/>
      <c r="J279" s="76"/>
      <c r="K279" s="76"/>
      <c r="L279" s="76"/>
      <c r="M279" s="76"/>
      <c r="N279" s="76"/>
      <c r="O279" s="76"/>
      <c r="P279" s="76"/>
      <c r="Q279" s="76"/>
      <c r="R279" s="76"/>
      <c r="S279" s="76"/>
      <c r="T279" s="76"/>
      <c r="U279" s="76"/>
      <c r="V279" s="76"/>
      <c r="W279" s="76"/>
      <c r="X279" s="76"/>
      <c r="Z279" s="76"/>
      <c r="AD279" s="76"/>
      <c r="AE279" s="76"/>
    </row>
    <row r="280" spans="1:31" x14ac:dyDescent="0.35">
      <c r="A280" s="76"/>
      <c r="B280" s="76"/>
      <c r="C280" s="76"/>
      <c r="D280" s="76"/>
      <c r="E280" s="76"/>
      <c r="F280" s="76"/>
      <c r="G280" s="76"/>
      <c r="H280" s="76"/>
      <c r="I280" s="76"/>
      <c r="J280" s="76"/>
      <c r="K280" s="76"/>
      <c r="L280" s="76"/>
      <c r="M280" s="76"/>
      <c r="N280" s="76"/>
      <c r="O280" s="76"/>
      <c r="P280" s="76"/>
      <c r="Q280" s="76"/>
      <c r="R280" s="76"/>
      <c r="S280" s="76"/>
      <c r="T280" s="76"/>
      <c r="U280" s="76"/>
      <c r="V280" s="76"/>
      <c r="W280" s="76"/>
      <c r="X280" s="76"/>
      <c r="Z280" s="76"/>
      <c r="AD280" s="76"/>
      <c r="AE280" s="76"/>
    </row>
    <row r="281" spans="1:31" x14ac:dyDescent="0.35">
      <c r="A281" s="76"/>
      <c r="B281" s="76"/>
      <c r="C281" s="76"/>
      <c r="D281" s="76"/>
      <c r="E281" s="76"/>
      <c r="F281" s="76"/>
      <c r="G281" s="76"/>
      <c r="H281" s="76"/>
      <c r="I281" s="76"/>
      <c r="J281" s="76"/>
      <c r="K281" s="76"/>
      <c r="L281" s="76"/>
      <c r="M281" s="76"/>
      <c r="N281" s="76"/>
      <c r="O281" s="76"/>
      <c r="P281" s="76"/>
      <c r="Q281" s="76"/>
      <c r="R281" s="76"/>
      <c r="S281" s="76"/>
      <c r="T281" s="76"/>
      <c r="U281" s="76"/>
      <c r="V281" s="76"/>
      <c r="W281" s="76"/>
      <c r="X281" s="76"/>
      <c r="Z281" s="76"/>
      <c r="AD281" s="76"/>
      <c r="AE281" s="76"/>
    </row>
    <row r="282" spans="1:31" x14ac:dyDescent="0.35">
      <c r="A282" s="76"/>
      <c r="B282" s="76"/>
      <c r="C282" s="76"/>
      <c r="D282" s="76"/>
      <c r="E282" s="76"/>
      <c r="F282" s="76"/>
      <c r="G282" s="76"/>
      <c r="H282" s="76"/>
      <c r="I282" s="76"/>
      <c r="J282" s="76"/>
      <c r="K282" s="76"/>
      <c r="L282" s="76"/>
      <c r="M282" s="76"/>
      <c r="N282" s="76"/>
      <c r="O282" s="76"/>
      <c r="P282" s="76"/>
      <c r="Q282" s="76"/>
      <c r="R282" s="76"/>
      <c r="S282" s="76"/>
      <c r="T282" s="76"/>
      <c r="U282" s="76"/>
      <c r="V282" s="76"/>
      <c r="W282" s="76"/>
      <c r="X282" s="76"/>
      <c r="Z282" s="76"/>
      <c r="AD282" s="76"/>
      <c r="AE282" s="76"/>
    </row>
    <row r="283" spans="1:31" x14ac:dyDescent="0.35">
      <c r="A283" s="76"/>
      <c r="B283" s="76"/>
      <c r="C283" s="76"/>
      <c r="D283" s="76"/>
      <c r="E283" s="76"/>
      <c r="F283" s="76"/>
      <c r="G283" s="76"/>
      <c r="H283" s="76"/>
      <c r="I283" s="76"/>
      <c r="J283" s="76"/>
      <c r="K283" s="76"/>
      <c r="L283" s="76"/>
      <c r="M283" s="76"/>
      <c r="N283" s="76"/>
      <c r="O283" s="76"/>
      <c r="P283" s="76"/>
      <c r="Q283" s="76"/>
      <c r="R283" s="76"/>
      <c r="S283" s="76"/>
      <c r="T283" s="76"/>
      <c r="U283" s="76"/>
      <c r="V283" s="76"/>
      <c r="W283" s="76"/>
      <c r="X283" s="76"/>
      <c r="Z283" s="76"/>
      <c r="AD283" s="76"/>
      <c r="AE283" s="76"/>
    </row>
    <row r="284" spans="1:31" x14ac:dyDescent="0.35">
      <c r="A284" s="76"/>
      <c r="B284" s="76"/>
      <c r="C284" s="76"/>
      <c r="D284" s="76"/>
      <c r="E284" s="76"/>
      <c r="F284" s="76"/>
      <c r="G284" s="76"/>
      <c r="H284" s="76"/>
      <c r="I284" s="76"/>
      <c r="J284" s="76"/>
      <c r="K284" s="76"/>
      <c r="L284" s="76"/>
      <c r="M284" s="76"/>
      <c r="N284" s="76"/>
      <c r="O284" s="76"/>
      <c r="P284" s="76"/>
      <c r="Q284" s="76"/>
      <c r="R284" s="76"/>
      <c r="S284" s="76"/>
      <c r="T284" s="76"/>
      <c r="U284" s="76"/>
      <c r="V284" s="76"/>
      <c r="W284" s="76"/>
      <c r="X284" s="76"/>
      <c r="Z284" s="76"/>
      <c r="AD284" s="76"/>
      <c r="AE284" s="76"/>
    </row>
    <row r="285" spans="1:31" x14ac:dyDescent="0.35">
      <c r="A285" s="76"/>
      <c r="B285" s="76"/>
      <c r="C285" s="76"/>
      <c r="D285" s="76"/>
      <c r="E285" s="76"/>
      <c r="F285" s="76"/>
      <c r="G285" s="76"/>
      <c r="H285" s="76"/>
      <c r="I285" s="76"/>
      <c r="J285" s="76"/>
      <c r="K285" s="76"/>
      <c r="L285" s="76"/>
      <c r="M285" s="76"/>
      <c r="N285" s="76"/>
      <c r="O285" s="76"/>
      <c r="P285" s="76"/>
      <c r="Q285" s="76"/>
      <c r="R285" s="76"/>
      <c r="S285" s="76"/>
      <c r="T285" s="76"/>
      <c r="U285" s="76"/>
      <c r="V285" s="76"/>
      <c r="W285" s="76"/>
      <c r="X285" s="76"/>
      <c r="Z285" s="76"/>
      <c r="AD285" s="76"/>
      <c r="AE285" s="76"/>
    </row>
    <row r="286" spans="1:31" x14ac:dyDescent="0.35">
      <c r="A286" s="76"/>
      <c r="B286" s="76"/>
      <c r="C286" s="76"/>
      <c r="D286" s="76"/>
      <c r="E286" s="76"/>
      <c r="F286" s="76"/>
      <c r="G286" s="76"/>
      <c r="H286" s="76"/>
      <c r="I286" s="76"/>
      <c r="J286" s="76"/>
      <c r="K286" s="76"/>
      <c r="L286" s="76"/>
      <c r="M286" s="76"/>
      <c r="N286" s="76"/>
      <c r="O286" s="76"/>
      <c r="P286" s="76"/>
      <c r="Q286" s="76"/>
      <c r="R286" s="76"/>
      <c r="S286" s="76"/>
      <c r="T286" s="76"/>
      <c r="U286" s="76"/>
      <c r="V286" s="76"/>
      <c r="W286" s="76"/>
      <c r="X286" s="76"/>
      <c r="Z286" s="76"/>
      <c r="AD286" s="76"/>
      <c r="AE286" s="76"/>
    </row>
    <row r="287" spans="1:31" x14ac:dyDescent="0.35">
      <c r="A287" s="76"/>
      <c r="B287" s="76"/>
      <c r="C287" s="76"/>
      <c r="D287" s="76"/>
      <c r="E287" s="76"/>
      <c r="F287" s="76"/>
      <c r="G287" s="76"/>
      <c r="H287" s="76"/>
      <c r="I287" s="76"/>
      <c r="J287" s="76"/>
      <c r="K287" s="76"/>
      <c r="L287" s="76"/>
      <c r="M287" s="76"/>
      <c r="N287" s="76"/>
      <c r="O287" s="76"/>
      <c r="P287" s="76"/>
      <c r="Q287" s="76"/>
      <c r="R287" s="76"/>
      <c r="S287" s="76"/>
      <c r="T287" s="76"/>
      <c r="U287" s="76"/>
      <c r="V287" s="76"/>
      <c r="W287" s="76"/>
      <c r="X287" s="76"/>
      <c r="Z287" s="76"/>
      <c r="AD287" s="76"/>
      <c r="AE287" s="76"/>
    </row>
    <row r="288" spans="1:31" x14ac:dyDescent="0.35">
      <c r="A288" s="76"/>
      <c r="B288" s="76"/>
      <c r="C288" s="76"/>
      <c r="D288" s="76"/>
      <c r="E288" s="76"/>
      <c r="F288" s="76"/>
      <c r="G288" s="76"/>
      <c r="H288" s="76"/>
      <c r="I288" s="76"/>
      <c r="J288" s="76"/>
      <c r="K288" s="76"/>
      <c r="L288" s="76"/>
      <c r="M288" s="76"/>
      <c r="N288" s="76"/>
      <c r="O288" s="76"/>
      <c r="P288" s="76"/>
      <c r="Q288" s="76"/>
      <c r="R288" s="76"/>
      <c r="S288" s="76"/>
      <c r="T288" s="76"/>
      <c r="U288" s="76"/>
      <c r="V288" s="76"/>
      <c r="W288" s="76"/>
      <c r="X288" s="76"/>
      <c r="Z288" s="76"/>
      <c r="AD288" s="76"/>
      <c r="AE288" s="76"/>
    </row>
    <row r="289" spans="1:31" x14ac:dyDescent="0.35">
      <c r="A289" s="76"/>
      <c r="B289" s="76"/>
      <c r="C289" s="76"/>
      <c r="D289" s="76"/>
      <c r="E289" s="76"/>
      <c r="F289" s="76"/>
      <c r="G289" s="76"/>
      <c r="H289" s="76"/>
      <c r="I289" s="76"/>
      <c r="J289" s="76"/>
      <c r="K289" s="76"/>
      <c r="L289" s="76"/>
      <c r="M289" s="76"/>
      <c r="N289" s="76"/>
      <c r="O289" s="76"/>
      <c r="P289" s="76"/>
      <c r="Q289" s="76"/>
      <c r="R289" s="76"/>
      <c r="S289" s="76"/>
      <c r="T289" s="76"/>
      <c r="U289" s="76"/>
      <c r="V289" s="76"/>
      <c r="W289" s="76"/>
      <c r="X289" s="76"/>
      <c r="Z289" s="76"/>
      <c r="AD289" s="76"/>
      <c r="AE289" s="76"/>
    </row>
    <row r="290" spans="1:31" x14ac:dyDescent="0.35">
      <c r="A290" s="76"/>
      <c r="B290" s="76"/>
      <c r="C290" s="76"/>
      <c r="D290" s="76"/>
      <c r="E290" s="76"/>
      <c r="F290" s="76"/>
      <c r="G290" s="76"/>
      <c r="H290" s="76"/>
      <c r="I290" s="76"/>
      <c r="J290" s="76"/>
      <c r="K290" s="76"/>
      <c r="L290" s="76"/>
      <c r="M290" s="76"/>
      <c r="N290" s="76"/>
      <c r="O290" s="76"/>
      <c r="P290" s="76"/>
      <c r="Q290" s="76"/>
      <c r="R290" s="76"/>
      <c r="S290" s="76"/>
      <c r="T290" s="76"/>
      <c r="U290" s="76"/>
      <c r="V290" s="76"/>
      <c r="W290" s="76"/>
      <c r="X290" s="76"/>
      <c r="Z290" s="76"/>
      <c r="AD290" s="76"/>
      <c r="AE290" s="76"/>
    </row>
    <row r="291" spans="1:31" x14ac:dyDescent="0.35">
      <c r="A291" s="76"/>
      <c r="B291" s="76"/>
      <c r="C291" s="76"/>
      <c r="D291" s="76"/>
      <c r="E291" s="76"/>
      <c r="F291" s="76"/>
      <c r="G291" s="76"/>
      <c r="H291" s="76"/>
      <c r="I291" s="76"/>
      <c r="J291" s="76"/>
      <c r="K291" s="76"/>
      <c r="L291" s="76"/>
      <c r="M291" s="76"/>
      <c r="N291" s="76"/>
      <c r="O291" s="76"/>
      <c r="P291" s="76"/>
      <c r="Q291" s="76"/>
      <c r="R291" s="76"/>
      <c r="S291" s="76"/>
      <c r="T291" s="76"/>
      <c r="U291" s="76"/>
      <c r="V291" s="76"/>
      <c r="W291" s="76"/>
      <c r="X291" s="76"/>
      <c r="Z291" s="76"/>
      <c r="AD291" s="76"/>
      <c r="AE291" s="76"/>
    </row>
    <row r="292" spans="1:31" x14ac:dyDescent="0.35">
      <c r="A292" s="76"/>
      <c r="B292" s="76"/>
      <c r="C292" s="76"/>
      <c r="D292" s="76"/>
      <c r="E292" s="76"/>
      <c r="F292" s="76"/>
      <c r="G292" s="76"/>
      <c r="H292" s="76"/>
      <c r="I292" s="76"/>
      <c r="J292" s="76"/>
      <c r="K292" s="76"/>
      <c r="L292" s="76"/>
      <c r="M292" s="76"/>
      <c r="N292" s="76"/>
      <c r="O292" s="76"/>
      <c r="P292" s="76"/>
      <c r="Q292" s="76"/>
      <c r="R292" s="76"/>
      <c r="S292" s="76"/>
      <c r="T292" s="76"/>
      <c r="U292" s="76"/>
      <c r="V292" s="76"/>
      <c r="W292" s="76"/>
      <c r="X292" s="76"/>
      <c r="Z292" s="76"/>
      <c r="AD292" s="76"/>
      <c r="AE292" s="76"/>
    </row>
    <row r="293" spans="1:31" x14ac:dyDescent="0.35">
      <c r="A293" s="76"/>
      <c r="B293" s="76"/>
      <c r="C293" s="76"/>
      <c r="D293" s="76"/>
      <c r="E293" s="76"/>
      <c r="F293" s="76"/>
      <c r="G293" s="76"/>
      <c r="H293" s="76"/>
      <c r="I293" s="76"/>
      <c r="J293" s="76"/>
      <c r="K293" s="76"/>
      <c r="L293" s="76"/>
      <c r="M293" s="76"/>
      <c r="N293" s="76"/>
      <c r="O293" s="76"/>
      <c r="P293" s="76"/>
      <c r="Q293" s="76"/>
      <c r="R293" s="76"/>
      <c r="S293" s="76"/>
      <c r="T293" s="76"/>
      <c r="U293" s="76"/>
      <c r="V293" s="76"/>
      <c r="W293" s="76"/>
      <c r="X293" s="76"/>
      <c r="Z293" s="76"/>
      <c r="AD293" s="76"/>
      <c r="AE293" s="76"/>
    </row>
    <row r="294" spans="1:31" x14ac:dyDescent="0.35">
      <c r="A294" s="76"/>
      <c r="B294" s="76"/>
      <c r="C294" s="76"/>
      <c r="D294" s="76"/>
      <c r="E294" s="76"/>
      <c r="F294" s="76"/>
      <c r="G294" s="76"/>
      <c r="H294" s="76"/>
      <c r="I294" s="76"/>
      <c r="J294" s="76"/>
      <c r="K294" s="76"/>
      <c r="L294" s="76"/>
      <c r="M294" s="76"/>
      <c r="N294" s="76"/>
      <c r="O294" s="76"/>
      <c r="P294" s="76"/>
      <c r="Q294" s="76"/>
      <c r="R294" s="76"/>
      <c r="S294" s="76"/>
      <c r="T294" s="76"/>
      <c r="U294" s="76"/>
      <c r="V294" s="76"/>
      <c r="W294" s="76"/>
      <c r="X294" s="76"/>
      <c r="Z294" s="76"/>
      <c r="AD294" s="76"/>
      <c r="AE294" s="76"/>
    </row>
    <row r="295" spans="1:31" x14ac:dyDescent="0.35">
      <c r="A295" s="76"/>
      <c r="B295" s="76"/>
      <c r="C295" s="76"/>
      <c r="D295" s="76"/>
      <c r="E295" s="76"/>
      <c r="F295" s="76"/>
      <c r="G295" s="76"/>
      <c r="H295" s="76"/>
      <c r="I295" s="76"/>
      <c r="J295" s="76"/>
      <c r="K295" s="76"/>
      <c r="L295" s="76"/>
      <c r="M295" s="76"/>
      <c r="N295" s="76"/>
      <c r="O295" s="76"/>
      <c r="P295" s="76"/>
      <c r="Q295" s="76"/>
      <c r="R295" s="76"/>
      <c r="S295" s="76"/>
      <c r="T295" s="76"/>
      <c r="U295" s="76"/>
      <c r="V295" s="76"/>
      <c r="W295" s="76"/>
      <c r="X295" s="76"/>
      <c r="Z295" s="76"/>
      <c r="AD295" s="76"/>
      <c r="AE295" s="76"/>
    </row>
    <row r="296" spans="1:31" x14ac:dyDescent="0.35">
      <c r="A296" s="76"/>
      <c r="B296" s="76"/>
      <c r="C296" s="76"/>
      <c r="D296" s="76"/>
      <c r="E296" s="76"/>
      <c r="F296" s="76"/>
      <c r="G296" s="76"/>
      <c r="H296" s="76"/>
      <c r="I296" s="76"/>
      <c r="J296" s="76"/>
      <c r="K296" s="76"/>
      <c r="L296" s="76"/>
      <c r="M296" s="76"/>
      <c r="N296" s="76"/>
      <c r="O296" s="76"/>
      <c r="P296" s="76"/>
      <c r="Q296" s="76"/>
      <c r="R296" s="76"/>
      <c r="S296" s="76"/>
      <c r="T296" s="76"/>
      <c r="U296" s="76"/>
      <c r="V296" s="76"/>
      <c r="W296" s="76"/>
      <c r="X296" s="76"/>
      <c r="Z296" s="76"/>
      <c r="AD296" s="76"/>
      <c r="AE296" s="76"/>
    </row>
    <row r="297" spans="1:31" x14ac:dyDescent="0.35">
      <c r="A297" s="76"/>
      <c r="B297" s="76"/>
      <c r="C297" s="76"/>
      <c r="D297" s="76"/>
      <c r="E297" s="76"/>
      <c r="F297" s="76"/>
      <c r="G297" s="76"/>
      <c r="H297" s="76"/>
      <c r="I297" s="76"/>
      <c r="J297" s="76"/>
      <c r="K297" s="76"/>
      <c r="L297" s="76"/>
      <c r="M297" s="76"/>
      <c r="N297" s="76"/>
      <c r="O297" s="76"/>
      <c r="P297" s="76"/>
      <c r="Q297" s="76"/>
      <c r="R297" s="76"/>
      <c r="S297" s="76"/>
      <c r="T297" s="76"/>
      <c r="U297" s="76"/>
      <c r="V297" s="76"/>
      <c r="W297" s="76"/>
      <c r="X297" s="76"/>
      <c r="Z297" s="76"/>
      <c r="AD297" s="76"/>
      <c r="AE297" s="76"/>
    </row>
    <row r="298" spans="1:31" x14ac:dyDescent="0.35">
      <c r="A298" s="76"/>
      <c r="B298" s="76"/>
      <c r="C298" s="76"/>
      <c r="D298" s="76"/>
      <c r="E298" s="76"/>
      <c r="F298" s="76"/>
      <c r="G298" s="76"/>
      <c r="H298" s="76"/>
      <c r="I298" s="76"/>
      <c r="J298" s="76"/>
      <c r="K298" s="76"/>
      <c r="L298" s="76"/>
      <c r="M298" s="76"/>
      <c r="N298" s="76"/>
      <c r="O298" s="76"/>
      <c r="P298" s="76"/>
      <c r="Q298" s="76"/>
      <c r="R298" s="76"/>
      <c r="S298" s="76"/>
      <c r="T298" s="76"/>
      <c r="U298" s="76"/>
      <c r="V298" s="76"/>
      <c r="W298" s="76"/>
      <c r="X298" s="76"/>
      <c r="Z298" s="76"/>
      <c r="AD298" s="76"/>
      <c r="AE298" s="76"/>
    </row>
    <row r="299" spans="1:31" x14ac:dyDescent="0.35">
      <c r="A299" s="76"/>
      <c r="B299" s="76"/>
      <c r="C299" s="76"/>
      <c r="D299" s="76"/>
      <c r="E299" s="76"/>
      <c r="F299" s="76"/>
      <c r="G299" s="76"/>
      <c r="H299" s="76"/>
      <c r="I299" s="76"/>
      <c r="J299" s="76"/>
      <c r="K299" s="76"/>
      <c r="L299" s="76"/>
      <c r="M299" s="76"/>
      <c r="N299" s="76"/>
      <c r="O299" s="76"/>
      <c r="P299" s="76"/>
      <c r="Q299" s="76"/>
      <c r="R299" s="76"/>
      <c r="S299" s="76"/>
      <c r="T299" s="76"/>
      <c r="U299" s="76"/>
      <c r="V299" s="76"/>
      <c r="W299" s="76"/>
      <c r="X299" s="76"/>
      <c r="Z299" s="76"/>
      <c r="AD299" s="76"/>
      <c r="AE299" s="76"/>
    </row>
    <row r="300" spans="1:31" x14ac:dyDescent="0.35">
      <c r="A300" s="76"/>
      <c r="B300" s="76"/>
      <c r="C300" s="76"/>
      <c r="D300" s="76"/>
      <c r="E300" s="76"/>
      <c r="F300" s="76"/>
      <c r="G300" s="76"/>
      <c r="H300" s="76"/>
      <c r="I300" s="76"/>
      <c r="J300" s="76"/>
      <c r="K300" s="76"/>
      <c r="L300" s="76"/>
      <c r="M300" s="76"/>
      <c r="N300" s="76"/>
      <c r="O300" s="76"/>
      <c r="P300" s="76"/>
      <c r="Q300" s="76"/>
      <c r="R300" s="76"/>
      <c r="S300" s="76"/>
      <c r="T300" s="76"/>
      <c r="U300" s="76"/>
      <c r="V300" s="76"/>
      <c r="W300" s="76"/>
      <c r="X300" s="76"/>
      <c r="Z300" s="76"/>
      <c r="AD300" s="76"/>
      <c r="AE300" s="76"/>
    </row>
    <row r="301" spans="1:31" x14ac:dyDescent="0.35">
      <c r="A301" s="76"/>
      <c r="B301" s="76"/>
      <c r="C301" s="76"/>
      <c r="D301" s="76"/>
      <c r="E301" s="76"/>
      <c r="F301" s="76"/>
      <c r="G301" s="76"/>
      <c r="H301" s="76"/>
      <c r="I301" s="76"/>
      <c r="J301" s="76"/>
      <c r="K301" s="76"/>
      <c r="L301" s="76"/>
      <c r="M301" s="76"/>
      <c r="N301" s="76"/>
      <c r="O301" s="76"/>
      <c r="P301" s="76"/>
      <c r="Q301" s="76"/>
      <c r="R301" s="76"/>
      <c r="S301" s="76"/>
      <c r="T301" s="76"/>
      <c r="U301" s="76"/>
      <c r="V301" s="76"/>
      <c r="W301" s="76"/>
      <c r="X301" s="76"/>
      <c r="Z301" s="76"/>
      <c r="AD301" s="76"/>
      <c r="AE301" s="76"/>
    </row>
    <row r="302" spans="1:31" x14ac:dyDescent="0.35">
      <c r="A302" s="76"/>
      <c r="B302" s="76"/>
      <c r="C302" s="76"/>
      <c r="D302" s="76"/>
      <c r="E302" s="76"/>
      <c r="F302" s="76"/>
      <c r="G302" s="76"/>
      <c r="H302" s="76"/>
      <c r="I302" s="76"/>
      <c r="J302" s="76"/>
      <c r="K302" s="76"/>
      <c r="L302" s="76"/>
      <c r="M302" s="76"/>
      <c r="N302" s="76"/>
      <c r="O302" s="76"/>
      <c r="P302" s="76"/>
      <c r="Q302" s="76"/>
      <c r="R302" s="76"/>
      <c r="S302" s="76"/>
      <c r="T302" s="76"/>
      <c r="U302" s="76"/>
      <c r="V302" s="76"/>
      <c r="W302" s="76"/>
      <c r="X302" s="76"/>
      <c r="Z302" s="76"/>
      <c r="AD302" s="76"/>
      <c r="AE302" s="76"/>
    </row>
  </sheetData>
  <protectedRanges>
    <protectedRange password="E1A2" sqref="V14:V16" name="Range1_1_1_1_3"/>
    <protectedRange password="E1A2" sqref="V4:V13 V17 V24:V31 V33 V35:V40 V46:V48 V51:V60 V68:V71 V89:V90 V93:V94 V220:V226 V139:V146 V148:V153 V155:V159 V167:V170 V195 V197 V199 V209 V211 V217 V130" name="Range1_1_13_1_1"/>
    <protectedRange password="E1A2" sqref="V18" name="Range1_1_1_1_3_1"/>
    <protectedRange password="E1A2" sqref="V19:V20" name="Range1_1_1_1_3_2"/>
    <protectedRange password="E1A2" sqref="V21" name="Range1_1_1_1_3_3"/>
    <protectedRange password="E1A2" sqref="V22:V23" name="Range1_1_1_1_3_4"/>
    <protectedRange password="E1A2" sqref="V32" name="Range1_1_1_1_3_5"/>
    <protectedRange password="E1A2" sqref="V34" name="Range1_1_4_7_1"/>
    <protectedRange password="E1A2" sqref="V41" name="Range1_1_6_2_1_1"/>
    <protectedRange password="E1A2" sqref="V42" name="Range1_1_5_3"/>
    <protectedRange password="E1A2" sqref="V49" name="Range1_1_7_2"/>
    <protectedRange password="E1A2" sqref="V50" name="Range1_1_8_4"/>
    <protectedRange password="E1A2" sqref="V62" name="Range1_1_8_4_2_1"/>
    <protectedRange password="E1A2" sqref="V61" name="Range1_1_9_1_1_2"/>
    <protectedRange password="E1A2" sqref="V63" name="Range1_1_10_1_1"/>
    <protectedRange password="E1A2" sqref="V64" name="Range1_1_11_1_1_1"/>
    <protectedRange password="E1A2" sqref="V88" name="Range1_1_29_1_1_1"/>
    <protectedRange password="E1A2" sqref="V66" name="Range1_1_15_1_1_2"/>
    <protectedRange password="E1A2" sqref="V67" name="Range1_1_17_1_2"/>
    <protectedRange password="E1A2" sqref="V72" name="Range1_1_29_1_1_2"/>
    <protectedRange password="E1A2" sqref="V73" name="Range1_1_28_1_2"/>
    <protectedRange password="E1A2" sqref="V74" name="Range1_1_27_1_2"/>
    <protectedRange password="E1A2" sqref="V77" name="Range1_1_24_1_1_2"/>
    <protectedRange password="E1A2" sqref="V78" name="Range1_1_23_1_1_2"/>
    <protectedRange password="E1A2" sqref="V79" name="Range1_1_19_1_3"/>
    <protectedRange password="E1A2" sqref="V80" name="Range1_1_21_1_1_2"/>
    <protectedRange password="E1A2" sqref="V81" name="Range1_1_20_1_1_2"/>
    <protectedRange password="E1A2" sqref="V82" name="Range1_1_19_1_1_2"/>
    <protectedRange password="E1A2" sqref="V83" name="Range1_1_18_1_2"/>
    <protectedRange password="E1A2" sqref="V84" name="Range1_1_31_1_1_2"/>
    <protectedRange password="E1A2" sqref="V85" name="Range1_1_16_1_1_2"/>
    <protectedRange password="E1A2" sqref="V86" name="Range1_1_30_1_1_3"/>
    <protectedRange password="E1A2" sqref="V96" name="Range1_1_37_1_1_2"/>
    <protectedRange password="E1A2" sqref="V100" name="Range1_1_41_1_2"/>
    <protectedRange password="E1A2" sqref="V98" name="Range1_1_39_1_1_1_2"/>
    <protectedRange password="E1A2" sqref="V99" name="Range1_1_40_1_1_2"/>
    <protectedRange password="E1A2" sqref="V97" name="Range1_1_38_1_1_1_2"/>
    <protectedRange password="E1A2" sqref="V103" name="Range1_1_44_1_1_2"/>
    <protectedRange password="E1A2" sqref="V104" name="Range1_1_45_1_1_2"/>
    <protectedRange password="E1A2" sqref="O173" name="Range1_1_3_97_3"/>
    <protectedRange password="E1A2" sqref="O165" name="Range1_1_3_95_4"/>
    <protectedRange password="E1A2" sqref="O166:O170" name="Range1_1_3_95_1_2"/>
    <protectedRange password="E1A2" sqref="O171" name="Range1_1_3_96_1"/>
    <protectedRange password="E1A2" sqref="V154" name="Range1_1_71_1"/>
    <protectedRange password="E1A2" sqref="V161" name="Range1_1_72_1"/>
    <protectedRange password="E1A2" sqref="V162" name="Range1_1_75_1"/>
    <protectedRange password="E1A2" sqref="V163" name="Range1_1_76_1"/>
    <protectedRange password="E1A2" sqref="V164" name="Range1_1_77_1"/>
    <protectedRange password="E1A2" sqref="V165" name="Range1_1_79_1"/>
    <protectedRange password="E1A2" sqref="V166" name="Range1_1_80_1"/>
    <protectedRange password="E1A2" sqref="V171" name="Range1_1_81_1"/>
    <protectedRange password="E1A2" sqref="V172" name="Range1_1_88_1"/>
    <protectedRange password="E1A2" sqref="V173" name="Range1_1_89_1"/>
    <protectedRange password="E1A2" sqref="V138" name="Range1_1_68_1_1"/>
    <protectedRange password="E1A2" sqref="V147" name="Range1_1_69_1_1"/>
    <protectedRange password="E1A2" sqref="O161" name="Range1_1_3_83_1"/>
    <protectedRange password="E1A2" sqref="N161" name="Range1_11_2_1_1"/>
    <protectedRange password="E1A2" sqref="O174" name="Range1_1_3_98_2"/>
    <protectedRange password="E1A2" sqref="O175" name="Range1_1_3_99_4"/>
    <protectedRange password="E1A2" sqref="O177" name="Range1_1_3_34"/>
    <protectedRange password="E1A2" sqref="N177" name="Range1_11_1_2_2"/>
    <protectedRange password="E1A2" sqref="O178" name="Range1_1_3_82"/>
    <protectedRange password="E1A2" sqref="N178" name="Range1_11_1_2_1"/>
    <protectedRange password="E1A2" sqref="V174" name="Range1_1_90_1"/>
    <protectedRange password="E1A2" sqref="V175:V176" name="Range1_1_92_1"/>
    <protectedRange password="E1A2" sqref="V178" name="Range1_1_94_1"/>
    <protectedRange password="E1A2" sqref="V177" name="Range1_1_96_1"/>
    <protectedRange password="E1A2" sqref="O179" name="Range1_1_3_83"/>
    <protectedRange password="E1A2" sqref="N179" name="Range1_12_2_1_1"/>
    <protectedRange password="E1A2" sqref="V180" name="Range1_1_98_1_1"/>
    <protectedRange password="E1A2" sqref="O203" name="Range1_1_3_21"/>
    <protectedRange password="E1A2" sqref="N203" name="Range1_12_4_1_1"/>
    <protectedRange password="E1A2" sqref="O181" name="Range1_1_3_44"/>
    <protectedRange password="E1A2" sqref="N181" name="Range1_12_3_1_4"/>
    <protectedRange password="E1A2" sqref="O182:O183" name="Range1_1_3_45"/>
    <protectedRange password="E1A2" sqref="N182:N183" name="Range1_12_4_1_3"/>
    <protectedRange password="E1A2" sqref="O184:O185" name="Range1_1_3_59"/>
    <protectedRange password="E1A2" sqref="N184" name="Range1_12_4_1_4"/>
    <protectedRange password="E1A2" sqref="N185" name="Range1_12_4_2_2"/>
    <protectedRange password="E1A2" sqref="O192" name="Range1_1_3_36_1"/>
    <protectedRange password="E1A2" sqref="O193" name="Range1_1_3_37_1"/>
    <protectedRange password="E1A2" sqref="O194" name="Range1_1_3_38_1"/>
    <protectedRange password="E1A2" sqref="O198 O200" name="Range1_1_3_58_2"/>
    <protectedRange password="E1A2" sqref="V181:V185 V198 V192:V194 V189" name="Range1_1_73"/>
    <protectedRange password="E1A2" sqref="O189:O191" name="Range1_1_3_35_1"/>
    <protectedRange password="E1A2" sqref="O201" name="Range1_1_3_63_5_1"/>
    <protectedRange password="E1A2" sqref="N201" name="Range1_6_8_1_3_1"/>
    <protectedRange password="E1A2" sqref="N204:O204" name="Range1_1_3_42"/>
    <protectedRange password="E1A2" sqref="O211:O212" name="Range1_1_3_73"/>
    <protectedRange password="E1A2" sqref="O213:O214" name="Range1_1_3_74_1_2"/>
    <protectedRange password="E1A2" sqref="O176" name="Range1_1_3_30"/>
    <protectedRange password="E1A2" sqref="O186:O188" name="Range1_1_3_32"/>
    <protectedRange password="E1A2" sqref="N186:N188" name="Range1_15_1"/>
    <protectedRange password="E1A2" sqref="O121" name="Range1_1_3_80_2_2"/>
    <protectedRange password="E1A2" sqref="O195:P195 O196:O197 O199" name="Range1_1_3_59_1"/>
    <protectedRange password="E1A2" sqref="O206" name="Range1_1_3_70_1_2"/>
    <protectedRange password="E1A2" sqref="N206" name="Range1_6_16_3_1_1"/>
    <protectedRange password="E1A2" sqref="O207" name="Range1_1_3_72_3_1_1"/>
    <protectedRange password="E1A2" sqref="O215" name="Range1_1_3_92_1_2"/>
    <protectedRange password="E1A2" sqref="O219:O226" name="Range1_1_3_3_2"/>
    <protectedRange password="E1A2" sqref="V190:V191" name="Range1_1_73_5"/>
    <protectedRange password="E1A2" sqref="V215" name="Range1_1_73_2"/>
  </protectedRanges>
  <autoFilter ref="A2:AB227" xr:uid="{FDDF832B-CD6A-44AF-A113-18BA74AA8585}"/>
  <mergeCells count="1">
    <mergeCell ref="A1:AB1"/>
  </mergeCells>
  <phoneticPr fontId="21" type="noConversion"/>
  <conditionalFormatting sqref="J3:J226">
    <cfRule type="cellIs" dxfId="6" priority="349" operator="equal">
      <formula>"Fail"</formula>
    </cfRule>
    <cfRule type="cellIs" dxfId="5" priority="350" operator="equal">
      <formula>"Pass"</formula>
    </cfRule>
    <cfRule type="cellIs" dxfId="4" priority="351" operator="equal">
      <formula>"Info"</formula>
    </cfRule>
  </conditionalFormatting>
  <conditionalFormatting sqref="N3:N226">
    <cfRule type="expression" dxfId="3" priority="35" stopIfTrue="1">
      <formula>ISERROR(AB3)</formula>
    </cfRule>
  </conditionalFormatting>
  <conditionalFormatting sqref="O35:O40">
    <cfRule type="cellIs" dxfId="2" priority="397" operator="equal">
      <formula>"Fail"</formula>
    </cfRule>
    <cfRule type="cellIs" dxfId="1" priority="398" operator="equal">
      <formula>"Pass"</formula>
    </cfRule>
    <cfRule type="cellIs" dxfId="0" priority="399" operator="equal">
      <formula>"Info"</formula>
    </cfRule>
  </conditionalFormatting>
  <dataValidations count="2">
    <dataValidation type="list" allowBlank="1" showInputMessage="1" showErrorMessage="1" sqref="O35:O40 J3:J226" xr:uid="{8E8F495A-0446-40C0-81B9-56BF6641FB83}">
      <formula1>$H$229:$H$232</formula1>
    </dataValidation>
    <dataValidation type="list" allowBlank="1" showInputMessage="1" showErrorMessage="1" sqref="M3:M226" xr:uid="{EE92C731-DDA3-4387-8F10-2212464CD36B}">
      <formula1>$H$235:$H$238</formula1>
    </dataValidation>
  </dataValidations>
  <pageMargins left="0.7" right="0.7" top="0.75" bottom="0.75" header="0.3" footer="0.3"/>
  <pageSetup orientation="portrait" r:id="rId1"/>
  <headerFooter alignWithMargins="0"/>
  <rowBreaks count="1" manualBreakCount="1">
    <brk id="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D27"/>
  <sheetViews>
    <sheetView zoomScale="90" zoomScaleNormal="90" workbookViewId="0">
      <selection activeCell="C19" sqref="C19"/>
    </sheetView>
  </sheetViews>
  <sheetFormatPr defaultColWidth="9.26953125" defaultRowHeight="12.75" customHeight="1" x14ac:dyDescent="0.35"/>
  <cols>
    <col min="1" max="1" width="9.26953125" style="20"/>
    <col min="2" max="2" width="13.26953125" style="20" customWidth="1"/>
    <col min="3" max="3" width="84.453125" style="68" customWidth="1"/>
    <col min="4" max="4" width="33" style="20" customWidth="1"/>
    <col min="5" max="16384" width="9.26953125" style="20"/>
  </cols>
  <sheetData>
    <row r="1" spans="1:4" ht="14.5" x14ac:dyDescent="0.35">
      <c r="A1" s="222" t="s">
        <v>4122</v>
      </c>
      <c r="B1" s="223"/>
      <c r="C1" s="224"/>
      <c r="D1" s="223"/>
    </row>
    <row r="2" spans="1:4" ht="12.65" customHeight="1" x14ac:dyDescent="0.35">
      <c r="A2" s="225" t="s">
        <v>4123</v>
      </c>
      <c r="B2" s="225" t="s">
        <v>4124</v>
      </c>
      <c r="C2" s="226" t="s">
        <v>4125</v>
      </c>
      <c r="D2" s="225" t="s">
        <v>4126</v>
      </c>
    </row>
    <row r="3" spans="1:4" ht="17.149999999999999" customHeight="1" x14ac:dyDescent="0.35">
      <c r="A3" s="227">
        <v>1</v>
      </c>
      <c r="B3" s="228">
        <v>42016</v>
      </c>
      <c r="C3" s="229" t="s">
        <v>4127</v>
      </c>
      <c r="D3" s="102" t="s">
        <v>4128</v>
      </c>
    </row>
    <row r="4" spans="1:4" ht="17.149999999999999" customHeight="1" x14ac:dyDescent="0.35">
      <c r="A4" s="227">
        <v>1.1000000000000001</v>
      </c>
      <c r="B4" s="228">
        <v>42454</v>
      </c>
      <c r="C4" s="230" t="s">
        <v>4129</v>
      </c>
      <c r="D4" s="102" t="s">
        <v>4128</v>
      </c>
    </row>
    <row r="5" spans="1:4" ht="17.149999999999999" customHeight="1" x14ac:dyDescent="0.35">
      <c r="A5" s="227">
        <v>1.2</v>
      </c>
      <c r="B5" s="228">
        <v>42643</v>
      </c>
      <c r="C5" s="230" t="s">
        <v>4130</v>
      </c>
      <c r="D5" s="102" t="s">
        <v>4128</v>
      </c>
    </row>
    <row r="6" spans="1:4" ht="17.149999999999999" customHeight="1" x14ac:dyDescent="0.35">
      <c r="A6" s="227">
        <v>1.3</v>
      </c>
      <c r="B6" s="228">
        <v>42766</v>
      </c>
      <c r="C6" s="230" t="s">
        <v>4131</v>
      </c>
      <c r="D6" s="102" t="s">
        <v>4128</v>
      </c>
    </row>
    <row r="7" spans="1:4" ht="17.149999999999999" customHeight="1" x14ac:dyDescent="0.35">
      <c r="A7" s="227">
        <v>1.3</v>
      </c>
      <c r="B7" s="228">
        <v>43008</v>
      </c>
      <c r="C7" s="230" t="s">
        <v>4132</v>
      </c>
      <c r="D7" s="102" t="s">
        <v>4128</v>
      </c>
    </row>
    <row r="8" spans="1:4" ht="17.149999999999999" customHeight="1" x14ac:dyDescent="0.35">
      <c r="A8" s="227">
        <v>2</v>
      </c>
      <c r="B8" s="228">
        <v>43131</v>
      </c>
      <c r="C8" s="230" t="s">
        <v>4133</v>
      </c>
      <c r="D8" s="102" t="s">
        <v>4128</v>
      </c>
    </row>
    <row r="9" spans="1:4" ht="17.149999999999999" customHeight="1" x14ac:dyDescent="0.35">
      <c r="A9" s="227">
        <v>2</v>
      </c>
      <c r="B9" s="228">
        <v>43373</v>
      </c>
      <c r="C9" s="230" t="s">
        <v>4134</v>
      </c>
      <c r="D9" s="102" t="s">
        <v>4128</v>
      </c>
    </row>
    <row r="10" spans="1:4" ht="17.149999999999999" customHeight="1" x14ac:dyDescent="0.35">
      <c r="A10" s="103">
        <v>2</v>
      </c>
      <c r="B10" s="104">
        <v>43555</v>
      </c>
      <c r="C10" s="101" t="s">
        <v>4135</v>
      </c>
      <c r="D10" s="102" t="s">
        <v>4128</v>
      </c>
    </row>
    <row r="11" spans="1:4" ht="17.149999999999999" customHeight="1" x14ac:dyDescent="0.35">
      <c r="A11" s="103">
        <v>2</v>
      </c>
      <c r="B11" s="104">
        <v>43738</v>
      </c>
      <c r="C11" s="101" t="s">
        <v>4134</v>
      </c>
      <c r="D11" s="102" t="s">
        <v>4128</v>
      </c>
    </row>
    <row r="12" spans="1:4" ht="17.149999999999999" customHeight="1" x14ac:dyDescent="0.35">
      <c r="A12" s="103">
        <v>3</v>
      </c>
      <c r="B12" s="104">
        <v>43921</v>
      </c>
      <c r="C12" s="230" t="s">
        <v>4136</v>
      </c>
      <c r="D12" s="102" t="s">
        <v>4128</v>
      </c>
    </row>
    <row r="13" spans="1:4" ht="17.149999999999999" customHeight="1" x14ac:dyDescent="0.35">
      <c r="A13" s="103">
        <v>3.1</v>
      </c>
      <c r="B13" s="104">
        <v>44104</v>
      </c>
      <c r="C13" s="230" t="s">
        <v>4137</v>
      </c>
      <c r="D13" s="102" t="s">
        <v>4128</v>
      </c>
    </row>
    <row r="14" spans="1:4" ht="17.149999999999999" customHeight="1" x14ac:dyDescent="0.35">
      <c r="A14" s="103">
        <v>4</v>
      </c>
      <c r="B14" s="104">
        <v>44469</v>
      </c>
      <c r="C14" s="230" t="s">
        <v>4138</v>
      </c>
      <c r="D14" s="102" t="s">
        <v>4128</v>
      </c>
    </row>
    <row r="15" spans="1:4" ht="17.149999999999999" customHeight="1" x14ac:dyDescent="0.35">
      <c r="A15" s="103">
        <v>4.0999999999999996</v>
      </c>
      <c r="B15" s="104">
        <v>44469</v>
      </c>
      <c r="C15" s="230" t="s">
        <v>4139</v>
      </c>
      <c r="D15" s="102" t="s">
        <v>4128</v>
      </c>
    </row>
    <row r="16" spans="1:4" ht="17.149999999999999" customHeight="1" x14ac:dyDescent="0.35">
      <c r="A16" s="103">
        <v>4.2</v>
      </c>
      <c r="B16" s="104">
        <v>44834</v>
      </c>
      <c r="C16" s="230" t="s">
        <v>4140</v>
      </c>
      <c r="D16" s="102" t="s">
        <v>4128</v>
      </c>
    </row>
    <row r="17" spans="1:4" ht="17.149999999999999" customHeight="1" x14ac:dyDescent="0.35">
      <c r="A17" s="103">
        <v>4.3</v>
      </c>
      <c r="B17" s="104">
        <v>45174</v>
      </c>
      <c r="C17" s="230" t="s">
        <v>4134</v>
      </c>
      <c r="D17" s="102"/>
    </row>
    <row r="18" spans="1:4" ht="17.149999999999999" customHeight="1" x14ac:dyDescent="0.35">
      <c r="A18" s="103">
        <v>4.4000000000000004</v>
      </c>
      <c r="B18" s="104">
        <v>45199</v>
      </c>
      <c r="C18" s="230" t="s">
        <v>4141</v>
      </c>
      <c r="D18" s="102" t="s">
        <v>4128</v>
      </c>
    </row>
    <row r="19" spans="1:4" ht="37.5" x14ac:dyDescent="0.35">
      <c r="A19" s="103">
        <v>5</v>
      </c>
      <c r="B19" s="104">
        <v>45747</v>
      </c>
      <c r="C19" s="230" t="s">
        <v>5343</v>
      </c>
      <c r="D19" s="102" t="s">
        <v>4128</v>
      </c>
    </row>
    <row r="20" spans="1:4" ht="17.149999999999999" customHeight="1" x14ac:dyDescent="0.35">
      <c r="A20" s="103"/>
      <c r="B20" s="104"/>
      <c r="C20" s="230"/>
      <c r="D20" s="102"/>
    </row>
    <row r="21" spans="1:4" ht="17.149999999999999" customHeight="1" x14ac:dyDescent="0.35">
      <c r="A21" s="103"/>
      <c r="B21" s="104"/>
      <c r="C21" s="230"/>
      <c r="D21" s="102"/>
    </row>
    <row r="22" spans="1:4" ht="17.149999999999999" customHeight="1" x14ac:dyDescent="0.35">
      <c r="A22" s="103"/>
      <c r="B22" s="104"/>
      <c r="C22" s="230"/>
      <c r="D22" s="102"/>
    </row>
    <row r="23" spans="1:4" ht="17.149999999999999" customHeight="1" x14ac:dyDescent="0.35">
      <c r="A23" s="103"/>
      <c r="B23" s="104"/>
      <c r="C23" s="230"/>
      <c r="D23" s="102"/>
    </row>
    <row r="24" spans="1:4" ht="17.149999999999999" customHeight="1" x14ac:dyDescent="0.35">
      <c r="A24" s="103"/>
      <c r="B24" s="104"/>
      <c r="C24" s="230"/>
      <c r="D24" s="102"/>
    </row>
    <row r="25" spans="1:4" ht="17.149999999999999" customHeight="1" x14ac:dyDescent="0.35">
      <c r="A25" s="103"/>
      <c r="B25" s="104"/>
      <c r="C25" s="230"/>
      <c r="D25" s="102"/>
    </row>
    <row r="26" spans="1:4" ht="17.149999999999999" customHeight="1" x14ac:dyDescent="0.35">
      <c r="A26" s="103"/>
      <c r="B26" s="104"/>
      <c r="C26" s="230"/>
      <c r="D26" s="102"/>
    </row>
    <row r="27" spans="1:4" ht="17.149999999999999" customHeight="1" x14ac:dyDescent="0.35">
      <c r="A27" s="103"/>
      <c r="B27" s="104"/>
      <c r="C27" s="230"/>
      <c r="D27" s="10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7"/>
  <sheetViews>
    <sheetView zoomScale="80" zoomScaleNormal="80" workbookViewId="0">
      <selection activeCell="B27" sqref="B27"/>
    </sheetView>
  </sheetViews>
  <sheetFormatPr defaultColWidth="9.26953125" defaultRowHeight="12.75" customHeight="1" x14ac:dyDescent="0.35"/>
  <cols>
    <col min="1" max="1" width="42.7265625" style="20" customWidth="1"/>
    <col min="2" max="2" width="19.26953125" style="20" customWidth="1"/>
    <col min="3" max="3" width="27.7265625" style="20" customWidth="1"/>
    <col min="4" max="7" width="11.7265625" style="20" customWidth="1"/>
    <col min="8" max="16384" width="9.26953125" style="20"/>
  </cols>
  <sheetData>
    <row r="1" spans="1:7" ht="14.5" x14ac:dyDescent="0.35">
      <c r="A1" s="83" t="s">
        <v>4142</v>
      </c>
      <c r="B1" s="133"/>
      <c r="C1" s="133"/>
      <c r="D1" s="133"/>
      <c r="E1" s="133"/>
      <c r="F1" s="133"/>
      <c r="G1" s="251"/>
    </row>
    <row r="2" spans="1:7" ht="12.75" customHeight="1" x14ac:dyDescent="0.35">
      <c r="A2" s="142" t="s">
        <v>4143</v>
      </c>
      <c r="B2" s="143"/>
      <c r="C2" s="143"/>
      <c r="D2" s="143"/>
      <c r="E2" s="143"/>
      <c r="F2" s="143"/>
      <c r="G2" s="144"/>
    </row>
    <row r="3" spans="1:7" ht="12.75" customHeight="1" x14ac:dyDescent="0.35">
      <c r="A3" s="279" t="s">
        <v>4144</v>
      </c>
      <c r="B3" s="280"/>
      <c r="C3" s="280"/>
      <c r="G3" s="63"/>
    </row>
    <row r="4" spans="1:7" ht="14.5" x14ac:dyDescent="0.35">
      <c r="A4" s="62" t="s">
        <v>4145</v>
      </c>
      <c r="B4" s="35"/>
      <c r="C4" s="35"/>
      <c r="G4" s="63"/>
    </row>
    <row r="5" spans="1:7" ht="14.5" x14ac:dyDescent="0.35">
      <c r="A5" s="62" t="s">
        <v>4146</v>
      </c>
      <c r="B5" s="35"/>
      <c r="C5" s="35"/>
      <c r="G5" s="63"/>
    </row>
    <row r="6" spans="1:7" ht="14.5" x14ac:dyDescent="0.35"/>
    <row r="7" spans="1:7" ht="12.75" customHeight="1" x14ac:dyDescent="0.35">
      <c r="A7" s="281" t="s">
        <v>4147</v>
      </c>
      <c r="B7" s="282"/>
      <c r="C7" s="282"/>
      <c r="D7" s="282"/>
      <c r="E7" s="282"/>
      <c r="F7" s="282"/>
      <c r="G7" s="283"/>
    </row>
    <row r="8" spans="1:7" ht="12.75" customHeight="1" x14ac:dyDescent="0.35">
      <c r="A8" s="69" t="s">
        <v>4148</v>
      </c>
      <c r="B8" s="11"/>
      <c r="C8" s="11"/>
      <c r="D8" s="11"/>
      <c r="E8" s="11"/>
      <c r="F8" s="11"/>
      <c r="G8" s="70"/>
    </row>
    <row r="9" spans="1:7" ht="12.75" customHeight="1" x14ac:dyDescent="0.35">
      <c r="A9" s="279" t="s">
        <v>4149</v>
      </c>
      <c r="B9" s="280"/>
      <c r="C9" s="280"/>
      <c r="G9" s="63"/>
    </row>
    <row r="10" spans="1:7" ht="14.5" x14ac:dyDescent="0.35">
      <c r="A10" s="62" t="s">
        <v>4150</v>
      </c>
      <c r="B10" s="35"/>
      <c r="C10" s="35"/>
      <c r="G10" s="63"/>
    </row>
    <row r="11" spans="1:7" ht="14.5" x14ac:dyDescent="0.35">
      <c r="A11" s="64" t="s">
        <v>4151</v>
      </c>
      <c r="B11" s="65"/>
      <c r="C11" s="65"/>
      <c r="D11" s="33"/>
      <c r="E11" s="33"/>
      <c r="F11" s="33"/>
      <c r="G11" s="66"/>
    </row>
    <row r="12" spans="1:7" ht="14.5" x14ac:dyDescent="0.35"/>
    <row r="13" spans="1:7" ht="12.75" customHeight="1" x14ac:dyDescent="0.35">
      <c r="A13" s="281" t="s">
        <v>4152</v>
      </c>
      <c r="B13" s="282"/>
      <c r="C13" s="282"/>
      <c r="D13" s="282"/>
      <c r="E13" s="282"/>
      <c r="F13" s="282"/>
      <c r="G13" s="283"/>
    </row>
    <row r="14" spans="1:7" ht="12.75" customHeight="1" x14ac:dyDescent="0.35">
      <c r="A14" s="71" t="s">
        <v>4153</v>
      </c>
      <c r="B14" s="72"/>
      <c r="C14" s="72"/>
      <c r="D14" s="72"/>
      <c r="E14" s="72"/>
      <c r="F14" s="72"/>
      <c r="G14" s="73"/>
    </row>
    <row r="15" spans="1:7" ht="12.75" customHeight="1" x14ac:dyDescent="0.35">
      <c r="A15" s="62" t="s">
        <v>4154</v>
      </c>
      <c r="B15" s="35"/>
      <c r="C15" s="35"/>
      <c r="G15" s="63"/>
    </row>
    <row r="16" spans="1:7" ht="14.5" x14ac:dyDescent="0.35">
      <c r="A16" s="62" t="s">
        <v>4155</v>
      </c>
      <c r="B16" s="35"/>
      <c r="C16" s="35"/>
      <c r="G16" s="63"/>
    </row>
    <row r="17" spans="1:7" ht="14.5" x14ac:dyDescent="0.35">
      <c r="A17" s="62" t="s">
        <v>4156</v>
      </c>
      <c r="B17" s="35"/>
      <c r="C17" s="35"/>
      <c r="G17" s="63"/>
    </row>
    <row r="18" spans="1:7" ht="14.5" x14ac:dyDescent="0.35">
      <c r="A18" s="62" t="s">
        <v>4157</v>
      </c>
      <c r="B18" s="35"/>
      <c r="C18" s="35"/>
      <c r="G18" s="63"/>
    </row>
    <row r="19" spans="1:7" ht="14.5" x14ac:dyDescent="0.35">
      <c r="A19" s="64"/>
      <c r="B19" s="65"/>
      <c r="C19" s="65"/>
      <c r="D19" s="33"/>
      <c r="E19" s="33"/>
      <c r="F19" s="33"/>
      <c r="G19" s="66"/>
    </row>
    <row r="20" spans="1:7" ht="14.5" x14ac:dyDescent="0.35"/>
    <row r="21" spans="1:7" ht="12.75" customHeight="1" x14ac:dyDescent="0.35">
      <c r="A21" s="281" t="s">
        <v>4158</v>
      </c>
      <c r="B21" s="282"/>
      <c r="C21" s="282"/>
      <c r="D21" s="282"/>
      <c r="E21" s="282"/>
      <c r="F21" s="282"/>
      <c r="G21" s="283"/>
    </row>
    <row r="22" spans="1:7" ht="12.75" customHeight="1" x14ac:dyDescent="0.35">
      <c r="A22" s="71" t="s">
        <v>4159</v>
      </c>
      <c r="B22" s="72"/>
      <c r="C22" s="72"/>
      <c r="D22" s="72"/>
      <c r="E22" s="72"/>
      <c r="F22" s="72"/>
      <c r="G22" s="73"/>
    </row>
    <row r="23" spans="1:7" ht="12.75" customHeight="1" x14ac:dyDescent="0.35">
      <c r="A23" s="284" t="s">
        <v>4160</v>
      </c>
      <c r="B23" s="285"/>
      <c r="C23" s="285"/>
      <c r="D23" s="286"/>
      <c r="E23" s="286"/>
      <c r="F23" s="286"/>
      <c r="G23" s="287"/>
    </row>
    <row r="24" spans="1:7" ht="14.5" x14ac:dyDescent="0.35">
      <c r="A24" s="62" t="s">
        <v>4161</v>
      </c>
      <c r="B24" s="35"/>
      <c r="C24" s="35"/>
      <c r="G24" s="63"/>
    </row>
    <row r="25" spans="1:7" ht="14.5" x14ac:dyDescent="0.35">
      <c r="A25" s="64"/>
      <c r="B25" s="65"/>
      <c r="C25" s="65"/>
      <c r="D25" s="33"/>
      <c r="E25" s="33"/>
      <c r="F25" s="33"/>
      <c r="G25" s="66"/>
    </row>
    <row r="26" spans="1:7" ht="14.5" x14ac:dyDescent="0.35"/>
    <row r="27" spans="1:7" ht="14.5" x14ac:dyDescent="0.35">
      <c r="A27" s="288" t="s">
        <v>4162</v>
      </c>
      <c r="B27" s="289" t="s">
        <v>4163</v>
      </c>
      <c r="C27" s="289"/>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50F8-367B-41E4-BDC2-B26FCEA81593}">
  <sheetPr codeName="Sheet10">
    <pageSetUpPr fitToPage="1"/>
  </sheetPr>
  <dimension ref="A1:D291"/>
  <sheetViews>
    <sheetView showGridLines="0" zoomScale="80" zoomScaleNormal="80" workbookViewId="0">
      <pane ySplit="1" topLeftCell="A2" activePane="bottomLeft" state="frozen"/>
      <selection pane="bottomLeft" activeCell="A2" sqref="A2"/>
    </sheetView>
  </sheetViews>
  <sheetFormatPr defaultColWidth="8.7265625" defaultRowHeight="12.5" x14ac:dyDescent="0.25"/>
  <cols>
    <col min="1" max="1" width="8.7265625" style="81" customWidth="1"/>
    <col min="2" max="2" width="18.453125" style="81" customWidth="1"/>
    <col min="3" max="3" width="103.453125" style="81" customWidth="1"/>
    <col min="4" max="4" width="22.453125" style="81" customWidth="1"/>
    <col min="5" max="16384" width="8.7265625" style="81"/>
  </cols>
  <sheetData>
    <row r="1" spans="1:4" ht="13" x14ac:dyDescent="0.3">
      <c r="A1" s="231" t="s">
        <v>4122</v>
      </c>
      <c r="B1" s="232"/>
      <c r="C1" s="232"/>
      <c r="D1" s="232"/>
    </row>
    <row r="2" spans="1:4" ht="12.65" customHeight="1" x14ac:dyDescent="0.25">
      <c r="A2" s="290" t="s">
        <v>4123</v>
      </c>
      <c r="B2" s="290" t="s">
        <v>4164</v>
      </c>
      <c r="C2" s="290" t="s">
        <v>4125</v>
      </c>
      <c r="D2" s="290" t="s">
        <v>4165</v>
      </c>
    </row>
    <row r="3" spans="1:4" ht="25" x14ac:dyDescent="0.25">
      <c r="A3" s="233">
        <v>5</v>
      </c>
      <c r="B3" s="234" t="s">
        <v>2174</v>
      </c>
      <c r="C3" s="235" t="s">
        <v>4166</v>
      </c>
      <c r="D3" s="236">
        <v>45747</v>
      </c>
    </row>
    <row r="4" spans="1:4" x14ac:dyDescent="0.25">
      <c r="A4" s="233">
        <v>5</v>
      </c>
      <c r="B4" s="234" t="s">
        <v>4167</v>
      </c>
      <c r="C4" s="235" t="s">
        <v>4168</v>
      </c>
      <c r="D4" s="236">
        <v>45747</v>
      </c>
    </row>
    <row r="5" spans="1:4" x14ac:dyDescent="0.25">
      <c r="A5" s="233">
        <v>5</v>
      </c>
      <c r="B5" s="234" t="s">
        <v>2285</v>
      </c>
      <c r="C5" s="235" t="s">
        <v>4169</v>
      </c>
      <c r="D5" s="236">
        <v>45747</v>
      </c>
    </row>
    <row r="6" spans="1:4" x14ac:dyDescent="0.25">
      <c r="A6" s="233">
        <v>5</v>
      </c>
      <c r="B6" s="234" t="s">
        <v>2294</v>
      </c>
      <c r="C6" s="235" t="s">
        <v>4169</v>
      </c>
      <c r="D6" s="236">
        <v>45747</v>
      </c>
    </row>
    <row r="7" spans="1:4" x14ac:dyDescent="0.25">
      <c r="A7" s="233">
        <v>5</v>
      </c>
      <c r="B7" s="234" t="s">
        <v>2302</v>
      </c>
      <c r="C7" s="235" t="s">
        <v>4169</v>
      </c>
      <c r="D7" s="236">
        <v>45747</v>
      </c>
    </row>
    <row r="8" spans="1:4" ht="25" x14ac:dyDescent="0.25">
      <c r="A8" s="233">
        <v>5</v>
      </c>
      <c r="B8" s="234" t="s">
        <v>2321</v>
      </c>
      <c r="C8" s="235" t="s">
        <v>4170</v>
      </c>
      <c r="D8" s="236">
        <v>45747</v>
      </c>
    </row>
    <row r="9" spans="1:4" ht="25" x14ac:dyDescent="0.25">
      <c r="A9" s="233">
        <v>5</v>
      </c>
      <c r="B9" s="234" t="s">
        <v>2326</v>
      </c>
      <c r="C9" s="235" t="s">
        <v>4170</v>
      </c>
      <c r="D9" s="236">
        <v>45747</v>
      </c>
    </row>
    <row r="10" spans="1:4" ht="25" x14ac:dyDescent="0.25">
      <c r="A10" s="233">
        <v>5</v>
      </c>
      <c r="B10" s="234" t="s">
        <v>2332</v>
      </c>
      <c r="C10" s="235" t="s">
        <v>4170</v>
      </c>
      <c r="D10" s="236">
        <v>45747</v>
      </c>
    </row>
    <row r="11" spans="1:4" x14ac:dyDescent="0.25">
      <c r="A11" s="233">
        <v>5</v>
      </c>
      <c r="B11" s="234" t="s">
        <v>2338</v>
      </c>
      <c r="C11" s="235" t="s">
        <v>4169</v>
      </c>
      <c r="D11" s="236">
        <v>45747</v>
      </c>
    </row>
    <row r="12" spans="1:4" x14ac:dyDescent="0.25">
      <c r="A12" s="233">
        <v>5</v>
      </c>
      <c r="B12" s="234" t="s">
        <v>2345</v>
      </c>
      <c r="C12" s="235" t="s">
        <v>4169</v>
      </c>
      <c r="D12" s="236">
        <v>45747</v>
      </c>
    </row>
    <row r="13" spans="1:4" x14ac:dyDescent="0.25">
      <c r="A13" s="233">
        <v>5</v>
      </c>
      <c r="B13" s="234" t="s">
        <v>2351</v>
      </c>
      <c r="C13" s="235" t="s">
        <v>4169</v>
      </c>
      <c r="D13" s="236">
        <v>45747</v>
      </c>
    </row>
    <row r="14" spans="1:4" ht="25" x14ac:dyDescent="0.25">
      <c r="A14" s="233">
        <v>5</v>
      </c>
      <c r="B14" s="234" t="s">
        <v>2424</v>
      </c>
      <c r="C14" s="235" t="s">
        <v>4170</v>
      </c>
      <c r="D14" s="236">
        <v>45747</v>
      </c>
    </row>
    <row r="15" spans="1:4" x14ac:dyDescent="0.25">
      <c r="A15" s="233">
        <v>5</v>
      </c>
      <c r="B15" s="234" t="s">
        <v>4171</v>
      </c>
      <c r="C15" s="235" t="s">
        <v>4168</v>
      </c>
      <c r="D15" s="236">
        <v>45747</v>
      </c>
    </row>
    <row r="16" spans="1:4" x14ac:dyDescent="0.25">
      <c r="A16" s="233">
        <v>5</v>
      </c>
      <c r="B16" s="234" t="s">
        <v>4172</v>
      </c>
      <c r="C16" s="235" t="s">
        <v>4168</v>
      </c>
      <c r="D16" s="236">
        <v>45747</v>
      </c>
    </row>
    <row r="17" spans="1:4" x14ac:dyDescent="0.25">
      <c r="A17" s="233">
        <v>5</v>
      </c>
      <c r="B17" s="234" t="s">
        <v>4173</v>
      </c>
      <c r="C17" s="235" t="s">
        <v>4168</v>
      </c>
      <c r="D17" s="236">
        <v>45747</v>
      </c>
    </row>
    <row r="18" spans="1:4" x14ac:dyDescent="0.25">
      <c r="A18" s="233">
        <v>5</v>
      </c>
      <c r="B18" s="234" t="s">
        <v>4174</v>
      </c>
      <c r="C18" s="235" t="s">
        <v>4168</v>
      </c>
      <c r="D18" s="236">
        <v>45747</v>
      </c>
    </row>
    <row r="19" spans="1:4" x14ac:dyDescent="0.25">
      <c r="A19" s="233">
        <v>5</v>
      </c>
      <c r="B19" s="234" t="s">
        <v>4175</v>
      </c>
      <c r="C19" s="235" t="s">
        <v>4168</v>
      </c>
      <c r="D19" s="236">
        <v>45747</v>
      </c>
    </row>
    <row r="20" spans="1:4" ht="25" x14ac:dyDescent="0.25">
      <c r="A20" s="233">
        <v>5</v>
      </c>
      <c r="B20" s="234" t="s">
        <v>2440</v>
      </c>
      <c r="C20" s="235" t="s">
        <v>4176</v>
      </c>
      <c r="D20" s="236">
        <v>45747</v>
      </c>
    </row>
    <row r="21" spans="1:4" x14ac:dyDescent="0.25">
      <c r="A21" s="233">
        <v>5</v>
      </c>
      <c r="B21" s="234" t="s">
        <v>2493</v>
      </c>
      <c r="C21" s="235" t="s">
        <v>4177</v>
      </c>
      <c r="D21" s="236">
        <v>45747</v>
      </c>
    </row>
    <row r="22" spans="1:4" x14ac:dyDescent="0.25">
      <c r="A22" s="233">
        <v>5</v>
      </c>
      <c r="B22" s="234" t="s">
        <v>2498</v>
      </c>
      <c r="C22" s="235" t="s">
        <v>4169</v>
      </c>
      <c r="D22" s="236">
        <v>45747</v>
      </c>
    </row>
    <row r="23" spans="1:4" x14ac:dyDescent="0.25">
      <c r="A23" s="233">
        <v>5</v>
      </c>
      <c r="B23" s="234" t="s">
        <v>2506</v>
      </c>
      <c r="C23" s="235" t="s">
        <v>4169</v>
      </c>
      <c r="D23" s="236">
        <v>45747</v>
      </c>
    </row>
    <row r="24" spans="1:4" ht="25" x14ac:dyDescent="0.25">
      <c r="A24" s="233">
        <v>5</v>
      </c>
      <c r="B24" s="234" t="s">
        <v>2511</v>
      </c>
      <c r="C24" s="235" t="s">
        <v>4170</v>
      </c>
      <c r="D24" s="236">
        <v>45747</v>
      </c>
    </row>
    <row r="25" spans="1:4" ht="25" x14ac:dyDescent="0.25">
      <c r="A25" s="233">
        <v>5</v>
      </c>
      <c r="B25" s="234" t="s">
        <v>2519</v>
      </c>
      <c r="C25" s="235" t="s">
        <v>4170</v>
      </c>
      <c r="D25" s="236">
        <v>45747</v>
      </c>
    </row>
    <row r="26" spans="1:4" x14ac:dyDescent="0.25">
      <c r="A26" s="233">
        <v>5</v>
      </c>
      <c r="B26" s="234" t="s">
        <v>2554</v>
      </c>
      <c r="C26" s="235" t="s">
        <v>4169</v>
      </c>
      <c r="D26" s="236">
        <v>45747</v>
      </c>
    </row>
    <row r="27" spans="1:4" ht="25" x14ac:dyDescent="0.25">
      <c r="A27" s="233">
        <v>5</v>
      </c>
      <c r="B27" s="234" t="s">
        <v>2562</v>
      </c>
      <c r="C27" s="235" t="s">
        <v>4170</v>
      </c>
      <c r="D27" s="236">
        <v>45747</v>
      </c>
    </row>
    <row r="28" spans="1:4" ht="25" x14ac:dyDescent="0.25">
      <c r="A28" s="233">
        <v>5</v>
      </c>
      <c r="B28" s="234" t="s">
        <v>2667</v>
      </c>
      <c r="C28" s="235" t="s">
        <v>4170</v>
      </c>
      <c r="D28" s="236">
        <v>45747</v>
      </c>
    </row>
    <row r="29" spans="1:4" x14ac:dyDescent="0.25">
      <c r="A29" s="233">
        <v>5</v>
      </c>
      <c r="B29" s="234" t="s">
        <v>2676</v>
      </c>
      <c r="C29" s="235" t="s">
        <v>4169</v>
      </c>
      <c r="D29" s="236">
        <v>45747</v>
      </c>
    </row>
    <row r="30" spans="1:4" x14ac:dyDescent="0.25">
      <c r="A30" s="233">
        <v>5</v>
      </c>
      <c r="B30" s="234" t="s">
        <v>4178</v>
      </c>
      <c r="C30" s="235" t="s">
        <v>4168</v>
      </c>
      <c r="D30" s="236">
        <v>45747</v>
      </c>
    </row>
    <row r="31" spans="1:4" x14ac:dyDescent="0.25">
      <c r="A31" s="233">
        <v>5</v>
      </c>
      <c r="B31" s="234" t="s">
        <v>2683</v>
      </c>
      <c r="C31" s="235" t="s">
        <v>4169</v>
      </c>
      <c r="D31" s="236">
        <v>45747</v>
      </c>
    </row>
    <row r="32" spans="1:4" x14ac:dyDescent="0.25">
      <c r="A32" s="233">
        <v>5</v>
      </c>
      <c r="B32" s="234" t="s">
        <v>4179</v>
      </c>
      <c r="C32" s="235" t="s">
        <v>4168</v>
      </c>
      <c r="D32" s="236">
        <v>45747</v>
      </c>
    </row>
    <row r="33" spans="1:4" x14ac:dyDescent="0.25">
      <c r="A33" s="233">
        <v>5</v>
      </c>
      <c r="B33" s="234" t="s">
        <v>2689</v>
      </c>
      <c r="C33" s="235" t="s">
        <v>4169</v>
      </c>
      <c r="D33" s="236">
        <v>45747</v>
      </c>
    </row>
    <row r="34" spans="1:4" x14ac:dyDescent="0.25">
      <c r="A34" s="233">
        <v>5</v>
      </c>
      <c r="B34" s="234" t="s">
        <v>2696</v>
      </c>
      <c r="C34" s="235" t="s">
        <v>4169</v>
      </c>
      <c r="D34" s="236">
        <v>45747</v>
      </c>
    </row>
    <row r="35" spans="1:4" x14ac:dyDescent="0.25">
      <c r="A35" s="233">
        <v>5</v>
      </c>
      <c r="B35" s="234" t="s">
        <v>4180</v>
      </c>
      <c r="C35" s="235" t="s">
        <v>4168</v>
      </c>
      <c r="D35" s="236">
        <v>45747</v>
      </c>
    </row>
    <row r="36" spans="1:4" x14ac:dyDescent="0.25">
      <c r="A36" s="233">
        <v>5</v>
      </c>
      <c r="B36" s="234" t="s">
        <v>2704</v>
      </c>
      <c r="C36" s="235" t="s">
        <v>4169</v>
      </c>
      <c r="D36" s="236">
        <v>45747</v>
      </c>
    </row>
    <row r="37" spans="1:4" x14ac:dyDescent="0.25">
      <c r="A37" s="233">
        <v>5</v>
      </c>
      <c r="B37" s="234" t="s">
        <v>4181</v>
      </c>
      <c r="C37" s="235" t="s">
        <v>4168</v>
      </c>
      <c r="D37" s="236">
        <v>45747</v>
      </c>
    </row>
    <row r="38" spans="1:4" x14ac:dyDescent="0.25">
      <c r="A38" s="233">
        <v>5</v>
      </c>
      <c r="B38" s="234" t="s">
        <v>2715</v>
      </c>
      <c r="C38" s="235" t="s">
        <v>4169</v>
      </c>
      <c r="D38" s="236">
        <v>45747</v>
      </c>
    </row>
    <row r="39" spans="1:4" x14ac:dyDescent="0.25">
      <c r="A39" s="233">
        <v>5</v>
      </c>
      <c r="B39" s="234" t="s">
        <v>2764</v>
      </c>
      <c r="C39" s="235" t="s">
        <v>4169</v>
      </c>
      <c r="D39" s="236">
        <v>45747</v>
      </c>
    </row>
    <row r="40" spans="1:4" x14ac:dyDescent="0.25">
      <c r="A40" s="233">
        <v>5</v>
      </c>
      <c r="B40" s="234" t="s">
        <v>2774</v>
      </c>
      <c r="C40" s="235" t="s">
        <v>4169</v>
      </c>
      <c r="D40" s="236">
        <v>45747</v>
      </c>
    </row>
    <row r="41" spans="1:4" x14ac:dyDescent="0.25">
      <c r="A41" s="233">
        <v>5</v>
      </c>
      <c r="B41" s="234" t="s">
        <v>2785</v>
      </c>
      <c r="C41" s="235" t="s">
        <v>4169</v>
      </c>
      <c r="D41" s="236">
        <v>45747</v>
      </c>
    </row>
    <row r="42" spans="1:4" ht="25" x14ac:dyDescent="0.25">
      <c r="A42" s="233">
        <v>5</v>
      </c>
      <c r="B42" s="234" t="s">
        <v>2792</v>
      </c>
      <c r="C42" s="235" t="s">
        <v>4170</v>
      </c>
      <c r="D42" s="236">
        <v>45747</v>
      </c>
    </row>
    <row r="43" spans="1:4" ht="25" x14ac:dyDescent="0.25">
      <c r="A43" s="233">
        <v>5</v>
      </c>
      <c r="B43" s="234" t="s">
        <v>2801</v>
      </c>
      <c r="C43" s="235" t="s">
        <v>4170</v>
      </c>
      <c r="D43" s="236">
        <v>45747</v>
      </c>
    </row>
    <row r="44" spans="1:4" x14ac:dyDescent="0.25">
      <c r="A44" s="233">
        <v>5</v>
      </c>
      <c r="B44" s="234" t="s">
        <v>2811</v>
      </c>
      <c r="C44" s="235" t="s">
        <v>4169</v>
      </c>
      <c r="D44" s="236">
        <v>45747</v>
      </c>
    </row>
    <row r="45" spans="1:4" x14ac:dyDescent="0.25">
      <c r="A45" s="233">
        <v>5</v>
      </c>
      <c r="B45" s="234" t="s">
        <v>2819</v>
      </c>
      <c r="C45" s="235" t="s">
        <v>4169</v>
      </c>
      <c r="D45" s="236">
        <v>45747</v>
      </c>
    </row>
    <row r="46" spans="1:4" ht="25" x14ac:dyDescent="0.25">
      <c r="A46" s="233">
        <v>5</v>
      </c>
      <c r="B46" s="234" t="s">
        <v>2830</v>
      </c>
      <c r="C46" s="235" t="s">
        <v>4170</v>
      </c>
      <c r="D46" s="236">
        <v>45747</v>
      </c>
    </row>
    <row r="47" spans="1:4" ht="25" x14ac:dyDescent="0.25">
      <c r="A47" s="233">
        <v>5</v>
      </c>
      <c r="B47" s="234" t="s">
        <v>2842</v>
      </c>
      <c r="C47" s="235" t="s">
        <v>4170</v>
      </c>
      <c r="D47" s="236">
        <v>45747</v>
      </c>
    </row>
    <row r="48" spans="1:4" x14ac:dyDescent="0.25">
      <c r="A48" s="233">
        <v>5</v>
      </c>
      <c r="B48" s="234" t="s">
        <v>2854</v>
      </c>
      <c r="C48" s="235" t="s">
        <v>4169</v>
      </c>
      <c r="D48" s="236">
        <v>45747</v>
      </c>
    </row>
    <row r="49" spans="1:4" x14ac:dyDescent="0.25">
      <c r="A49" s="233">
        <v>5</v>
      </c>
      <c r="B49" s="234" t="s">
        <v>2864</v>
      </c>
      <c r="C49" s="235" t="s">
        <v>4169</v>
      </c>
      <c r="D49" s="236">
        <v>45747</v>
      </c>
    </row>
    <row r="50" spans="1:4" x14ac:dyDescent="0.25">
      <c r="A50" s="233">
        <v>5</v>
      </c>
      <c r="B50" s="234" t="s">
        <v>2874</v>
      </c>
      <c r="C50" s="235" t="s">
        <v>4169</v>
      </c>
      <c r="D50" s="236">
        <v>45747</v>
      </c>
    </row>
    <row r="51" spans="1:4" ht="25" x14ac:dyDescent="0.25">
      <c r="A51" s="233">
        <v>5</v>
      </c>
      <c r="B51" s="234" t="s">
        <v>2886</v>
      </c>
      <c r="C51" s="235" t="s">
        <v>4170</v>
      </c>
      <c r="D51" s="236">
        <v>45747</v>
      </c>
    </row>
    <row r="52" spans="1:4" x14ac:dyDescent="0.25">
      <c r="A52" s="233">
        <v>5</v>
      </c>
      <c r="B52" s="234" t="s">
        <v>2895</v>
      </c>
      <c r="C52" s="235" t="s">
        <v>4169</v>
      </c>
      <c r="D52" s="236">
        <v>45747</v>
      </c>
    </row>
    <row r="53" spans="1:4" ht="25" x14ac:dyDescent="0.25">
      <c r="A53" s="233">
        <v>5</v>
      </c>
      <c r="B53" s="234" t="s">
        <v>2907</v>
      </c>
      <c r="C53" s="235" t="s">
        <v>4170</v>
      </c>
      <c r="D53" s="236">
        <v>45747</v>
      </c>
    </row>
    <row r="54" spans="1:4" x14ac:dyDescent="0.25">
      <c r="A54" s="233">
        <v>5</v>
      </c>
      <c r="B54" s="234" t="s">
        <v>2918</v>
      </c>
      <c r="C54" s="235" t="s">
        <v>4169</v>
      </c>
      <c r="D54" s="236">
        <v>45747</v>
      </c>
    </row>
    <row r="55" spans="1:4" x14ac:dyDescent="0.25">
      <c r="A55" s="233">
        <v>5</v>
      </c>
      <c r="B55" s="234" t="s">
        <v>2929</v>
      </c>
      <c r="C55" s="235" t="s">
        <v>4169</v>
      </c>
      <c r="D55" s="236">
        <v>45747</v>
      </c>
    </row>
    <row r="56" spans="1:4" x14ac:dyDescent="0.25">
      <c r="A56" s="233">
        <v>5</v>
      </c>
      <c r="B56" s="234" t="s">
        <v>4182</v>
      </c>
      <c r="C56" s="235" t="s">
        <v>4168</v>
      </c>
      <c r="D56" s="236">
        <v>45747</v>
      </c>
    </row>
    <row r="57" spans="1:4" x14ac:dyDescent="0.25">
      <c r="A57" s="233">
        <v>5</v>
      </c>
      <c r="B57" s="234" t="s">
        <v>2952</v>
      </c>
      <c r="C57" s="235" t="s">
        <v>4169</v>
      </c>
      <c r="D57" s="236">
        <v>45747</v>
      </c>
    </row>
    <row r="58" spans="1:4" x14ac:dyDescent="0.25">
      <c r="A58" s="233">
        <v>5</v>
      </c>
      <c r="B58" s="234" t="s">
        <v>4183</v>
      </c>
      <c r="C58" s="235" t="s">
        <v>4168</v>
      </c>
      <c r="D58" s="236">
        <v>45747</v>
      </c>
    </row>
    <row r="59" spans="1:4" x14ac:dyDescent="0.25">
      <c r="A59" s="233">
        <v>5</v>
      </c>
      <c r="B59" s="234" t="s">
        <v>2960</v>
      </c>
      <c r="C59" s="235" t="s">
        <v>4184</v>
      </c>
      <c r="D59" s="236">
        <v>45747</v>
      </c>
    </row>
    <row r="60" spans="1:4" x14ac:dyDescent="0.25">
      <c r="A60" s="233">
        <v>5</v>
      </c>
      <c r="B60" s="234" t="s">
        <v>2988</v>
      </c>
      <c r="C60" s="235" t="s">
        <v>4169</v>
      </c>
      <c r="D60" s="236">
        <v>45747</v>
      </c>
    </row>
    <row r="61" spans="1:4" x14ac:dyDescent="0.25">
      <c r="A61" s="233">
        <v>5</v>
      </c>
      <c r="B61" s="234" t="s">
        <v>2998</v>
      </c>
      <c r="C61" s="235" t="s">
        <v>4169</v>
      </c>
      <c r="D61" s="236">
        <v>45747</v>
      </c>
    </row>
    <row r="62" spans="1:4" x14ac:dyDescent="0.25">
      <c r="A62" s="233">
        <v>5</v>
      </c>
      <c r="B62" s="234" t="s">
        <v>3006</v>
      </c>
      <c r="C62" s="235" t="s">
        <v>4169</v>
      </c>
      <c r="D62" s="236">
        <v>45747</v>
      </c>
    </row>
    <row r="63" spans="1:4" x14ac:dyDescent="0.25">
      <c r="A63" s="233">
        <v>5</v>
      </c>
      <c r="B63" s="234" t="s">
        <v>3014</v>
      </c>
      <c r="C63" s="235" t="s">
        <v>4169</v>
      </c>
      <c r="D63" s="236">
        <v>45747</v>
      </c>
    </row>
    <row r="64" spans="1:4" x14ac:dyDescent="0.25">
      <c r="A64" s="233">
        <v>5</v>
      </c>
      <c r="B64" s="234" t="s">
        <v>3023</v>
      </c>
      <c r="C64" s="235" t="s">
        <v>4169</v>
      </c>
      <c r="D64" s="236">
        <v>45747</v>
      </c>
    </row>
    <row r="65" spans="1:4" ht="25" x14ac:dyDescent="0.25">
      <c r="A65" s="233">
        <v>5</v>
      </c>
      <c r="B65" s="234" t="s">
        <v>3032</v>
      </c>
      <c r="C65" s="235" t="s">
        <v>4170</v>
      </c>
      <c r="D65" s="236">
        <v>45747</v>
      </c>
    </row>
    <row r="66" spans="1:4" ht="25" x14ac:dyDescent="0.25">
      <c r="A66" s="233">
        <v>5</v>
      </c>
      <c r="B66" s="234" t="s">
        <v>3040</v>
      </c>
      <c r="C66" s="235" t="s">
        <v>4170</v>
      </c>
      <c r="D66" s="236">
        <v>45747</v>
      </c>
    </row>
    <row r="67" spans="1:4" ht="25" x14ac:dyDescent="0.25">
      <c r="A67" s="233">
        <v>5</v>
      </c>
      <c r="B67" s="234" t="s">
        <v>3048</v>
      </c>
      <c r="C67" s="235" t="s">
        <v>4170</v>
      </c>
      <c r="D67" s="236">
        <v>45747</v>
      </c>
    </row>
    <row r="68" spans="1:4" x14ac:dyDescent="0.25">
      <c r="A68" s="233">
        <v>5</v>
      </c>
      <c r="B68" s="234" t="s">
        <v>3056</v>
      </c>
      <c r="C68" s="235" t="s">
        <v>4185</v>
      </c>
      <c r="D68" s="236">
        <v>45747</v>
      </c>
    </row>
    <row r="69" spans="1:4" x14ac:dyDescent="0.25">
      <c r="A69" s="233">
        <v>5</v>
      </c>
      <c r="B69" s="234" t="s">
        <v>3066</v>
      </c>
      <c r="C69" s="235" t="s">
        <v>4169</v>
      </c>
      <c r="D69" s="236">
        <v>45747</v>
      </c>
    </row>
    <row r="70" spans="1:4" ht="25" x14ac:dyDescent="0.25">
      <c r="A70" s="233">
        <v>5</v>
      </c>
      <c r="B70" s="234" t="s">
        <v>3076</v>
      </c>
      <c r="C70" s="235" t="s">
        <v>4170</v>
      </c>
      <c r="D70" s="236">
        <v>45747</v>
      </c>
    </row>
    <row r="71" spans="1:4" ht="25" x14ac:dyDescent="0.25">
      <c r="A71" s="233">
        <v>5</v>
      </c>
      <c r="B71" s="234" t="s">
        <v>3086</v>
      </c>
      <c r="C71" s="235" t="s">
        <v>4170</v>
      </c>
      <c r="D71" s="236">
        <v>45747</v>
      </c>
    </row>
    <row r="72" spans="1:4" ht="25" x14ac:dyDescent="0.25">
      <c r="A72" s="233">
        <v>5</v>
      </c>
      <c r="B72" s="234" t="s">
        <v>3097</v>
      </c>
      <c r="C72" s="235" t="s">
        <v>4170</v>
      </c>
      <c r="D72" s="236">
        <v>45747</v>
      </c>
    </row>
    <row r="73" spans="1:4" x14ac:dyDescent="0.25">
      <c r="A73" s="233">
        <v>5</v>
      </c>
      <c r="B73" s="237" t="s">
        <v>4186</v>
      </c>
      <c r="C73" s="235" t="s">
        <v>4168</v>
      </c>
      <c r="D73" s="236">
        <v>45747</v>
      </c>
    </row>
    <row r="74" spans="1:4" ht="25" x14ac:dyDescent="0.25">
      <c r="A74" s="233">
        <v>5</v>
      </c>
      <c r="B74" s="234" t="s">
        <v>3108</v>
      </c>
      <c r="C74" s="235" t="s">
        <v>4170</v>
      </c>
      <c r="D74" s="236">
        <v>45747</v>
      </c>
    </row>
    <row r="75" spans="1:4" ht="25" x14ac:dyDescent="0.25">
      <c r="A75" s="233">
        <v>5</v>
      </c>
      <c r="B75" s="234" t="s">
        <v>3116</v>
      </c>
      <c r="C75" s="235" t="s">
        <v>4170</v>
      </c>
      <c r="D75" s="236">
        <v>45747</v>
      </c>
    </row>
    <row r="76" spans="1:4" ht="25" x14ac:dyDescent="0.25">
      <c r="A76" s="233">
        <v>5</v>
      </c>
      <c r="B76" s="234" t="s">
        <v>3126</v>
      </c>
      <c r="C76" s="235" t="s">
        <v>4170</v>
      </c>
      <c r="D76" s="236">
        <v>45747</v>
      </c>
    </row>
    <row r="77" spans="1:4" ht="25" x14ac:dyDescent="0.25">
      <c r="A77" s="233">
        <v>5</v>
      </c>
      <c r="B77" s="234" t="s">
        <v>3132</v>
      </c>
      <c r="C77" s="235" t="s">
        <v>4170</v>
      </c>
      <c r="D77" s="236">
        <v>45747</v>
      </c>
    </row>
    <row r="78" spans="1:4" ht="25" x14ac:dyDescent="0.25">
      <c r="A78" s="233">
        <v>5</v>
      </c>
      <c r="B78" s="234" t="s">
        <v>3138</v>
      </c>
      <c r="C78" s="235" t="s">
        <v>4170</v>
      </c>
      <c r="D78" s="236">
        <v>45747</v>
      </c>
    </row>
    <row r="79" spans="1:4" ht="25" x14ac:dyDescent="0.25">
      <c r="A79" s="233">
        <v>5</v>
      </c>
      <c r="B79" s="234" t="s">
        <v>3144</v>
      </c>
      <c r="C79" s="235" t="s">
        <v>4170</v>
      </c>
      <c r="D79" s="236">
        <v>45747</v>
      </c>
    </row>
    <row r="80" spans="1:4" ht="25" x14ac:dyDescent="0.25">
      <c r="A80" s="233">
        <v>5</v>
      </c>
      <c r="B80" s="234" t="s">
        <v>3150</v>
      </c>
      <c r="C80" s="235" t="s">
        <v>4170</v>
      </c>
      <c r="D80" s="236">
        <v>45747</v>
      </c>
    </row>
    <row r="81" spans="1:4" ht="25" x14ac:dyDescent="0.25">
      <c r="A81" s="233">
        <v>5</v>
      </c>
      <c r="B81" s="234" t="s">
        <v>3156</v>
      </c>
      <c r="C81" s="235" t="s">
        <v>4170</v>
      </c>
      <c r="D81" s="236">
        <v>45747</v>
      </c>
    </row>
    <row r="82" spans="1:4" ht="25" x14ac:dyDescent="0.25">
      <c r="A82" s="233">
        <v>5</v>
      </c>
      <c r="B82" s="234" t="s">
        <v>3162</v>
      </c>
      <c r="C82" s="235" t="s">
        <v>4170</v>
      </c>
      <c r="D82" s="236">
        <v>45747</v>
      </c>
    </row>
    <row r="83" spans="1:4" ht="25" x14ac:dyDescent="0.25">
      <c r="A83" s="233">
        <v>5</v>
      </c>
      <c r="B83" s="234" t="s">
        <v>3171</v>
      </c>
      <c r="C83" s="235" t="s">
        <v>4170</v>
      </c>
      <c r="D83" s="236">
        <v>45747</v>
      </c>
    </row>
    <row r="84" spans="1:4" ht="25" x14ac:dyDescent="0.25">
      <c r="A84" s="233">
        <v>5</v>
      </c>
      <c r="B84" s="234" t="s">
        <v>3180</v>
      </c>
      <c r="C84" s="235" t="s">
        <v>4170</v>
      </c>
      <c r="D84" s="236">
        <v>45747</v>
      </c>
    </row>
    <row r="85" spans="1:4" ht="25" x14ac:dyDescent="0.25">
      <c r="A85" s="233">
        <v>5</v>
      </c>
      <c r="B85" s="234" t="s">
        <v>3188</v>
      </c>
      <c r="C85" s="235" t="s">
        <v>4170</v>
      </c>
      <c r="D85" s="236">
        <v>45747</v>
      </c>
    </row>
    <row r="86" spans="1:4" ht="25" x14ac:dyDescent="0.25">
      <c r="A86" s="233">
        <v>5</v>
      </c>
      <c r="B86" s="234" t="s">
        <v>3196</v>
      </c>
      <c r="C86" s="235" t="s">
        <v>4170</v>
      </c>
      <c r="D86" s="236">
        <v>45747</v>
      </c>
    </row>
    <row r="87" spans="1:4" x14ac:dyDescent="0.25">
      <c r="A87" s="233">
        <v>5</v>
      </c>
      <c r="B87" s="237" t="s">
        <v>4187</v>
      </c>
      <c r="C87" s="235" t="s">
        <v>4168</v>
      </c>
      <c r="D87" s="236">
        <v>45747</v>
      </c>
    </row>
    <row r="88" spans="1:4" ht="25" x14ac:dyDescent="0.25">
      <c r="A88" s="233">
        <v>5</v>
      </c>
      <c r="B88" s="234" t="s">
        <v>3203</v>
      </c>
      <c r="C88" s="235" t="s">
        <v>4170</v>
      </c>
      <c r="D88" s="236">
        <v>45747</v>
      </c>
    </row>
    <row r="89" spans="1:4" ht="25" x14ac:dyDescent="0.25">
      <c r="A89" s="233">
        <v>5</v>
      </c>
      <c r="B89" s="234" t="s">
        <v>3213</v>
      </c>
      <c r="C89" s="235" t="s">
        <v>4170</v>
      </c>
      <c r="D89" s="236">
        <v>45747</v>
      </c>
    </row>
    <row r="90" spans="1:4" ht="25" x14ac:dyDescent="0.25">
      <c r="A90" s="233">
        <v>5</v>
      </c>
      <c r="B90" s="234" t="s">
        <v>3220</v>
      </c>
      <c r="C90" s="235" t="s">
        <v>4170</v>
      </c>
      <c r="D90" s="236">
        <v>45747</v>
      </c>
    </row>
    <row r="91" spans="1:4" ht="25" x14ac:dyDescent="0.25">
      <c r="A91" s="233">
        <v>5</v>
      </c>
      <c r="B91" s="234" t="s">
        <v>3229</v>
      </c>
      <c r="C91" s="235" t="s">
        <v>4170</v>
      </c>
      <c r="D91" s="236">
        <v>45747</v>
      </c>
    </row>
    <row r="92" spans="1:4" ht="25" x14ac:dyDescent="0.25">
      <c r="A92" s="233">
        <v>5</v>
      </c>
      <c r="B92" s="234" t="s">
        <v>3236</v>
      </c>
      <c r="C92" s="235" t="s">
        <v>4170</v>
      </c>
      <c r="D92" s="236">
        <v>45747</v>
      </c>
    </row>
    <row r="93" spans="1:4" ht="25" x14ac:dyDescent="0.25">
      <c r="A93" s="233">
        <v>5</v>
      </c>
      <c r="B93" s="234" t="s">
        <v>3248</v>
      </c>
      <c r="C93" s="235" t="s">
        <v>4170</v>
      </c>
      <c r="D93" s="236">
        <v>45747</v>
      </c>
    </row>
    <row r="94" spans="1:4" ht="25" x14ac:dyDescent="0.25">
      <c r="A94" s="233">
        <v>5</v>
      </c>
      <c r="B94" s="234" t="s">
        <v>3256</v>
      </c>
      <c r="C94" s="235" t="s">
        <v>4170</v>
      </c>
      <c r="D94" s="236">
        <v>45747</v>
      </c>
    </row>
    <row r="95" spans="1:4" ht="25" x14ac:dyDescent="0.25">
      <c r="A95" s="233">
        <v>5</v>
      </c>
      <c r="B95" s="234" t="s">
        <v>3263</v>
      </c>
      <c r="C95" s="235" t="s">
        <v>4170</v>
      </c>
      <c r="D95" s="236">
        <v>45747</v>
      </c>
    </row>
    <row r="96" spans="1:4" ht="25" x14ac:dyDescent="0.25">
      <c r="A96" s="233">
        <v>5</v>
      </c>
      <c r="B96" s="234" t="s">
        <v>3274</v>
      </c>
      <c r="C96" s="235" t="s">
        <v>4170</v>
      </c>
      <c r="D96" s="236">
        <v>45747</v>
      </c>
    </row>
    <row r="97" spans="1:4" ht="25" x14ac:dyDescent="0.25">
      <c r="A97" s="233">
        <v>5</v>
      </c>
      <c r="B97" s="234" t="s">
        <v>3292</v>
      </c>
      <c r="C97" s="235" t="s">
        <v>4170</v>
      </c>
      <c r="D97" s="236">
        <v>45747</v>
      </c>
    </row>
    <row r="98" spans="1:4" ht="25" x14ac:dyDescent="0.25">
      <c r="A98" s="233">
        <v>5</v>
      </c>
      <c r="B98" s="234" t="s">
        <v>3303</v>
      </c>
      <c r="C98" s="235" t="s">
        <v>4170</v>
      </c>
      <c r="D98" s="236">
        <v>45747</v>
      </c>
    </row>
    <row r="99" spans="1:4" ht="25" x14ac:dyDescent="0.25">
      <c r="A99" s="233">
        <v>5</v>
      </c>
      <c r="B99" s="234" t="s">
        <v>3310</v>
      </c>
      <c r="C99" s="235" t="s">
        <v>4170</v>
      </c>
      <c r="D99" s="236">
        <v>45747</v>
      </c>
    </row>
    <row r="100" spans="1:4" ht="25" x14ac:dyDescent="0.25">
      <c r="A100" s="233">
        <v>5</v>
      </c>
      <c r="B100" s="234" t="s">
        <v>3318</v>
      </c>
      <c r="C100" s="235" t="s">
        <v>4170</v>
      </c>
      <c r="D100" s="236">
        <v>45747</v>
      </c>
    </row>
    <row r="101" spans="1:4" ht="25" x14ac:dyDescent="0.25">
      <c r="A101" s="233">
        <v>5</v>
      </c>
      <c r="B101" s="234" t="s">
        <v>3325</v>
      </c>
      <c r="C101" s="235" t="s">
        <v>4170</v>
      </c>
      <c r="D101" s="236">
        <v>45747</v>
      </c>
    </row>
    <row r="102" spans="1:4" ht="25" x14ac:dyDescent="0.25">
      <c r="A102" s="233">
        <v>5</v>
      </c>
      <c r="B102" s="234" t="s">
        <v>3334</v>
      </c>
      <c r="C102" s="235" t="s">
        <v>4170</v>
      </c>
      <c r="D102" s="236">
        <v>45747</v>
      </c>
    </row>
    <row r="103" spans="1:4" ht="25" x14ac:dyDescent="0.25">
      <c r="A103" s="233">
        <v>5</v>
      </c>
      <c r="B103" s="237" t="s">
        <v>3343</v>
      </c>
      <c r="C103" s="235" t="s">
        <v>4170</v>
      </c>
      <c r="D103" s="236">
        <v>45747</v>
      </c>
    </row>
    <row r="104" spans="1:4" x14ac:dyDescent="0.25">
      <c r="A104" s="233">
        <v>5</v>
      </c>
      <c r="B104" s="237" t="s">
        <v>4188</v>
      </c>
      <c r="C104" s="235" t="s">
        <v>4168</v>
      </c>
      <c r="D104" s="236">
        <v>45747</v>
      </c>
    </row>
    <row r="105" spans="1:4" ht="25" x14ac:dyDescent="0.25">
      <c r="A105" s="233">
        <v>5</v>
      </c>
      <c r="B105" s="234" t="s">
        <v>3348</v>
      </c>
      <c r="C105" s="235" t="s">
        <v>4170</v>
      </c>
      <c r="D105" s="236">
        <v>45747</v>
      </c>
    </row>
    <row r="106" spans="1:4" ht="25" x14ac:dyDescent="0.25">
      <c r="A106" s="233">
        <v>5</v>
      </c>
      <c r="B106" s="234" t="s">
        <v>3423</v>
      </c>
      <c r="C106" s="235" t="s">
        <v>4170</v>
      </c>
      <c r="D106" s="236">
        <v>45747</v>
      </c>
    </row>
    <row r="107" spans="1:4" x14ac:dyDescent="0.25">
      <c r="A107" s="233">
        <v>5</v>
      </c>
      <c r="B107" s="237" t="s">
        <v>4189</v>
      </c>
      <c r="C107" s="235" t="s">
        <v>4168</v>
      </c>
      <c r="D107" s="236">
        <v>45747</v>
      </c>
    </row>
    <row r="108" spans="1:4" ht="25" x14ac:dyDescent="0.25">
      <c r="A108" s="233">
        <v>5</v>
      </c>
      <c r="B108" s="234" t="s">
        <v>3483</v>
      </c>
      <c r="C108" s="235" t="s">
        <v>4170</v>
      </c>
      <c r="D108" s="236">
        <v>45747</v>
      </c>
    </row>
    <row r="109" spans="1:4" ht="25" x14ac:dyDescent="0.25">
      <c r="A109" s="233">
        <v>5</v>
      </c>
      <c r="B109" s="234" t="s">
        <v>3539</v>
      </c>
      <c r="C109" s="235" t="s">
        <v>4170</v>
      </c>
      <c r="D109" s="236">
        <v>45747</v>
      </c>
    </row>
    <row r="110" spans="1:4" ht="25" x14ac:dyDescent="0.25">
      <c r="A110" s="233">
        <v>5</v>
      </c>
      <c r="B110" s="234" t="s">
        <v>3545</v>
      </c>
      <c r="C110" s="235" t="s">
        <v>4170</v>
      </c>
      <c r="D110" s="236">
        <v>45747</v>
      </c>
    </row>
    <row r="111" spans="1:4" ht="25" x14ac:dyDescent="0.25">
      <c r="A111" s="233">
        <v>5</v>
      </c>
      <c r="B111" s="234" t="s">
        <v>3555</v>
      </c>
      <c r="C111" s="235" t="s">
        <v>4170</v>
      </c>
      <c r="D111" s="236">
        <v>45747</v>
      </c>
    </row>
    <row r="112" spans="1:4" ht="25" x14ac:dyDescent="0.25">
      <c r="A112" s="233">
        <v>5</v>
      </c>
      <c r="B112" s="234" t="s">
        <v>3564</v>
      </c>
      <c r="C112" s="235" t="s">
        <v>4170</v>
      </c>
      <c r="D112" s="236">
        <v>45747</v>
      </c>
    </row>
    <row r="113" spans="1:4" ht="25" x14ac:dyDescent="0.25">
      <c r="A113" s="233">
        <v>5</v>
      </c>
      <c r="B113" s="234" t="s">
        <v>3571</v>
      </c>
      <c r="C113" s="235" t="s">
        <v>4170</v>
      </c>
      <c r="D113" s="236">
        <v>45747</v>
      </c>
    </row>
    <row r="114" spans="1:4" ht="25" x14ac:dyDescent="0.25">
      <c r="A114" s="233">
        <v>5</v>
      </c>
      <c r="B114" s="234" t="s">
        <v>3580</v>
      </c>
      <c r="C114" s="235" t="s">
        <v>4170</v>
      </c>
      <c r="D114" s="236">
        <v>45747</v>
      </c>
    </row>
    <row r="115" spans="1:4" ht="25" x14ac:dyDescent="0.25">
      <c r="A115" s="233">
        <v>5</v>
      </c>
      <c r="B115" s="234" t="s">
        <v>3586</v>
      </c>
      <c r="C115" s="235" t="s">
        <v>4170</v>
      </c>
      <c r="D115" s="236">
        <v>45747</v>
      </c>
    </row>
    <row r="116" spans="1:4" ht="25" x14ac:dyDescent="0.25">
      <c r="A116" s="233">
        <v>5</v>
      </c>
      <c r="B116" s="234" t="s">
        <v>3626</v>
      </c>
      <c r="C116" s="235" t="s">
        <v>4170</v>
      </c>
      <c r="D116" s="236">
        <v>45747</v>
      </c>
    </row>
    <row r="117" spans="1:4" ht="25" x14ac:dyDescent="0.25">
      <c r="A117" s="233">
        <v>5</v>
      </c>
      <c r="B117" s="234" t="s">
        <v>3633</v>
      </c>
      <c r="C117" s="235" t="s">
        <v>4170</v>
      </c>
      <c r="D117" s="236">
        <v>45747</v>
      </c>
    </row>
    <row r="118" spans="1:4" ht="25" x14ac:dyDescent="0.25">
      <c r="A118" s="233">
        <v>5</v>
      </c>
      <c r="B118" s="234" t="s">
        <v>3642</v>
      </c>
      <c r="C118" s="235" t="s">
        <v>4170</v>
      </c>
      <c r="D118" s="236">
        <v>45747</v>
      </c>
    </row>
    <row r="119" spans="1:4" x14ac:dyDescent="0.25">
      <c r="A119" s="233">
        <v>5</v>
      </c>
      <c r="B119" s="237" t="s">
        <v>4190</v>
      </c>
      <c r="C119" s="235" t="s">
        <v>4168</v>
      </c>
      <c r="D119" s="236">
        <v>45747</v>
      </c>
    </row>
    <row r="120" spans="1:4" ht="25" x14ac:dyDescent="0.25">
      <c r="A120" s="233">
        <v>5</v>
      </c>
      <c r="B120" s="234" t="s">
        <v>3651</v>
      </c>
      <c r="C120" s="235" t="s">
        <v>4170</v>
      </c>
      <c r="D120" s="236">
        <v>45747</v>
      </c>
    </row>
    <row r="121" spans="1:4" x14ac:dyDescent="0.25">
      <c r="A121" s="233">
        <v>5</v>
      </c>
      <c r="B121" s="237" t="s">
        <v>4191</v>
      </c>
      <c r="C121" s="235" t="s">
        <v>4168</v>
      </c>
      <c r="D121" s="236">
        <v>45747</v>
      </c>
    </row>
    <row r="122" spans="1:4" ht="25" x14ac:dyDescent="0.25">
      <c r="A122" s="233">
        <v>5</v>
      </c>
      <c r="B122" s="234" t="s">
        <v>3660</v>
      </c>
      <c r="C122" s="235" t="s">
        <v>4170</v>
      </c>
      <c r="D122" s="236">
        <v>45747</v>
      </c>
    </row>
    <row r="123" spans="1:4" ht="25" x14ac:dyDescent="0.25">
      <c r="A123" s="233">
        <v>5</v>
      </c>
      <c r="B123" s="234" t="s">
        <v>3669</v>
      </c>
      <c r="C123" s="235" t="s">
        <v>4170</v>
      </c>
      <c r="D123" s="236">
        <v>45747</v>
      </c>
    </row>
    <row r="124" spans="1:4" ht="25" x14ac:dyDescent="0.25">
      <c r="A124" s="233">
        <v>5</v>
      </c>
      <c r="B124" s="234" t="s">
        <v>3678</v>
      </c>
      <c r="C124" s="235" t="s">
        <v>4170</v>
      </c>
      <c r="D124" s="236">
        <v>45747</v>
      </c>
    </row>
    <row r="125" spans="1:4" ht="25" x14ac:dyDescent="0.25">
      <c r="A125" s="233">
        <v>5</v>
      </c>
      <c r="B125" s="234" t="s">
        <v>3684</v>
      </c>
      <c r="C125" s="235" t="s">
        <v>4170</v>
      </c>
      <c r="D125" s="236">
        <v>45747</v>
      </c>
    </row>
    <row r="126" spans="1:4" ht="25" x14ac:dyDescent="0.25">
      <c r="A126" s="233">
        <v>5</v>
      </c>
      <c r="B126" s="234" t="s">
        <v>3693</v>
      </c>
      <c r="C126" s="235" t="s">
        <v>4170</v>
      </c>
      <c r="D126" s="236">
        <v>45747</v>
      </c>
    </row>
    <row r="127" spans="1:4" x14ac:dyDescent="0.25">
      <c r="A127" s="233">
        <v>5</v>
      </c>
      <c r="B127" s="237" t="s">
        <v>4192</v>
      </c>
      <c r="C127" s="235" t="s">
        <v>4168</v>
      </c>
      <c r="D127" s="236">
        <v>45747</v>
      </c>
    </row>
    <row r="128" spans="1:4" x14ac:dyDescent="0.25">
      <c r="A128" s="233">
        <v>5</v>
      </c>
      <c r="B128" s="237" t="s">
        <v>4193</v>
      </c>
      <c r="C128" s="235" t="s">
        <v>4168</v>
      </c>
      <c r="D128" s="236">
        <v>45747</v>
      </c>
    </row>
    <row r="129" spans="1:4" ht="25" x14ac:dyDescent="0.25">
      <c r="A129" s="233">
        <v>5</v>
      </c>
      <c r="B129" s="234" t="s">
        <v>3702</v>
      </c>
      <c r="C129" s="235" t="s">
        <v>4170</v>
      </c>
      <c r="D129" s="236">
        <v>45747</v>
      </c>
    </row>
    <row r="130" spans="1:4" x14ac:dyDescent="0.25">
      <c r="A130" s="233">
        <v>5</v>
      </c>
      <c r="B130" s="237" t="s">
        <v>4194</v>
      </c>
      <c r="C130" s="235" t="s">
        <v>4168</v>
      </c>
      <c r="D130" s="236">
        <v>45747</v>
      </c>
    </row>
    <row r="131" spans="1:4" x14ac:dyDescent="0.25">
      <c r="A131" s="233">
        <v>5</v>
      </c>
      <c r="B131" s="237" t="s">
        <v>4195</v>
      </c>
      <c r="C131" s="235" t="s">
        <v>4168</v>
      </c>
      <c r="D131" s="236">
        <v>45747</v>
      </c>
    </row>
    <row r="132" spans="1:4" x14ac:dyDescent="0.25">
      <c r="A132" s="233">
        <v>5</v>
      </c>
      <c r="B132" s="237" t="s">
        <v>4196</v>
      </c>
      <c r="C132" s="235" t="s">
        <v>4168</v>
      </c>
      <c r="D132" s="236">
        <v>45747</v>
      </c>
    </row>
    <row r="133" spans="1:4" x14ac:dyDescent="0.25">
      <c r="A133" s="233">
        <v>5</v>
      </c>
      <c r="B133" s="237" t="s">
        <v>4197</v>
      </c>
      <c r="C133" s="235" t="s">
        <v>4168</v>
      </c>
      <c r="D133" s="236">
        <v>45747</v>
      </c>
    </row>
    <row r="134" spans="1:4" ht="25" x14ac:dyDescent="0.25">
      <c r="A134" s="233">
        <v>5</v>
      </c>
      <c r="B134" s="234" t="s">
        <v>3712</v>
      </c>
      <c r="C134" s="235" t="s">
        <v>4170</v>
      </c>
      <c r="D134" s="236">
        <v>45747</v>
      </c>
    </row>
    <row r="135" spans="1:4" ht="25" x14ac:dyDescent="0.25">
      <c r="A135" s="233">
        <v>5</v>
      </c>
      <c r="B135" s="234" t="s">
        <v>3719</v>
      </c>
      <c r="C135" s="235" t="s">
        <v>4170</v>
      </c>
      <c r="D135" s="236">
        <v>45747</v>
      </c>
    </row>
    <row r="136" spans="1:4" ht="25" x14ac:dyDescent="0.25">
      <c r="A136" s="233">
        <v>5</v>
      </c>
      <c r="B136" s="234" t="s">
        <v>3727</v>
      </c>
      <c r="C136" s="235" t="s">
        <v>4170</v>
      </c>
      <c r="D136" s="236">
        <v>45747</v>
      </c>
    </row>
    <row r="137" spans="1:4" ht="25" x14ac:dyDescent="0.25">
      <c r="A137" s="233">
        <v>5</v>
      </c>
      <c r="B137" s="234" t="s">
        <v>3735</v>
      </c>
      <c r="C137" s="235" t="s">
        <v>4170</v>
      </c>
      <c r="D137" s="236">
        <v>45747</v>
      </c>
    </row>
    <row r="138" spans="1:4" ht="25" x14ac:dyDescent="0.25">
      <c r="A138" s="233">
        <v>5</v>
      </c>
      <c r="B138" s="234" t="s">
        <v>3743</v>
      </c>
      <c r="C138" s="235" t="s">
        <v>4170</v>
      </c>
      <c r="D138" s="236">
        <v>45747</v>
      </c>
    </row>
    <row r="139" spans="1:4" x14ac:dyDescent="0.25">
      <c r="A139" s="233">
        <v>5</v>
      </c>
      <c r="B139" s="237" t="s">
        <v>4198</v>
      </c>
      <c r="C139" s="235" t="s">
        <v>4168</v>
      </c>
      <c r="D139" s="236">
        <v>45747</v>
      </c>
    </row>
    <row r="140" spans="1:4" x14ac:dyDescent="0.25">
      <c r="A140" s="233">
        <v>5</v>
      </c>
      <c r="B140" s="237" t="s">
        <v>4199</v>
      </c>
      <c r="C140" s="235" t="s">
        <v>4168</v>
      </c>
      <c r="D140" s="236">
        <v>45747</v>
      </c>
    </row>
    <row r="141" spans="1:4" ht="25" x14ac:dyDescent="0.25">
      <c r="A141" s="233">
        <v>5</v>
      </c>
      <c r="B141" s="234" t="s">
        <v>3750</v>
      </c>
      <c r="C141" s="235" t="s">
        <v>4170</v>
      </c>
      <c r="D141" s="236">
        <v>45747</v>
      </c>
    </row>
    <row r="142" spans="1:4" ht="25" x14ac:dyDescent="0.25">
      <c r="A142" s="233">
        <v>5</v>
      </c>
      <c r="B142" s="234" t="s">
        <v>3758</v>
      </c>
      <c r="C142" s="235" t="s">
        <v>4170</v>
      </c>
      <c r="D142" s="236">
        <v>45747</v>
      </c>
    </row>
    <row r="143" spans="1:4" x14ac:dyDescent="0.25">
      <c r="A143" s="233">
        <v>5</v>
      </c>
      <c r="B143" s="234" t="s">
        <v>3764</v>
      </c>
      <c r="C143" s="235" t="s">
        <v>4169</v>
      </c>
      <c r="D143" s="236">
        <v>45747</v>
      </c>
    </row>
    <row r="144" spans="1:4" ht="25" x14ac:dyDescent="0.25">
      <c r="A144" s="233">
        <v>5</v>
      </c>
      <c r="B144" s="234" t="s">
        <v>3771</v>
      </c>
      <c r="C144" s="235" t="s">
        <v>4170</v>
      </c>
      <c r="D144" s="236">
        <v>45747</v>
      </c>
    </row>
    <row r="145" spans="1:4" ht="25" x14ac:dyDescent="0.25">
      <c r="A145" s="233">
        <v>5</v>
      </c>
      <c r="B145" s="234" t="s">
        <v>3777</v>
      </c>
      <c r="C145" s="235" t="s">
        <v>4170</v>
      </c>
      <c r="D145" s="236">
        <v>45747</v>
      </c>
    </row>
    <row r="146" spans="1:4" x14ac:dyDescent="0.25">
      <c r="A146" s="233">
        <v>5</v>
      </c>
      <c r="B146" s="234" t="s">
        <v>3784</v>
      </c>
      <c r="C146" s="235" t="s">
        <v>4169</v>
      </c>
      <c r="D146" s="236">
        <v>45747</v>
      </c>
    </row>
    <row r="147" spans="1:4" ht="25" x14ac:dyDescent="0.25">
      <c r="A147" s="233">
        <v>5</v>
      </c>
      <c r="B147" s="234" t="s">
        <v>3791</v>
      </c>
      <c r="C147" s="235" t="s">
        <v>4170</v>
      </c>
      <c r="D147" s="236">
        <v>45747</v>
      </c>
    </row>
    <row r="148" spans="1:4" ht="25" x14ac:dyDescent="0.25">
      <c r="A148" s="233">
        <v>5</v>
      </c>
      <c r="B148" s="234" t="s">
        <v>3801</v>
      </c>
      <c r="C148" s="235" t="s">
        <v>4170</v>
      </c>
      <c r="D148" s="236">
        <v>45747</v>
      </c>
    </row>
    <row r="149" spans="1:4" ht="25" x14ac:dyDescent="0.25">
      <c r="A149" s="233">
        <v>5</v>
      </c>
      <c r="B149" s="234" t="s">
        <v>3811</v>
      </c>
      <c r="C149" s="235" t="s">
        <v>4170</v>
      </c>
      <c r="D149" s="236">
        <v>45747</v>
      </c>
    </row>
    <row r="150" spans="1:4" ht="25" x14ac:dyDescent="0.25">
      <c r="A150" s="233">
        <v>5</v>
      </c>
      <c r="B150" s="234" t="s">
        <v>3829</v>
      </c>
      <c r="C150" s="235" t="s">
        <v>4200</v>
      </c>
      <c r="D150" s="236">
        <v>45747</v>
      </c>
    </row>
    <row r="151" spans="1:4" ht="25" x14ac:dyDescent="0.25">
      <c r="A151" s="233">
        <v>5</v>
      </c>
      <c r="B151" s="234" t="s">
        <v>3849</v>
      </c>
      <c r="C151" s="235" t="s">
        <v>4170</v>
      </c>
      <c r="D151" s="236">
        <v>45747</v>
      </c>
    </row>
    <row r="152" spans="1:4" ht="25" x14ac:dyDescent="0.25">
      <c r="A152" s="233">
        <v>5</v>
      </c>
      <c r="B152" s="234" t="s">
        <v>3880</v>
      </c>
      <c r="C152" s="235" t="s">
        <v>4170</v>
      </c>
      <c r="D152" s="236">
        <v>45747</v>
      </c>
    </row>
    <row r="153" spans="1:4" x14ac:dyDescent="0.25">
      <c r="A153" s="233">
        <v>5</v>
      </c>
      <c r="B153" s="237" t="s">
        <v>4201</v>
      </c>
      <c r="C153" s="235" t="s">
        <v>4168</v>
      </c>
      <c r="D153" s="236">
        <v>45747</v>
      </c>
    </row>
    <row r="154" spans="1:4" ht="25" x14ac:dyDescent="0.25">
      <c r="A154" s="233">
        <v>5</v>
      </c>
      <c r="B154" s="234" t="s">
        <v>3891</v>
      </c>
      <c r="C154" s="235" t="s">
        <v>4170</v>
      </c>
      <c r="D154" s="236">
        <v>45747</v>
      </c>
    </row>
    <row r="155" spans="1:4" ht="25" x14ac:dyDescent="0.25">
      <c r="A155" s="233">
        <v>5</v>
      </c>
      <c r="B155" s="234" t="s">
        <v>3903</v>
      </c>
      <c r="C155" s="235" t="s">
        <v>4170</v>
      </c>
      <c r="D155" s="236">
        <v>45747</v>
      </c>
    </row>
    <row r="156" spans="1:4" x14ac:dyDescent="0.25">
      <c r="A156" s="233">
        <v>5</v>
      </c>
      <c r="B156" s="237" t="s">
        <v>4202</v>
      </c>
      <c r="C156" s="235" t="s">
        <v>4168</v>
      </c>
      <c r="D156" s="236">
        <v>45747</v>
      </c>
    </row>
    <row r="157" spans="1:4" ht="25" x14ac:dyDescent="0.25">
      <c r="A157" s="233">
        <v>5</v>
      </c>
      <c r="B157" s="234" t="s">
        <v>3914</v>
      </c>
      <c r="C157" s="235" t="s">
        <v>4170</v>
      </c>
      <c r="D157" s="236">
        <v>45747</v>
      </c>
    </row>
    <row r="158" spans="1:4" x14ac:dyDescent="0.25">
      <c r="A158" s="233">
        <v>5</v>
      </c>
      <c r="B158" s="237" t="s">
        <v>4203</v>
      </c>
      <c r="C158" s="235" t="s">
        <v>4168</v>
      </c>
      <c r="D158" s="236">
        <v>45747</v>
      </c>
    </row>
    <row r="159" spans="1:4" x14ac:dyDescent="0.25">
      <c r="A159" s="233">
        <v>5</v>
      </c>
      <c r="B159" s="237" t="s">
        <v>4204</v>
      </c>
      <c r="C159" s="235" t="s">
        <v>4168</v>
      </c>
      <c r="D159" s="236">
        <v>45747</v>
      </c>
    </row>
    <row r="160" spans="1:4" x14ac:dyDescent="0.25">
      <c r="A160" s="233">
        <v>5</v>
      </c>
      <c r="B160" s="237" t="s">
        <v>4205</v>
      </c>
      <c r="C160" s="235" t="s">
        <v>4168</v>
      </c>
      <c r="D160" s="236">
        <v>45747</v>
      </c>
    </row>
    <row r="161" spans="1:4" x14ac:dyDescent="0.25">
      <c r="A161" s="233">
        <v>5</v>
      </c>
      <c r="B161" s="237" t="s">
        <v>4206</v>
      </c>
      <c r="C161" s="235" t="s">
        <v>4168</v>
      </c>
      <c r="D161" s="236">
        <v>45747</v>
      </c>
    </row>
    <row r="162" spans="1:4" x14ac:dyDescent="0.25">
      <c r="A162" s="233">
        <v>5</v>
      </c>
      <c r="B162" s="237" t="s">
        <v>4207</v>
      </c>
      <c r="C162" s="235" t="s">
        <v>4168</v>
      </c>
      <c r="D162" s="236">
        <v>45747</v>
      </c>
    </row>
    <row r="163" spans="1:4" ht="25" x14ac:dyDescent="0.25">
      <c r="A163" s="233">
        <v>5</v>
      </c>
      <c r="B163" s="234" t="s">
        <v>3924</v>
      </c>
      <c r="C163" s="235" t="s">
        <v>4170</v>
      </c>
      <c r="D163" s="236">
        <v>45747</v>
      </c>
    </row>
    <row r="164" spans="1:4" x14ac:dyDescent="0.25">
      <c r="A164" s="233">
        <v>5</v>
      </c>
      <c r="B164" s="237" t="s">
        <v>4208</v>
      </c>
      <c r="C164" s="235" t="s">
        <v>4168</v>
      </c>
      <c r="D164" s="236">
        <v>45747</v>
      </c>
    </row>
    <row r="165" spans="1:4" x14ac:dyDescent="0.25">
      <c r="A165" s="233">
        <v>5</v>
      </c>
      <c r="B165" s="237" t="s">
        <v>4209</v>
      </c>
      <c r="C165" s="235" t="s">
        <v>4168</v>
      </c>
      <c r="D165" s="236">
        <v>45747</v>
      </c>
    </row>
    <row r="166" spans="1:4" x14ac:dyDescent="0.25">
      <c r="A166" s="233">
        <v>5</v>
      </c>
      <c r="B166" s="237" t="s">
        <v>4210</v>
      </c>
      <c r="C166" s="235" t="s">
        <v>4168</v>
      </c>
      <c r="D166" s="236">
        <v>45747</v>
      </c>
    </row>
    <row r="167" spans="1:4" x14ac:dyDescent="0.25">
      <c r="A167" s="233">
        <v>5</v>
      </c>
      <c r="B167" s="237" t="s">
        <v>4211</v>
      </c>
      <c r="C167" s="235" t="s">
        <v>4168</v>
      </c>
      <c r="D167" s="236">
        <v>45747</v>
      </c>
    </row>
    <row r="168" spans="1:4" x14ac:dyDescent="0.25">
      <c r="A168" s="233">
        <v>5</v>
      </c>
      <c r="B168" s="237" t="s">
        <v>4212</v>
      </c>
      <c r="C168" s="235" t="s">
        <v>4168</v>
      </c>
      <c r="D168" s="236">
        <v>45747</v>
      </c>
    </row>
    <row r="169" spans="1:4" x14ac:dyDescent="0.25">
      <c r="A169" s="233">
        <v>5</v>
      </c>
      <c r="B169" s="237" t="s">
        <v>4213</v>
      </c>
      <c r="C169" s="235" t="s">
        <v>4168</v>
      </c>
      <c r="D169" s="236">
        <v>45747</v>
      </c>
    </row>
    <row r="170" spans="1:4" x14ac:dyDescent="0.25">
      <c r="A170" s="233">
        <v>5</v>
      </c>
      <c r="B170" s="237" t="s">
        <v>4214</v>
      </c>
      <c r="C170" s="235" t="s">
        <v>4168</v>
      </c>
      <c r="D170" s="236">
        <v>45747</v>
      </c>
    </row>
    <row r="171" spans="1:4" x14ac:dyDescent="0.25">
      <c r="A171" s="233">
        <v>5</v>
      </c>
      <c r="B171" s="237" t="s">
        <v>4215</v>
      </c>
      <c r="C171" s="235" t="s">
        <v>4168</v>
      </c>
      <c r="D171" s="236">
        <v>45747</v>
      </c>
    </row>
    <row r="172" spans="1:4" x14ac:dyDescent="0.25">
      <c r="A172" s="233">
        <v>5</v>
      </c>
      <c r="B172" s="237" t="s">
        <v>4216</v>
      </c>
      <c r="C172" s="235" t="s">
        <v>4168</v>
      </c>
      <c r="D172" s="236">
        <v>45747</v>
      </c>
    </row>
    <row r="173" spans="1:4" x14ac:dyDescent="0.25">
      <c r="A173" s="233">
        <v>5</v>
      </c>
      <c r="B173" s="237" t="s">
        <v>4217</v>
      </c>
      <c r="C173" s="235" t="s">
        <v>4168</v>
      </c>
      <c r="D173" s="236">
        <v>45747</v>
      </c>
    </row>
    <row r="174" spans="1:4" x14ac:dyDescent="0.25">
      <c r="A174" s="233">
        <v>5</v>
      </c>
      <c r="B174" s="237" t="s">
        <v>4218</v>
      </c>
      <c r="C174" s="235" t="s">
        <v>4168</v>
      </c>
      <c r="D174" s="236">
        <v>45747</v>
      </c>
    </row>
    <row r="175" spans="1:4" x14ac:dyDescent="0.25">
      <c r="A175" s="233">
        <v>5</v>
      </c>
      <c r="B175" s="237" t="s">
        <v>4219</v>
      </c>
      <c r="C175" s="235" t="s">
        <v>4168</v>
      </c>
      <c r="D175" s="236">
        <v>45747</v>
      </c>
    </row>
    <row r="176" spans="1:4" x14ac:dyDescent="0.25">
      <c r="A176" s="233">
        <v>5</v>
      </c>
      <c r="B176" s="237" t="s">
        <v>4220</v>
      </c>
      <c r="C176" s="235" t="s">
        <v>4168</v>
      </c>
      <c r="D176" s="236">
        <v>45747</v>
      </c>
    </row>
    <row r="177" spans="1:4" x14ac:dyDescent="0.25">
      <c r="A177" s="233">
        <v>5</v>
      </c>
      <c r="B177" s="237" t="s">
        <v>4221</v>
      </c>
      <c r="C177" s="235" t="s">
        <v>4168</v>
      </c>
      <c r="D177" s="236">
        <v>45747</v>
      </c>
    </row>
    <row r="178" spans="1:4" x14ac:dyDescent="0.25">
      <c r="A178" s="233">
        <v>5</v>
      </c>
      <c r="B178" s="237" t="s">
        <v>4222</v>
      </c>
      <c r="C178" s="235" t="s">
        <v>4168</v>
      </c>
      <c r="D178" s="236">
        <v>45747</v>
      </c>
    </row>
    <row r="179" spans="1:4" ht="25" x14ac:dyDescent="0.25">
      <c r="A179" s="233">
        <v>5</v>
      </c>
      <c r="B179" s="234" t="s">
        <v>3931</v>
      </c>
      <c r="C179" s="235" t="s">
        <v>4170</v>
      </c>
      <c r="D179" s="236">
        <v>45747</v>
      </c>
    </row>
    <row r="180" spans="1:4" ht="25" x14ac:dyDescent="0.25">
      <c r="A180" s="233">
        <v>5</v>
      </c>
      <c r="B180" s="234" t="s">
        <v>3940</v>
      </c>
      <c r="C180" s="235" t="s">
        <v>4170</v>
      </c>
      <c r="D180" s="236">
        <v>45747</v>
      </c>
    </row>
    <row r="181" spans="1:4" ht="25" x14ac:dyDescent="0.25">
      <c r="A181" s="233">
        <v>5</v>
      </c>
      <c r="B181" s="234" t="s">
        <v>3951</v>
      </c>
      <c r="C181" s="235" t="s">
        <v>4170</v>
      </c>
      <c r="D181" s="236">
        <v>45747</v>
      </c>
    </row>
    <row r="182" spans="1:4" x14ac:dyDescent="0.25">
      <c r="A182" s="233">
        <v>5</v>
      </c>
      <c r="B182" s="237" t="s">
        <v>4223</v>
      </c>
      <c r="C182" s="235" t="s">
        <v>4168</v>
      </c>
      <c r="D182" s="236">
        <v>45747</v>
      </c>
    </row>
    <row r="183" spans="1:4" ht="25" x14ac:dyDescent="0.25">
      <c r="A183" s="233">
        <v>5</v>
      </c>
      <c r="B183" s="234" t="s">
        <v>3968</v>
      </c>
      <c r="C183" s="235" t="s">
        <v>4224</v>
      </c>
      <c r="D183" s="236">
        <v>45747</v>
      </c>
    </row>
    <row r="184" spans="1:4" x14ac:dyDescent="0.25">
      <c r="A184" s="233">
        <v>5</v>
      </c>
      <c r="B184" s="237" t="s">
        <v>4225</v>
      </c>
      <c r="C184" s="235" t="s">
        <v>4168</v>
      </c>
      <c r="D184" s="236">
        <v>45747</v>
      </c>
    </row>
    <row r="185" spans="1:4" ht="25" x14ac:dyDescent="0.25">
      <c r="A185" s="233">
        <v>5</v>
      </c>
      <c r="B185" s="234" t="s">
        <v>3987</v>
      </c>
      <c r="C185" s="235" t="s">
        <v>4170</v>
      </c>
      <c r="D185" s="236">
        <v>45747</v>
      </c>
    </row>
    <row r="186" spans="1:4" ht="25" x14ac:dyDescent="0.25">
      <c r="A186" s="233">
        <v>5</v>
      </c>
      <c r="B186" s="234" t="s">
        <v>3998</v>
      </c>
      <c r="C186" s="235" t="s">
        <v>4170</v>
      </c>
      <c r="D186" s="236">
        <v>45747</v>
      </c>
    </row>
    <row r="187" spans="1:4" ht="25" x14ac:dyDescent="0.25">
      <c r="A187" s="233">
        <v>5</v>
      </c>
      <c r="B187" s="234" t="s">
        <v>4008</v>
      </c>
      <c r="C187" s="235" t="s">
        <v>4170</v>
      </c>
      <c r="D187" s="236">
        <v>45747</v>
      </c>
    </row>
    <row r="188" spans="1:4" x14ac:dyDescent="0.25">
      <c r="A188" s="233">
        <v>5</v>
      </c>
      <c r="B188" s="237" t="s">
        <v>4226</v>
      </c>
      <c r="C188" s="235" t="s">
        <v>4168</v>
      </c>
      <c r="D188" s="236">
        <v>45747</v>
      </c>
    </row>
    <row r="189" spans="1:4" ht="25" x14ac:dyDescent="0.25">
      <c r="A189" s="233">
        <v>5</v>
      </c>
      <c r="B189" s="234" t="s">
        <v>4018</v>
      </c>
      <c r="C189" s="235" t="s">
        <v>4170</v>
      </c>
      <c r="D189" s="236">
        <v>45747</v>
      </c>
    </row>
    <row r="190" spans="1:4" x14ac:dyDescent="0.25">
      <c r="A190" s="233">
        <v>5</v>
      </c>
      <c r="B190" s="237" t="s">
        <v>4227</v>
      </c>
      <c r="C190" s="235" t="s">
        <v>4168</v>
      </c>
      <c r="D190" s="236">
        <v>45747</v>
      </c>
    </row>
    <row r="191" spans="1:4" ht="29.65" customHeight="1" x14ac:dyDescent="0.25">
      <c r="A191" s="233">
        <v>5</v>
      </c>
      <c r="B191" s="234" t="s">
        <v>4030</v>
      </c>
      <c r="C191" s="235" t="s">
        <v>4170</v>
      </c>
      <c r="D191" s="236">
        <v>45747</v>
      </c>
    </row>
    <row r="192" spans="1:4" x14ac:dyDescent="0.25">
      <c r="A192" s="233">
        <v>5</v>
      </c>
      <c r="B192" s="234" t="s">
        <v>4044</v>
      </c>
      <c r="C192" s="235" t="s">
        <v>4228</v>
      </c>
      <c r="D192" s="236">
        <v>45747</v>
      </c>
    </row>
    <row r="193" spans="1:4" x14ac:dyDescent="0.25">
      <c r="A193" s="233">
        <v>5</v>
      </c>
      <c r="B193" s="234" t="s">
        <v>4051</v>
      </c>
      <c r="C193" s="235" t="s">
        <v>4228</v>
      </c>
      <c r="D193" s="236">
        <v>45747</v>
      </c>
    </row>
    <row r="194" spans="1:4" x14ac:dyDescent="0.25">
      <c r="A194" s="233">
        <v>5</v>
      </c>
      <c r="B194" s="237" t="s">
        <v>4229</v>
      </c>
      <c r="C194" s="235" t="s">
        <v>4168</v>
      </c>
      <c r="D194" s="236">
        <v>45747</v>
      </c>
    </row>
    <row r="195" spans="1:4" ht="29.65" customHeight="1" x14ac:dyDescent="0.25">
      <c r="A195" s="233">
        <v>5</v>
      </c>
      <c r="B195" s="234" t="s">
        <v>2180</v>
      </c>
      <c r="C195" s="235" t="s">
        <v>4170</v>
      </c>
      <c r="D195" s="236">
        <v>45747</v>
      </c>
    </row>
    <row r="196" spans="1:4" x14ac:dyDescent="0.25">
      <c r="A196" s="233">
        <v>5</v>
      </c>
      <c r="B196" s="234" t="s">
        <v>2446</v>
      </c>
      <c r="C196" s="235" t="s">
        <v>4230</v>
      </c>
      <c r="D196" s="236">
        <v>45747</v>
      </c>
    </row>
    <row r="197" spans="1:4" x14ac:dyDescent="0.25">
      <c r="A197" s="233">
        <v>5</v>
      </c>
      <c r="B197" s="234" t="s">
        <v>2455</v>
      </c>
      <c r="C197" s="235" t="s">
        <v>4230</v>
      </c>
      <c r="D197" s="236">
        <v>45747</v>
      </c>
    </row>
    <row r="198" spans="1:4" x14ac:dyDescent="0.25">
      <c r="A198" s="233">
        <v>5</v>
      </c>
      <c r="B198" s="234" t="s">
        <v>2461</v>
      </c>
      <c r="C198" s="235" t="s">
        <v>4230</v>
      </c>
      <c r="D198" s="236">
        <v>45747</v>
      </c>
    </row>
    <row r="199" spans="1:4" x14ac:dyDescent="0.25">
      <c r="A199" s="233">
        <v>5</v>
      </c>
      <c r="B199" s="234" t="s">
        <v>2468</v>
      </c>
      <c r="C199" s="235" t="s">
        <v>4230</v>
      </c>
      <c r="D199" s="236">
        <v>45747</v>
      </c>
    </row>
    <row r="200" spans="1:4" x14ac:dyDescent="0.25">
      <c r="A200" s="233">
        <v>5</v>
      </c>
      <c r="B200" s="234" t="s">
        <v>2475</v>
      </c>
      <c r="C200" s="235" t="s">
        <v>4230</v>
      </c>
      <c r="D200" s="236">
        <v>45747</v>
      </c>
    </row>
    <row r="201" spans="1:4" x14ac:dyDescent="0.25">
      <c r="A201" s="233">
        <v>5</v>
      </c>
      <c r="B201" s="234" t="s">
        <v>2482</v>
      </c>
      <c r="C201" s="235" t="s">
        <v>4230</v>
      </c>
      <c r="D201" s="236">
        <v>45747</v>
      </c>
    </row>
    <row r="202" spans="1:4" x14ac:dyDescent="0.25">
      <c r="A202" s="233">
        <v>5</v>
      </c>
      <c r="B202" s="234" t="s">
        <v>2273</v>
      </c>
      <c r="C202" s="235" t="s">
        <v>4230</v>
      </c>
      <c r="D202" s="236">
        <v>45747</v>
      </c>
    </row>
    <row r="203" spans="1:4" x14ac:dyDescent="0.25">
      <c r="A203" s="233">
        <v>5</v>
      </c>
      <c r="B203" s="234" t="s">
        <v>2310</v>
      </c>
      <c r="C203" s="235" t="s">
        <v>4230</v>
      </c>
      <c r="D203" s="236">
        <v>45747</v>
      </c>
    </row>
    <row r="204" spans="1:4" x14ac:dyDescent="0.25">
      <c r="A204" s="233">
        <v>5</v>
      </c>
      <c r="B204" s="234" t="s">
        <v>2432</v>
      </c>
      <c r="C204" s="235" t="s">
        <v>4230</v>
      </c>
      <c r="D204" s="236">
        <v>45747</v>
      </c>
    </row>
    <row r="205" spans="1:4" x14ac:dyDescent="0.25">
      <c r="A205" s="233">
        <v>5</v>
      </c>
      <c r="B205" s="234" t="s">
        <v>2357</v>
      </c>
      <c r="C205" s="235" t="s">
        <v>4230</v>
      </c>
      <c r="D205" s="236">
        <v>45747</v>
      </c>
    </row>
    <row r="206" spans="1:4" x14ac:dyDescent="0.25">
      <c r="A206" s="233">
        <v>5</v>
      </c>
      <c r="B206" s="234" t="s">
        <v>2366</v>
      </c>
      <c r="C206" s="235" t="s">
        <v>4230</v>
      </c>
      <c r="D206" s="236">
        <v>45747</v>
      </c>
    </row>
    <row r="207" spans="1:4" x14ac:dyDescent="0.25">
      <c r="A207" s="233">
        <v>5</v>
      </c>
      <c r="B207" s="234" t="s">
        <v>2374</v>
      </c>
      <c r="C207" s="237" t="s">
        <v>4230</v>
      </c>
      <c r="D207" s="236">
        <v>45747</v>
      </c>
    </row>
    <row r="208" spans="1:4" x14ac:dyDescent="0.25">
      <c r="A208" s="233">
        <v>5</v>
      </c>
      <c r="B208" s="234" t="s">
        <v>2383</v>
      </c>
      <c r="C208" s="237" t="s">
        <v>4230</v>
      </c>
      <c r="D208" s="236">
        <v>45747</v>
      </c>
    </row>
    <row r="209" spans="1:4" x14ac:dyDescent="0.25">
      <c r="A209" s="233">
        <v>5</v>
      </c>
      <c r="B209" s="234" t="s">
        <v>2391</v>
      </c>
      <c r="C209" s="237" t="s">
        <v>4230</v>
      </c>
      <c r="D209" s="236">
        <v>45747</v>
      </c>
    </row>
    <row r="210" spans="1:4" x14ac:dyDescent="0.25">
      <c r="A210" s="233">
        <v>5</v>
      </c>
      <c r="B210" s="234" t="s">
        <v>2399</v>
      </c>
      <c r="C210" s="237" t="s">
        <v>4230</v>
      </c>
      <c r="D210" s="236">
        <v>45747</v>
      </c>
    </row>
    <row r="211" spans="1:4" x14ac:dyDescent="0.25">
      <c r="A211" s="233">
        <v>5</v>
      </c>
      <c r="B211" s="234" t="s">
        <v>2408</v>
      </c>
      <c r="C211" s="237" t="s">
        <v>4230</v>
      </c>
      <c r="D211" s="236">
        <v>45747</v>
      </c>
    </row>
    <row r="212" spans="1:4" x14ac:dyDescent="0.25">
      <c r="A212" s="233">
        <v>5</v>
      </c>
      <c r="B212" s="234" t="s">
        <v>2416</v>
      </c>
      <c r="C212" s="237" t="s">
        <v>4230</v>
      </c>
      <c r="D212" s="236">
        <v>45747</v>
      </c>
    </row>
    <row r="213" spans="1:4" x14ac:dyDescent="0.25">
      <c r="A213" s="233">
        <v>5</v>
      </c>
      <c r="B213" s="234" t="s">
        <v>4057</v>
      </c>
      <c r="C213" s="237" t="s">
        <v>4230</v>
      </c>
      <c r="D213" s="236">
        <v>45747</v>
      </c>
    </row>
    <row r="214" spans="1:4" x14ac:dyDescent="0.25">
      <c r="A214" s="233">
        <v>5</v>
      </c>
      <c r="B214" s="234" t="s">
        <v>4066</v>
      </c>
      <c r="C214" s="237" t="s">
        <v>4230</v>
      </c>
      <c r="D214" s="236">
        <v>45747</v>
      </c>
    </row>
    <row r="215" spans="1:4" x14ac:dyDescent="0.25">
      <c r="A215" s="233">
        <v>5</v>
      </c>
      <c r="B215" s="234" t="s">
        <v>4076</v>
      </c>
      <c r="C215" s="237" t="s">
        <v>4230</v>
      </c>
      <c r="D215" s="236">
        <v>45747</v>
      </c>
    </row>
    <row r="216" spans="1:4" x14ac:dyDescent="0.25">
      <c r="A216" s="233">
        <v>5</v>
      </c>
      <c r="B216" s="234" t="s">
        <v>4085</v>
      </c>
      <c r="C216" s="237" t="s">
        <v>4230</v>
      </c>
      <c r="D216" s="236">
        <v>45747</v>
      </c>
    </row>
    <row r="217" spans="1:4" x14ac:dyDescent="0.25">
      <c r="A217" s="233">
        <v>5</v>
      </c>
      <c r="B217" s="234" t="s">
        <v>4094</v>
      </c>
      <c r="C217" s="237" t="s">
        <v>4230</v>
      </c>
      <c r="D217" s="236">
        <v>45747</v>
      </c>
    </row>
    <row r="218" spans="1:4" x14ac:dyDescent="0.25">
      <c r="A218" s="233">
        <v>5</v>
      </c>
      <c r="B218" s="234" t="s">
        <v>4103</v>
      </c>
      <c r="C218" s="237" t="s">
        <v>4230</v>
      </c>
      <c r="D218" s="236">
        <v>45747</v>
      </c>
    </row>
    <row r="219" spans="1:4" x14ac:dyDescent="0.25">
      <c r="A219" s="233">
        <v>5</v>
      </c>
      <c r="B219" s="234" t="s">
        <v>4113</v>
      </c>
      <c r="C219" s="237" t="s">
        <v>4230</v>
      </c>
      <c r="D219" s="236">
        <v>45747</v>
      </c>
    </row>
    <row r="220" spans="1:4" x14ac:dyDescent="0.25">
      <c r="A220" s="233">
        <v>5</v>
      </c>
      <c r="B220" s="234" t="s">
        <v>2189</v>
      </c>
      <c r="C220" s="237" t="s">
        <v>4230</v>
      </c>
      <c r="D220" s="236">
        <v>45747</v>
      </c>
    </row>
    <row r="221" spans="1:4" x14ac:dyDescent="0.25">
      <c r="A221" s="233">
        <v>5</v>
      </c>
      <c r="B221" s="234" t="s">
        <v>2200</v>
      </c>
      <c r="C221" s="237" t="s">
        <v>4230</v>
      </c>
      <c r="D221" s="236">
        <v>45747</v>
      </c>
    </row>
    <row r="222" spans="1:4" x14ac:dyDescent="0.25">
      <c r="A222" s="233">
        <v>5</v>
      </c>
      <c r="B222" s="234" t="s">
        <v>2213</v>
      </c>
      <c r="C222" s="237" t="s">
        <v>4230</v>
      </c>
      <c r="D222" s="236">
        <v>45747</v>
      </c>
    </row>
    <row r="223" spans="1:4" x14ac:dyDescent="0.25">
      <c r="A223" s="233">
        <v>5</v>
      </c>
      <c r="B223" s="234" t="s">
        <v>2224</v>
      </c>
      <c r="C223" s="237" t="s">
        <v>4230</v>
      </c>
      <c r="D223" s="236">
        <v>45747</v>
      </c>
    </row>
    <row r="224" spans="1:4" x14ac:dyDescent="0.25">
      <c r="A224" s="233">
        <v>5</v>
      </c>
      <c r="B224" s="234" t="s">
        <v>2234</v>
      </c>
      <c r="C224" s="237" t="s">
        <v>4230</v>
      </c>
      <c r="D224" s="236">
        <v>45747</v>
      </c>
    </row>
    <row r="225" spans="1:4" x14ac:dyDescent="0.25">
      <c r="A225" s="233">
        <v>5</v>
      </c>
      <c r="B225" s="234" t="s">
        <v>2243</v>
      </c>
      <c r="C225" s="237" t="s">
        <v>4230</v>
      </c>
      <c r="D225" s="236">
        <v>45747</v>
      </c>
    </row>
    <row r="226" spans="1:4" x14ac:dyDescent="0.25">
      <c r="A226" s="233">
        <v>5</v>
      </c>
      <c r="B226" s="234" t="s">
        <v>2253</v>
      </c>
      <c r="C226" s="237" t="s">
        <v>4230</v>
      </c>
      <c r="D226" s="236">
        <v>45747</v>
      </c>
    </row>
    <row r="227" spans="1:4" x14ac:dyDescent="0.25">
      <c r="A227" s="233">
        <v>5</v>
      </c>
      <c r="B227" s="234" t="s">
        <v>2261</v>
      </c>
      <c r="C227" s="237" t="s">
        <v>4230</v>
      </c>
      <c r="D227" s="236">
        <v>45747</v>
      </c>
    </row>
    <row r="228" spans="1:4" x14ac:dyDescent="0.25">
      <c r="A228" s="233">
        <v>5</v>
      </c>
      <c r="B228" s="234" t="s">
        <v>2724</v>
      </c>
      <c r="C228" s="237" t="s">
        <v>4230</v>
      </c>
      <c r="D228" s="236">
        <v>45747</v>
      </c>
    </row>
    <row r="229" spans="1:4" x14ac:dyDescent="0.25">
      <c r="A229" s="233">
        <v>5</v>
      </c>
      <c r="B229" s="234" t="s">
        <v>2733</v>
      </c>
      <c r="C229" s="237" t="s">
        <v>4230</v>
      </c>
      <c r="D229" s="236">
        <v>45747</v>
      </c>
    </row>
    <row r="230" spans="1:4" x14ac:dyDescent="0.25">
      <c r="A230" s="233">
        <v>5</v>
      </c>
      <c r="B230" s="234" t="s">
        <v>2744</v>
      </c>
      <c r="C230" s="237" t="s">
        <v>4230</v>
      </c>
      <c r="D230" s="236">
        <v>45747</v>
      </c>
    </row>
    <row r="231" spans="1:4" x14ac:dyDescent="0.25">
      <c r="A231" s="233">
        <v>5</v>
      </c>
      <c r="B231" s="234" t="s">
        <v>2755</v>
      </c>
      <c r="C231" s="237" t="s">
        <v>4230</v>
      </c>
      <c r="D231" s="236">
        <v>45747</v>
      </c>
    </row>
    <row r="232" spans="1:4" x14ac:dyDescent="0.25">
      <c r="A232" s="233">
        <v>5</v>
      </c>
      <c r="B232" s="234" t="s">
        <v>2936</v>
      </c>
      <c r="C232" s="237" t="s">
        <v>4230</v>
      </c>
      <c r="D232" s="236">
        <v>45747</v>
      </c>
    </row>
    <row r="233" spans="1:4" x14ac:dyDescent="0.25">
      <c r="A233" s="233">
        <v>5</v>
      </c>
      <c r="B233" s="234" t="s">
        <v>2944</v>
      </c>
      <c r="C233" s="237" t="s">
        <v>4230</v>
      </c>
      <c r="D233" s="236">
        <v>45747</v>
      </c>
    </row>
    <row r="234" spans="1:4" x14ac:dyDescent="0.25">
      <c r="A234" s="233">
        <v>5</v>
      </c>
      <c r="B234" s="234" t="s">
        <v>3820</v>
      </c>
      <c r="C234" s="237" t="s">
        <v>4230</v>
      </c>
      <c r="D234" s="236">
        <v>45747</v>
      </c>
    </row>
    <row r="235" spans="1:4" x14ac:dyDescent="0.25">
      <c r="A235" s="233">
        <v>5</v>
      </c>
      <c r="B235" s="234" t="s">
        <v>3839</v>
      </c>
      <c r="C235" s="237" t="s">
        <v>4230</v>
      </c>
      <c r="D235" s="236">
        <v>45747</v>
      </c>
    </row>
    <row r="236" spans="1:4" x14ac:dyDescent="0.25">
      <c r="A236" s="233">
        <v>5</v>
      </c>
      <c r="B236" s="234" t="s">
        <v>3860</v>
      </c>
      <c r="C236" s="237" t="s">
        <v>4230</v>
      </c>
      <c r="D236" s="236">
        <v>45747</v>
      </c>
    </row>
    <row r="237" spans="1:4" x14ac:dyDescent="0.25">
      <c r="A237" s="233">
        <v>5</v>
      </c>
      <c r="B237" s="234" t="s">
        <v>2968</v>
      </c>
      <c r="C237" s="237" t="s">
        <v>4230</v>
      </c>
      <c r="D237" s="236">
        <v>45747</v>
      </c>
    </row>
    <row r="238" spans="1:4" x14ac:dyDescent="0.25">
      <c r="A238" s="233">
        <v>5</v>
      </c>
      <c r="B238" s="234" t="s">
        <v>2977</v>
      </c>
      <c r="C238" s="237" t="s">
        <v>4230</v>
      </c>
      <c r="D238" s="236">
        <v>45747</v>
      </c>
    </row>
    <row r="239" spans="1:4" x14ac:dyDescent="0.25">
      <c r="A239" s="233">
        <v>5</v>
      </c>
      <c r="B239" s="234" t="s">
        <v>3870</v>
      </c>
      <c r="C239" s="237" t="s">
        <v>4230</v>
      </c>
      <c r="D239" s="236">
        <v>45747</v>
      </c>
    </row>
    <row r="240" spans="1:4" x14ac:dyDescent="0.25">
      <c r="A240" s="233">
        <v>5</v>
      </c>
      <c r="B240" s="234" t="s">
        <v>3283</v>
      </c>
      <c r="C240" s="237" t="s">
        <v>4230</v>
      </c>
      <c r="D240" s="236">
        <v>45747</v>
      </c>
    </row>
    <row r="241" spans="1:4" x14ac:dyDescent="0.25">
      <c r="A241" s="233">
        <v>5</v>
      </c>
      <c r="B241" s="234" t="s">
        <v>4231</v>
      </c>
      <c r="C241" s="237" t="s">
        <v>4230</v>
      </c>
      <c r="D241" s="236">
        <v>45747</v>
      </c>
    </row>
    <row r="242" spans="1:4" x14ac:dyDescent="0.25">
      <c r="A242" s="233">
        <v>5</v>
      </c>
      <c r="B242" s="234" t="s">
        <v>2527</v>
      </c>
      <c r="C242" s="237" t="s">
        <v>4230</v>
      </c>
      <c r="D242" s="236">
        <v>45747</v>
      </c>
    </row>
    <row r="243" spans="1:4" x14ac:dyDescent="0.25">
      <c r="A243" s="233">
        <v>5</v>
      </c>
      <c r="B243" s="234" t="s">
        <v>2536</v>
      </c>
      <c r="C243" s="237" t="s">
        <v>4230</v>
      </c>
      <c r="D243" s="236">
        <v>45747</v>
      </c>
    </row>
    <row r="244" spans="1:4" x14ac:dyDescent="0.25">
      <c r="A244" s="233">
        <v>5</v>
      </c>
      <c r="B244" s="234" t="s">
        <v>2543</v>
      </c>
      <c r="C244" s="237" t="s">
        <v>4230</v>
      </c>
      <c r="D244" s="236">
        <v>45747</v>
      </c>
    </row>
    <row r="245" spans="1:4" x14ac:dyDescent="0.25">
      <c r="A245" s="233">
        <v>5</v>
      </c>
      <c r="B245" s="234" t="s">
        <v>3359</v>
      </c>
      <c r="C245" s="237" t="s">
        <v>4230</v>
      </c>
      <c r="D245" s="236">
        <v>45747</v>
      </c>
    </row>
    <row r="246" spans="1:4" x14ac:dyDescent="0.25">
      <c r="A246" s="233">
        <v>5</v>
      </c>
      <c r="B246" s="234" t="s">
        <v>3369</v>
      </c>
      <c r="C246" s="237" t="s">
        <v>4230</v>
      </c>
      <c r="D246" s="236">
        <v>45747</v>
      </c>
    </row>
    <row r="247" spans="1:4" x14ac:dyDescent="0.25">
      <c r="A247" s="233">
        <v>5</v>
      </c>
      <c r="B247" s="234" t="s">
        <v>3381</v>
      </c>
      <c r="C247" s="237" t="s">
        <v>4230</v>
      </c>
      <c r="D247" s="236">
        <v>45747</v>
      </c>
    </row>
    <row r="248" spans="1:4" x14ac:dyDescent="0.25">
      <c r="A248" s="233">
        <v>5</v>
      </c>
      <c r="B248" s="234" t="s">
        <v>3385</v>
      </c>
      <c r="C248" s="237" t="s">
        <v>4230</v>
      </c>
      <c r="D248" s="236">
        <v>45747</v>
      </c>
    </row>
    <row r="249" spans="1:4" x14ac:dyDescent="0.25">
      <c r="A249" s="233">
        <v>5</v>
      </c>
      <c r="B249" s="234" t="s">
        <v>3391</v>
      </c>
      <c r="C249" s="237" t="s">
        <v>4230</v>
      </c>
      <c r="D249" s="236">
        <v>45747</v>
      </c>
    </row>
    <row r="250" spans="1:4" x14ac:dyDescent="0.25">
      <c r="A250" s="233">
        <v>5</v>
      </c>
      <c r="B250" s="234" t="s">
        <v>3399</v>
      </c>
      <c r="C250" s="237" t="s">
        <v>4230</v>
      </c>
      <c r="D250" s="236">
        <v>45747</v>
      </c>
    </row>
    <row r="251" spans="1:4" x14ac:dyDescent="0.25">
      <c r="A251" s="233">
        <v>5</v>
      </c>
      <c r="B251" s="234" t="s">
        <v>3407</v>
      </c>
      <c r="C251" s="237" t="s">
        <v>4230</v>
      </c>
      <c r="D251" s="236">
        <v>45747</v>
      </c>
    </row>
    <row r="252" spans="1:4" x14ac:dyDescent="0.25">
      <c r="A252" s="233">
        <v>5</v>
      </c>
      <c r="B252" s="234" t="s">
        <v>3415</v>
      </c>
      <c r="C252" s="237" t="s">
        <v>4230</v>
      </c>
      <c r="D252" s="236">
        <v>45747</v>
      </c>
    </row>
    <row r="253" spans="1:4" x14ac:dyDescent="0.25">
      <c r="A253" s="233">
        <v>5</v>
      </c>
      <c r="B253" s="234" t="s">
        <v>3432</v>
      </c>
      <c r="C253" s="237" t="s">
        <v>4230</v>
      </c>
      <c r="D253" s="236">
        <v>45747</v>
      </c>
    </row>
    <row r="254" spans="1:4" x14ac:dyDescent="0.25">
      <c r="A254" s="233">
        <v>5</v>
      </c>
      <c r="B254" s="234" t="s">
        <v>3442</v>
      </c>
      <c r="C254" s="237" t="s">
        <v>4230</v>
      </c>
      <c r="D254" s="236">
        <v>45747</v>
      </c>
    </row>
    <row r="255" spans="1:4" x14ac:dyDescent="0.25">
      <c r="A255" s="233">
        <v>5</v>
      </c>
      <c r="B255" s="234" t="s">
        <v>3451</v>
      </c>
      <c r="C255" s="237" t="s">
        <v>4230</v>
      </c>
      <c r="D255" s="236">
        <v>45747</v>
      </c>
    </row>
    <row r="256" spans="1:4" x14ac:dyDescent="0.25">
      <c r="A256" s="233">
        <v>5</v>
      </c>
      <c r="B256" s="234" t="s">
        <v>3462</v>
      </c>
      <c r="C256" s="237" t="s">
        <v>4230</v>
      </c>
      <c r="D256" s="236">
        <v>45747</v>
      </c>
    </row>
    <row r="257" spans="1:4" x14ac:dyDescent="0.25">
      <c r="A257" s="233">
        <v>5</v>
      </c>
      <c r="B257" s="234" t="s">
        <v>3470</v>
      </c>
      <c r="C257" s="237" t="s">
        <v>4230</v>
      </c>
      <c r="D257" s="236">
        <v>45747</v>
      </c>
    </row>
    <row r="258" spans="1:4" x14ac:dyDescent="0.25">
      <c r="A258" s="233">
        <v>5</v>
      </c>
      <c r="B258" s="234" t="s">
        <v>3476</v>
      </c>
      <c r="C258" s="237" t="s">
        <v>4230</v>
      </c>
      <c r="D258" s="236">
        <v>45747</v>
      </c>
    </row>
    <row r="259" spans="1:4" x14ac:dyDescent="0.25">
      <c r="A259" s="233">
        <v>5</v>
      </c>
      <c r="B259" s="234" t="s">
        <v>4041</v>
      </c>
      <c r="C259" s="237" t="s">
        <v>4230</v>
      </c>
      <c r="D259" s="236">
        <v>45747</v>
      </c>
    </row>
    <row r="260" spans="1:4" x14ac:dyDescent="0.25">
      <c r="A260" s="233">
        <v>5</v>
      </c>
      <c r="B260" s="234" t="s">
        <v>3492</v>
      </c>
      <c r="C260" s="237" t="s">
        <v>4230</v>
      </c>
      <c r="D260" s="236">
        <v>45747</v>
      </c>
    </row>
    <row r="261" spans="1:4" x14ac:dyDescent="0.25">
      <c r="A261" s="233">
        <v>5</v>
      </c>
      <c r="B261" s="234" t="s">
        <v>3502</v>
      </c>
      <c r="C261" s="237" t="s">
        <v>4230</v>
      </c>
      <c r="D261" s="236">
        <v>45747</v>
      </c>
    </row>
    <row r="262" spans="1:4" x14ac:dyDescent="0.25">
      <c r="A262" s="233">
        <v>5</v>
      </c>
      <c r="B262" s="234" t="s">
        <v>3512</v>
      </c>
      <c r="C262" s="237" t="s">
        <v>4230</v>
      </c>
      <c r="D262" s="236">
        <v>45747</v>
      </c>
    </row>
    <row r="263" spans="1:4" x14ac:dyDescent="0.25">
      <c r="A263" s="233">
        <v>5</v>
      </c>
      <c r="B263" s="234" t="s">
        <v>3521</v>
      </c>
      <c r="C263" s="237" t="s">
        <v>4230</v>
      </c>
      <c r="D263" s="236">
        <v>45747</v>
      </c>
    </row>
    <row r="264" spans="1:4" x14ac:dyDescent="0.25">
      <c r="A264" s="233">
        <v>5</v>
      </c>
      <c r="B264" s="234" t="s">
        <v>3530</v>
      </c>
      <c r="C264" s="237" t="s">
        <v>4230</v>
      </c>
      <c r="D264" s="236">
        <v>45747</v>
      </c>
    </row>
    <row r="265" spans="1:4" x14ac:dyDescent="0.25">
      <c r="A265" s="233">
        <v>5</v>
      </c>
      <c r="B265" s="234" t="s">
        <v>2568</v>
      </c>
      <c r="C265" s="237" t="s">
        <v>4230</v>
      </c>
      <c r="D265" s="236">
        <v>45747</v>
      </c>
    </row>
    <row r="266" spans="1:4" x14ac:dyDescent="0.25">
      <c r="A266" s="233">
        <v>5</v>
      </c>
      <c r="B266" s="234" t="s">
        <v>2576</v>
      </c>
      <c r="C266" s="237" t="s">
        <v>4230</v>
      </c>
      <c r="D266" s="236">
        <v>45747</v>
      </c>
    </row>
    <row r="267" spans="1:4" x14ac:dyDescent="0.25">
      <c r="A267" s="233">
        <v>5</v>
      </c>
      <c r="B267" s="234" t="s">
        <v>2587</v>
      </c>
      <c r="C267" s="237" t="s">
        <v>4230</v>
      </c>
      <c r="D267" s="236">
        <v>45747</v>
      </c>
    </row>
    <row r="268" spans="1:4" x14ac:dyDescent="0.25">
      <c r="A268" s="233">
        <v>5</v>
      </c>
      <c r="B268" s="234" t="s">
        <v>2596</v>
      </c>
      <c r="C268" s="237" t="s">
        <v>4230</v>
      </c>
      <c r="D268" s="236">
        <v>45747</v>
      </c>
    </row>
    <row r="269" spans="1:4" x14ac:dyDescent="0.25">
      <c r="A269" s="233">
        <v>5</v>
      </c>
      <c r="B269" s="234" t="s">
        <v>2607</v>
      </c>
      <c r="C269" s="237" t="s">
        <v>4230</v>
      </c>
      <c r="D269" s="236">
        <v>45747</v>
      </c>
    </row>
    <row r="270" spans="1:4" x14ac:dyDescent="0.25">
      <c r="A270" s="233">
        <v>5</v>
      </c>
      <c r="B270" s="234" t="s">
        <v>2619</v>
      </c>
      <c r="C270" s="237" t="s">
        <v>4230</v>
      </c>
      <c r="D270" s="236">
        <v>45747</v>
      </c>
    </row>
    <row r="271" spans="1:4" x14ac:dyDescent="0.25">
      <c r="A271" s="233">
        <v>5</v>
      </c>
      <c r="B271" s="234" t="s">
        <v>2629</v>
      </c>
      <c r="C271" s="237" t="s">
        <v>4230</v>
      </c>
      <c r="D271" s="236">
        <v>45747</v>
      </c>
    </row>
    <row r="272" spans="1:4" x14ac:dyDescent="0.25">
      <c r="A272" s="233">
        <v>5</v>
      </c>
      <c r="B272" s="234" t="s">
        <v>2640</v>
      </c>
      <c r="C272" s="237" t="s">
        <v>4230</v>
      </c>
      <c r="D272" s="236">
        <v>45747</v>
      </c>
    </row>
    <row r="273" spans="1:4" x14ac:dyDescent="0.25">
      <c r="A273" s="233">
        <v>5</v>
      </c>
      <c r="B273" s="234" t="s">
        <v>2651</v>
      </c>
      <c r="C273" s="237" t="s">
        <v>4230</v>
      </c>
      <c r="D273" s="236">
        <v>45747</v>
      </c>
    </row>
    <row r="274" spans="1:4" x14ac:dyDescent="0.25">
      <c r="A274" s="233">
        <v>5</v>
      </c>
      <c r="B274" s="234" t="s">
        <v>2657</v>
      </c>
      <c r="C274" s="237" t="s">
        <v>4230</v>
      </c>
      <c r="D274" s="236">
        <v>45747</v>
      </c>
    </row>
    <row r="275" spans="1:4" x14ac:dyDescent="0.25">
      <c r="A275" s="233">
        <v>5</v>
      </c>
      <c r="B275" s="234" t="s">
        <v>3959</v>
      </c>
      <c r="C275" s="237" t="s">
        <v>4230</v>
      </c>
      <c r="D275" s="236">
        <v>45747</v>
      </c>
    </row>
    <row r="276" spans="1:4" x14ac:dyDescent="0.25">
      <c r="A276" s="233">
        <v>5</v>
      </c>
      <c r="B276" s="234" t="s">
        <v>3977</v>
      </c>
      <c r="C276" s="237" t="s">
        <v>4230</v>
      </c>
      <c r="D276" s="236">
        <v>45747</v>
      </c>
    </row>
    <row r="277" spans="1:4" x14ac:dyDescent="0.25">
      <c r="A277" s="233">
        <v>5</v>
      </c>
      <c r="B277" s="234" t="s">
        <v>3593</v>
      </c>
      <c r="C277" s="237" t="s">
        <v>4230</v>
      </c>
      <c r="D277" s="236">
        <v>45747</v>
      </c>
    </row>
    <row r="278" spans="1:4" x14ac:dyDescent="0.25">
      <c r="A278" s="233">
        <v>5</v>
      </c>
      <c r="B278" s="234" t="s">
        <v>3601</v>
      </c>
      <c r="C278" s="237" t="s">
        <v>4230</v>
      </c>
      <c r="D278" s="236">
        <v>45747</v>
      </c>
    </row>
    <row r="279" spans="1:4" x14ac:dyDescent="0.25">
      <c r="A279" s="233">
        <v>5</v>
      </c>
      <c r="B279" s="234" t="s">
        <v>3608</v>
      </c>
      <c r="C279" s="237" t="s">
        <v>4230</v>
      </c>
      <c r="D279" s="236">
        <v>45747</v>
      </c>
    </row>
    <row r="280" spans="1:4" x14ac:dyDescent="0.25">
      <c r="A280" s="233">
        <v>5</v>
      </c>
      <c r="B280" s="234" t="s">
        <v>3617</v>
      </c>
      <c r="C280" s="237" t="s">
        <v>4230</v>
      </c>
      <c r="D280" s="236">
        <v>45747</v>
      </c>
    </row>
    <row r="281" spans="1:4" x14ac:dyDescent="0.25">
      <c r="A281" s="233">
        <v>5</v>
      </c>
      <c r="B281" s="234" t="s">
        <v>3348</v>
      </c>
      <c r="C281" s="237" t="s">
        <v>4232</v>
      </c>
      <c r="D281" s="236">
        <v>45747</v>
      </c>
    </row>
    <row r="282" spans="1:4" x14ac:dyDescent="0.25">
      <c r="A282" s="233">
        <v>5</v>
      </c>
      <c r="B282" s="237" t="s">
        <v>136</v>
      </c>
      <c r="C282" s="237" t="s">
        <v>4230</v>
      </c>
      <c r="D282" s="236">
        <v>45747</v>
      </c>
    </row>
    <row r="283" spans="1:4" x14ac:dyDescent="0.25">
      <c r="A283" s="233">
        <v>5</v>
      </c>
      <c r="B283" s="234" t="s">
        <v>4018</v>
      </c>
      <c r="C283" s="237" t="s">
        <v>4233</v>
      </c>
      <c r="D283" s="236">
        <v>45747</v>
      </c>
    </row>
    <row r="284" spans="1:4" x14ac:dyDescent="0.25">
      <c r="A284" s="233">
        <v>5</v>
      </c>
      <c r="B284" s="234" t="s">
        <v>193</v>
      </c>
      <c r="C284" s="237" t="s">
        <v>4234</v>
      </c>
      <c r="D284" s="236">
        <v>45747</v>
      </c>
    </row>
    <row r="285" spans="1:4" x14ac:dyDescent="0.25">
      <c r="A285" s="233">
        <v>5</v>
      </c>
      <c r="B285" s="234" t="s">
        <v>3348</v>
      </c>
      <c r="C285" s="237" t="s">
        <v>4235</v>
      </c>
      <c r="D285" s="236">
        <v>45747</v>
      </c>
    </row>
    <row r="286" spans="1:4" x14ac:dyDescent="0.25">
      <c r="A286" s="233">
        <v>5</v>
      </c>
      <c r="B286" s="234" t="s">
        <v>4236</v>
      </c>
      <c r="C286" s="237" t="s">
        <v>4237</v>
      </c>
      <c r="D286" s="236">
        <v>45747</v>
      </c>
    </row>
    <row r="287" spans="1:4" x14ac:dyDescent="0.25">
      <c r="A287" s="233">
        <v>5</v>
      </c>
      <c r="B287" s="234" t="s">
        <v>4206</v>
      </c>
      <c r="C287" s="237" t="s">
        <v>4237</v>
      </c>
      <c r="D287" s="236">
        <v>45747</v>
      </c>
    </row>
    <row r="288" spans="1:4" x14ac:dyDescent="0.25">
      <c r="A288" s="233">
        <v>5</v>
      </c>
      <c r="B288" s="234" t="s">
        <v>4238</v>
      </c>
      <c r="C288" s="237" t="s">
        <v>4237</v>
      </c>
      <c r="D288" s="236">
        <v>45747</v>
      </c>
    </row>
    <row r="289" spans="1:4" x14ac:dyDescent="0.25">
      <c r="A289" s="233">
        <v>5</v>
      </c>
      <c r="B289" s="234" t="s">
        <v>4231</v>
      </c>
      <c r="C289" s="237" t="s">
        <v>4237</v>
      </c>
      <c r="D289" s="236">
        <v>45747</v>
      </c>
    </row>
    <row r="290" spans="1:4" x14ac:dyDescent="0.25">
      <c r="A290" s="82"/>
    </row>
    <row r="291" spans="1:4" x14ac:dyDescent="0.25">
      <c r="A291" s="82"/>
    </row>
  </sheetData>
  <sheetProtection sort="0" autoFilter="0"/>
  <autoFilter ref="A2:D2" xr:uid="{6F3A50F8-367B-41E4-BDC2-B26FCEA81593}"/>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4C15BA-2B97-4685-9422-94F97BB12F79}">
  <ds:schemaRefs>
    <ds:schemaRef ds:uri="be105e32-4fe1-4160-ab0f-41a15f6ce0eb"/>
    <ds:schemaRef ds:uri="2c75e67c-ed2d-4c91-baba-8aa4949e551e"/>
    <ds:schemaRef ds:uri="http://purl.org/dc/dcmitype/"/>
    <ds:schemaRef ds:uri="http://schemas.openxmlformats.org/package/2006/metadata/core-properties"/>
    <ds:schemaRef ds:uri="http://purl.org/dc/elements/1.1/"/>
    <ds:schemaRef ds:uri="http://schemas.microsoft.com/office/2006/documentManagement/types"/>
    <ds:schemaRef ds:uri="http://schemas.microsoft.com/office/2006/metadata/properti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92D2535F-C5C1-4594-9A17-4139752DFD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DD3378-E32E-4BA0-9804-6C4EA7C583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Dashboard</vt:lpstr>
      <vt:lpstr>Results</vt:lpstr>
      <vt:lpstr>Instructions</vt:lpstr>
      <vt:lpstr>Gen Test Cases</vt:lpstr>
      <vt:lpstr>SUSE12 Test Cases</vt:lpstr>
      <vt:lpstr>SUSE15 Test Cases</vt:lpstr>
      <vt:lpstr>Change Log</vt:lpstr>
      <vt:lpstr>Appendix</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dc:creator>
  <cp:keywords/>
  <dc:description/>
  <cp:lastModifiedBy>Draper Chris L</cp:lastModifiedBy>
  <cp:revision/>
  <dcterms:created xsi:type="dcterms:W3CDTF">2014-11-17T05:09:03Z</dcterms:created>
  <dcterms:modified xsi:type="dcterms:W3CDTF">2025-05-01T16:51:41Z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ies>
</file>