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d88pb\Documents\Safeguard\Method\SEND TO IRS SCSEM package 09-30-2021\SCSEM Package 09302021\Network\"/>
    </mc:Choice>
  </mc:AlternateContent>
  <xr:revisionPtr revIDLastSave="0" documentId="13_ncr:1_{9A9A3A90-6DE8-4416-9613-281BA4DA1237}"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5" hidden="1">'Issue Code Table'!$A$1:$D$522</definedName>
    <definedName name="_xlnm._FilterDatabase" localSheetId="3" hidden="1">'Test Cases'!$A$2:$AA$44</definedName>
    <definedName name="_xlnm.Print_Area" localSheetId="4">'Change Log'!$A$1:$D$13</definedName>
    <definedName name="_xlnm.Print_Area" localSheetId="0">Dashboard!$A$1:$C$45</definedName>
    <definedName name="_xlnm.Print_Area" localSheetId="2">Instructions!$A$1:$N$39</definedName>
    <definedName name="_xlnm.Print_Area" localSheetId="1">Results!$A$1:$O$23</definedName>
    <definedName name="_xlnm.Print_Area" localSheetId="3">'Test Cases'!$A$1:$J$43</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8" l="1"/>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3" i="4"/>
  <c r="B29" i="8"/>
  <c r="B27" i="8"/>
  <c r="O12" i="8"/>
  <c r="M12" i="8"/>
  <c r="D12" i="8"/>
  <c r="E12" i="8"/>
  <c r="B12" i="8"/>
  <c r="E17" i="8" l="1"/>
  <c r="C22" i="8"/>
  <c r="C18" i="8"/>
  <c r="D21" i="8"/>
  <c r="D17" i="8"/>
  <c r="I17" i="8" s="1"/>
  <c r="E20" i="8"/>
  <c r="C21" i="8"/>
  <c r="C17" i="8"/>
  <c r="D20" i="8"/>
  <c r="I20" i="8" s="1"/>
  <c r="E23" i="8"/>
  <c r="E19" i="8"/>
  <c r="C20" i="8"/>
  <c r="D23" i="8"/>
  <c r="I23" i="8" s="1"/>
  <c r="D19" i="8"/>
  <c r="I19" i="8" s="1"/>
  <c r="E22" i="8"/>
  <c r="E18" i="8"/>
  <c r="C23" i="8"/>
  <c r="C19" i="8"/>
  <c r="D22" i="8"/>
  <c r="I22" i="8" s="1"/>
  <c r="D18" i="8"/>
  <c r="I18" i="8" s="1"/>
  <c r="E21" i="8"/>
  <c r="N12" i="8"/>
  <c r="A27" i="8" s="1"/>
  <c r="F19" i="8"/>
  <c r="H19" i="8" s="1"/>
  <c r="F16" i="8"/>
  <c r="A29" i="8"/>
  <c r="F22" i="8"/>
  <c r="H22" i="8" s="1"/>
  <c r="D16" i="8"/>
  <c r="I16" i="8" s="1"/>
  <c r="F21" i="8"/>
  <c r="F12" i="8"/>
  <c r="E16" i="8"/>
  <c r="F20" i="8"/>
  <c r="I21" i="8"/>
  <c r="F17" i="8"/>
  <c r="C16" i="8"/>
  <c r="F18" i="8"/>
  <c r="H18" i="8" s="1"/>
  <c r="F23" i="8"/>
  <c r="H16" i="8" l="1"/>
  <c r="H21" i="8"/>
  <c r="H20" i="8"/>
  <c r="H17" i="8"/>
  <c r="H23" i="8"/>
  <c r="D24" i="8" l="1"/>
  <c r="G12" i="8" s="1"/>
</calcChain>
</file>

<file path=xl/sharedStrings.xml><?xml version="1.0" encoding="utf-8"?>
<sst xmlns="http://schemas.openxmlformats.org/spreadsheetml/2006/main" count="1656" uniqueCount="1468">
  <si>
    <t>Internal Revenue Service</t>
  </si>
  <si>
    <t>Office of Safeguards</t>
  </si>
  <si>
    <t xml:space="preserve"> ▪ SCSEM Subject: Virtual Private Network</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</si>
  <si>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</si>
  <si>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</si>
  <si>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</si>
  <si>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</si>
  <si>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</si>
  <si>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</si>
  <si>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</si>
  <si>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</si>
  <si>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</si>
  <si>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</si>
  <si>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</si>
  <si>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</si>
  <si>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</si>
  <si>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</si>
  <si>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</si>
  <si>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</si>
  <si>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</si>
  <si>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</si>
  <si>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</si>
  <si>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</si>
  <si>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</si>
  <si>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</si>
  <si>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</si>
  <si>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</si>
  <si>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</si>
  <si>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</si>
  <si>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</si>
  <si>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</si>
  <si>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</si>
  <si>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</si>
  <si>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</si>
  <si>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</si>
  <si>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</si>
  <si>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</si>
  <si>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</si>
  <si>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</si>
  <si>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</si>
  <si>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</si>
  <si>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</si>
  <si>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</si>
  <si>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</si>
  <si>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</si>
  <si>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</si>
  <si>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</si>
  <si>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</si>
  <si>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</si>
  <si>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</si>
  <si>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</si>
  <si>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</si>
  <si>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</si>
  <si>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</si>
  <si>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</si>
  <si>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</si>
  <si>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</si>
  <si>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</si>
  <si>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</si>
  <si>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</si>
  <si>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</si>
  <si>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</si>
  <si>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</si>
  <si>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</si>
  <si>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</si>
  <si>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a Virtual </t>
  </si>
  <si>
    <t xml:space="preserve">Private Network (VPN) solution that is used to access systems that receive, store, process or transmit Federal Tax Information (FTI) remotely from the </t>
  </si>
  <si>
    <t>Internet, or another non-agency network. This SCSEM does not apply if the agency utilizes a VPN, but does not use it for access to systems with FTI.</t>
  </si>
  <si>
    <t xml:space="preserve">Agencies should use this SCSEM to prepare for an upcoming Safeguard review, but it is also an effective tool for agencies to use as part of internal </t>
  </si>
  <si>
    <t>periodic security assessments or internal inspections to ensure continued compliance in the years when a Safeguard review is not scheduled.  Also the</t>
  </si>
  <si>
    <t>agency can use the SCSEM to identify the types of policies to have in place to ensure continued compliance with IRS Publication 1075.</t>
  </si>
  <si>
    <t>This SCSEM was created for the IRS Office of Safeguards based on the following resources.</t>
  </si>
  <si>
    <t>▪ DISA Network Infrastructure Security Technical Implementation Guide Version 7, Release 1</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</si>
  <si>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</si>
  <si>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</si>
  <si>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</si>
  <si>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</si>
  <si>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</si>
  <si>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</si>
  <si>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</si>
  <si>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</si>
  <si>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</si>
  <si>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</si>
  <si>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</si>
  <si>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</si>
  <si>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</si>
  <si>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</si>
  <si>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</si>
  <si>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</si>
  <si>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</si>
  <si>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</si>
  <si>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</si>
  <si>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</si>
  <si>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</si>
  <si>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</si>
  <si>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</si>
  <si>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</si>
  <si>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</si>
  <si>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</si>
  <si>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</si>
  <si>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</si>
  <si>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</si>
  <si>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</si>
  <si>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</si>
  <si>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</si>
  <si>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</si>
  <si>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</si>
  <si>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</si>
  <si>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This determination must be made for all test cases in order to determine the complete weighted score.</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</si>
  <si>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</si>
  <si>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</si>
  <si>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</si>
  <si>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</si>
  <si>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</si>
  <si>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</si>
  <si>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</si>
  <si>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</si>
  <si>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</si>
  <si>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</si>
  <si>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</si>
  <si>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</si>
  <si>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</si>
  <si>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</si>
  <si>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VPN-01</t>
  </si>
  <si>
    <t>SA-22</t>
  </si>
  <si>
    <t>Unsupported System Components</t>
  </si>
  <si>
    <t>Examine</t>
  </si>
  <si>
    <t xml:space="preserve">Verify that the VPN is under vendor support.
Each organization shall ensure that unsupported software is removed or upgraded to a supported version prior to a vendor dropping support.
</t>
  </si>
  <si>
    <t xml:space="preserve">1. Determine if the VPN version (hardware and software) is a supported release.  Refer to the vendors support website to verify support has not expired.  
</t>
  </si>
  <si>
    <t xml:space="preserve">1. The VPN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</si>
  <si>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</si>
  <si>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</si>
  <si>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</si>
  <si>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VPN-02</t>
  </si>
  <si>
    <t>SI-2</t>
  </si>
  <si>
    <t>Flaw Remediation</t>
  </si>
  <si>
    <t xml:space="preserve">Verify that the VPN client that is being distributed is under vendor support.
Each organization shall ensure that unsupported software is removed or upgraded to a supported version prior to a vendor dropping support.
</t>
  </si>
  <si>
    <t xml:space="preserve">1. Determine if the VPN client software version is a supported release and the last patch date.  Refer to the vendors support website to verify support has not expired.  
</t>
  </si>
  <si>
    <t xml:space="preserve">1. The VPN client is currently under support by the vendor and regularly patched.  Security updates or hot fixes are available to address any security flaws discovered.  </t>
  </si>
  <si>
    <t>Elevation to Critical can be put in place if the VPN software suite is out of vendor support.</t>
  </si>
  <si>
    <t>Significant</t>
  </si>
  <si>
    <t>HSI2
HSI27</t>
  </si>
  <si>
    <t xml:space="preserve">HSI2: System patch level is insufficient
HSI27: Critical security patches have not been applied </t>
  </si>
  <si>
    <t>VPN-03</t>
  </si>
  <si>
    <t>Verify that system patch levels are up-to-date to address new vulnerabilities.</t>
  </si>
  <si>
    <t>1. Review the system configuration to identify current patch level.
2.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</si>
  <si>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1-2. The latest security patches are installed.</t>
  </si>
  <si>
    <t>VPN-04</t>
  </si>
  <si>
    <t>AC-2</t>
  </si>
  <si>
    <t>Account Management</t>
  </si>
  <si>
    <t>Examine &amp; Interview</t>
  </si>
  <si>
    <t xml:space="preserve">Verify the agency has implemented an account management process for user access to the VPN.
</t>
  </si>
  <si>
    <t xml:space="preserve">1. Interview the VPN administrator and verify that account management procedures have been implemented for end user (regular/administrator) and system account creation, termination and expiration.
2. Examine account management system workflow and/or completed user access request and approvals for end users and administrators. 
</t>
  </si>
  <si>
    <t xml:space="preserve">1-2. The VPN administrator can demonstrate that an account management process has been implemented for user access.
</t>
  </si>
  <si>
    <t>HAC37</t>
  </si>
  <si>
    <t>HAC37: Account management procedures are not implemented</t>
  </si>
  <si>
    <t>VPN-05</t>
  </si>
  <si>
    <t>IA-2</t>
  </si>
  <si>
    <t>Identification and Authentication (Organizational Users)</t>
  </si>
  <si>
    <t>Verify an authentication server (e.g., Active Directory) is used to remotely identify and authenticate end users to the agency's network.</t>
  </si>
  <si>
    <t xml:space="preserve">1. Interview the VPN administrator and verify an authentication server is used to remotely identify and authenticate end users to the agency's network. </t>
  </si>
  <si>
    <t>1. An authentication server is used to remotely identify and authenticate end users to the agency's network.</t>
  </si>
  <si>
    <t>HIA3</t>
  </si>
  <si>
    <t>HIA3: Authentication server is not used for end user authentication</t>
  </si>
  <si>
    <t>VPN-06</t>
  </si>
  <si>
    <t>Verify an authentication server (e.g., Active Directory, Radius, etc.) is used to identify and authenticate administrators to the VPN.</t>
  </si>
  <si>
    <t>1.  Interview the VPN administrator and verify an authentication server is used to identify and authenticate administrators for management of the VPN.</t>
  </si>
  <si>
    <t xml:space="preserve">1.  An authentication server is used to identify and authenticate VPN administrators. </t>
  </si>
  <si>
    <t>HIA4</t>
  </si>
  <si>
    <t>HIA4: Authentication server is not used for device administration</t>
  </si>
  <si>
    <t>VPN-07</t>
  </si>
  <si>
    <t>IA-5</t>
  </si>
  <si>
    <t>Authenticator Management</t>
  </si>
  <si>
    <t>Verify that default passwords have been changed.</t>
  </si>
  <si>
    <t>1. If default accounts exist on the system, examine the administrator attempt to authenticate with the published default password for any existing built-in account.  Examples may include:
- Nortel VPN gateway UN=admin PW=admin
- Cisco VPN 3000 Series UN=admin PW=admin
- Juniper - N/A (PW set at initial setup)
Note: This test will require the reviewer to research ahead of time built-in accounts and default passwords for the system used by the agency, which will be identified during the PSE.</t>
  </si>
  <si>
    <t>1. All VPN default passwords have been changed from their default values.</t>
  </si>
  <si>
    <t xml:space="preserve">*Consider upgrading baseline criticality if default passwords exist on an external facing system. </t>
  </si>
  <si>
    <t>HPW17</t>
  </si>
  <si>
    <t>HPW17: Default passwords have not been changed</t>
  </si>
  <si>
    <t>VPN-08</t>
  </si>
  <si>
    <t>AC-6</t>
  </si>
  <si>
    <t>Least Privilege</t>
  </si>
  <si>
    <t>Verify that access to the VPN is limited to individuals with a valid business purpose (least privilege).</t>
  </si>
  <si>
    <r>
      <rPr>
        <u/>
        <sz val="10"/>
        <rFont val="Arial"/>
        <family val="2"/>
      </rPr>
      <t>End users:</t>
    </r>
    <r>
      <rPr>
        <sz val="10"/>
        <rFont val="Arial"/>
        <family val="2"/>
      </rPr>
      <t xml:space="preserve">
1. Examine a list of users with VPN access and select a sample to determine the proper account authorization is in place.
2. Examine a list of recently departed personnel and verify that their VPN access was revoked or deactivated in a timely manner (e.g., less than two days).
</t>
    </r>
    <r>
      <rPr>
        <u/>
        <sz val="10"/>
        <rFont val="Arial"/>
        <family val="2"/>
      </rPr>
      <t xml:space="preserve">
Administrators:</t>
    </r>
    <r>
      <rPr>
        <sz val="10"/>
        <rFont val="Arial"/>
        <family val="2"/>
      </rPr>
      <t xml:space="preserve">
1a. Examine a list of privileged users with administrative  VPN access and determine the proper account authorization is in place.
2a. Examine a list of recently departed personnel and verify that their VPN access was revoked or deactivated in a timely manner (e.g., less than two days).
</t>
    </r>
  </si>
  <si>
    <t>1. The sampled accounts have the proper authorization in place in accordance with agency policy (e.g., VPN access request form).
2. The list of active accounts does not contain personnel who have recently departed the agency or no longer need access.</t>
  </si>
  <si>
    <t>HAC11</t>
  </si>
  <si>
    <t>HAC11: User access was not established with concept of least privilege</t>
  </si>
  <si>
    <t>VPN-09</t>
  </si>
  <si>
    <t>Interview</t>
  </si>
  <si>
    <t xml:space="preserve">Verify user accounts are reviewed at least annually; and privileged accounts are reviewed at least semi-annually for compliance with agency account management requirements. </t>
  </si>
  <si>
    <r>
      <rPr>
        <u/>
        <sz val="10"/>
        <rFont val="Arial"/>
        <family val="2"/>
      </rPr>
      <t>End users:</t>
    </r>
    <r>
      <rPr>
        <sz val="10"/>
        <rFont val="Arial"/>
        <family val="2"/>
      </rPr>
      <t xml:space="preserve">
1. Interview VPN administrator or security administrator and determine how often VPN accounts for regular end users are reviewed.
</t>
    </r>
    <r>
      <rPr>
        <u/>
        <sz val="10"/>
        <rFont val="Arial"/>
        <family val="2"/>
      </rPr>
      <t>Administrators:</t>
    </r>
    <r>
      <rPr>
        <sz val="10"/>
        <rFont val="Arial"/>
        <family val="2"/>
      </rPr>
      <t xml:space="preserve">
1a. Interview VPN administrator or security administrator and determine how often VPN accounts for privileged users are reviewed.</t>
    </r>
  </si>
  <si>
    <t xml:space="preserve">1. End user accounts are reviewed at least annually for compliance with account management requirements. 
1a. Privileged VPN accounts are reviewed at least semi-annually for compliance with account management requirements. </t>
  </si>
  <si>
    <t>Moderate</t>
  </si>
  <si>
    <t>HAC8</t>
  </si>
  <si>
    <t>HAC8: Accounts are not reviewed periodically for proper privileges</t>
  </si>
  <si>
    <t>VPN-10</t>
  </si>
  <si>
    <t xml:space="preserve">Verify that remote access users utilize unique accounts.
</t>
  </si>
  <si>
    <r>
      <rPr>
        <u/>
        <sz val="10"/>
        <rFont val="Arial"/>
        <family val="2"/>
      </rPr>
      <t>End users:</t>
    </r>
    <r>
      <rPr>
        <sz val="10"/>
        <rFont val="Arial"/>
        <family val="2"/>
      </rPr>
      <t xml:space="preserve">
1. Examine the list of remote access accounts and ensure all user accounts are unique.
2. Interview the VPN administrator to see if any accounts are shared inappropriately.</t>
    </r>
  </si>
  <si>
    <t xml:space="preserve">1-2. All remote access accounts are unique; there are no duplicate accounts.
</t>
  </si>
  <si>
    <t>HAC20</t>
  </si>
  <si>
    <t>HAC20: Agency duplicates usernames</t>
  </si>
  <si>
    <t>VPN-11</t>
  </si>
  <si>
    <t>Verify that the VPN system does not contain duplicate accounts.
VPN administrative users are appropriately identified and authenticated Identification and authentication is unique to each user or system.</t>
  </si>
  <si>
    <t>Administrators:
1. Examine the list of VPN privileged accounts and ensure all administrative accounts are unique.
2. Interview the VPN administrator to see if any privileged accounts are shared inappropriately.</t>
  </si>
  <si>
    <t>1. All privileged VPN accounts are unique, there are no duplicate accounts with the exception of the local admin (used only for emergencies). 
2. No shared accounts are used other than when operationally required (e.g., root accounts).</t>
  </si>
  <si>
    <t>HAC21</t>
  </si>
  <si>
    <t>HAC21: Agency shares administrative account inappropriately</t>
  </si>
  <si>
    <t>VPN-12</t>
  </si>
  <si>
    <t>AC-3</t>
  </si>
  <si>
    <t>Access Enforcement</t>
  </si>
  <si>
    <t xml:space="preserve">Ensure only authorized administrators are given access to the stored configuration files.
</t>
  </si>
  <si>
    <t xml:space="preserve">1. Have the SA display the security features that are used to control access to the configuration files.
2. Ensure access to stored configuration files is restricted to authorized VPN administrators only.
</t>
  </si>
  <si>
    <t>1-2. VPN configurations are securely stored and access is restricted to individuals to those who require it (e.g., system administrators)</t>
  </si>
  <si>
    <t>HAC42</t>
  </si>
  <si>
    <t>HAC42: System configuration files are not stored securely</t>
  </si>
  <si>
    <t>VPN-13</t>
  </si>
  <si>
    <t>IA-4</t>
  </si>
  <si>
    <t>Identifier Management</t>
  </si>
  <si>
    <t xml:space="preserve">User IDs must follow username standards whenever possible (authentication server or local accounts). </t>
  </si>
  <si>
    <t>1. Discuss with the VPN administrator to ensure that a standard is used to generate all user id's.</t>
  </si>
  <si>
    <t>1. All user id's, including TACACS (or other authentication server) user id's follow approved username standards.</t>
  </si>
  <si>
    <t>HIA2</t>
  </si>
  <si>
    <t>HIA2: Standardized naming convention is not enforced</t>
  </si>
  <si>
    <t>VPN-14</t>
  </si>
  <si>
    <t>Verify that the VPN client does not allow blank passwords.
Security policies and procedures appropriately address ID and password management.</t>
  </si>
  <si>
    <t xml:space="preserve">1. Examine password requirements (local and network / authentication server accounts) for the VPN system and ensure a password is required for all system access.
</t>
  </si>
  <si>
    <t>1. The system does not allow the use of null passwords.</t>
  </si>
  <si>
    <t>HPW18</t>
  </si>
  <si>
    <t xml:space="preserve">HPW18: No password is required to remotely access an FTI system </t>
  </si>
  <si>
    <t>VPN-15</t>
  </si>
  <si>
    <t>Ensure all password parameters meet IRS Publication 1075 requirements (e.g., password complexity, aging, history, etc.)</t>
  </si>
  <si>
    <t>1.Verify that the end user password parameters (authentication server) meet the following requirements:
a) Minimum password length of 14 characters
b) Passwords must contain at least one number or special character, and a combination of at least one lower and uppercase letter
c) Maximum password age of 90 days for all users accounts and every 366 days for service accounts or when events such as loss, theft or compromise occur;
d) Minimum password age of 1 day
e) Password history for the previous 24 passwords 
f) Users are forced to change their initial password during their first logon
Note - See AC-17 requirements outlined in VPN-22 for those using a PIN.</t>
  </si>
  <si>
    <t>1. Password / pin requirements meet all IRS Publication 1075 requirements listed in the test procedure.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</si>
  <si>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</si>
  <si>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</si>
  <si>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VPN-16</t>
  </si>
  <si>
    <t>Ensure that unencrypted VPN passwords are not stored in an offline configuration file.</t>
  </si>
  <si>
    <t>1.  Review the stored VPN configuration files to ensure passwords are not stored in plain-text format.</t>
  </si>
  <si>
    <t>1. Unencrypted passwords are not stored in an offline configuration file.</t>
  </si>
  <si>
    <t>HPW21</t>
  </si>
  <si>
    <t>HPW21: Passwords are allowed to be stored unencrypted in config files</t>
  </si>
  <si>
    <t>VPN-17</t>
  </si>
  <si>
    <t>AC-7</t>
  </si>
  <si>
    <t>Unsuccessful Logon Attempts</t>
  </si>
  <si>
    <t xml:space="preserve">The VPN enforces user account lockout.
The system locks user/administrator accounts after no more than three unsuccessful attempts to logon with an invalid password. </t>
  </si>
  <si>
    <r>
      <rPr>
        <u/>
        <sz val="10"/>
        <rFont val="Arial"/>
        <family val="2"/>
      </rPr>
      <t>End Users:</t>
    </r>
    <r>
      <rPr>
        <sz val="10"/>
        <rFont val="Arial"/>
        <family val="2"/>
      </rPr>
      <t xml:space="preserve">
1. Examine account management settings and determine if user accounts are locked from the device after no more than three unsuccessful consecutive attempts.
</t>
    </r>
    <r>
      <rPr>
        <u/>
        <sz val="10"/>
        <rFont val="Arial"/>
        <family val="2"/>
      </rPr>
      <t>Administrators:</t>
    </r>
    <r>
      <rPr>
        <sz val="10"/>
        <rFont val="Arial"/>
        <family val="2"/>
      </rPr>
      <t xml:space="preserve">
1a. Examine local configuration or account management settings and determine if administrator accounts are locked from the device after no more than three unsuccessful consecutive attempts.</t>
    </r>
  </si>
  <si>
    <t>1.  System accounts are locked after three consecutive incorrect attempts.</t>
  </si>
  <si>
    <t>HAC15</t>
  </si>
  <si>
    <t>HAC15: User accounts not locked out after 3 unsuccessful login attempts</t>
  </si>
  <si>
    <t>VPN-18</t>
  </si>
  <si>
    <t>IA-6</t>
  </si>
  <si>
    <t>Authenticator Feedback</t>
  </si>
  <si>
    <t xml:space="preserve">Verify that clear text passwords are not displayed during login
</t>
  </si>
  <si>
    <r>
      <rPr>
        <u/>
        <sz val="10"/>
        <rFont val="Arial"/>
        <family val="2"/>
      </rPr>
      <t>End users:</t>
    </r>
    <r>
      <rPr>
        <sz val="10"/>
        <rFont val="Arial"/>
        <family val="2"/>
      </rPr>
      <t xml:space="preserve">
1. Examine the screen while a user attempts to login and view authenticator feedback to ensure passwords are not displayed during entry. 
</t>
    </r>
    <r>
      <rPr>
        <u/>
        <sz val="10"/>
        <rFont val="Arial"/>
        <family val="2"/>
      </rPr>
      <t>Administrators:</t>
    </r>
    <r>
      <rPr>
        <sz val="10"/>
        <rFont val="Arial"/>
        <family val="2"/>
      </rPr>
      <t xml:space="preserve">
1a. Examine the screen while an administrator attempts to login to the VPN management interface and view authenticator feedback to ensure passwords are not displayed during entry. </t>
    </r>
  </si>
  <si>
    <t xml:space="preserve">1. The password is not displayed in clear text, it is blotted by characters, i.e., asterisks. </t>
  </si>
  <si>
    <t>HPW8</t>
  </si>
  <si>
    <t>HPW8: Passwords are displayed on screen when entered</t>
  </si>
  <si>
    <t>VPN-19</t>
  </si>
  <si>
    <t>AC-8</t>
  </si>
  <si>
    <t>System Use Notification</t>
  </si>
  <si>
    <t xml:space="preserve">Verify that a warning banner displayed upon connection and is in compliance with IRS requirements. This banner should require user intervention to clear.  </t>
  </si>
  <si>
    <r>
      <rPr>
        <u/>
        <sz val="10"/>
        <rFont val="Arial"/>
        <family val="2"/>
      </rPr>
      <t>End users:</t>
    </r>
    <r>
      <rPr>
        <sz val="10"/>
        <rFont val="Arial"/>
        <family val="2"/>
      </rPr>
      <t xml:space="preserve">
1. Examine the warning banner that is displayed when end users connect through the VPN.  Validate the warning banner language is compliant with IRS requirements. 
</t>
    </r>
    <r>
      <rPr>
        <u/>
        <sz val="10"/>
        <rFont val="Arial"/>
        <family val="2"/>
      </rPr>
      <t xml:space="preserve">
Administrators:</t>
    </r>
    <r>
      <rPr>
        <sz val="10"/>
        <rFont val="Arial"/>
        <family val="2"/>
      </rPr>
      <t xml:space="preserve">
1a. Examine the warning banner that is displayed when administrators connect to the VPN management interface.  Validate the warning banner language is compliant with IRS requirements. </t>
    </r>
  </si>
  <si>
    <t xml:space="preserve">1.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</si>
  <si>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</si>
  <si>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</si>
  <si>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</si>
  <si>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VPN-20</t>
  </si>
  <si>
    <t>AC-12</t>
  </si>
  <si>
    <t>Session Termination</t>
  </si>
  <si>
    <t>Verify the VPN requires an automatic timeout and termination for login sessions.</t>
  </si>
  <si>
    <r>
      <rPr>
        <u/>
        <sz val="10"/>
        <rFont val="Arial"/>
        <family val="2"/>
      </rPr>
      <t>End users:</t>
    </r>
    <r>
      <rPr>
        <sz val="10"/>
        <rFont val="Arial"/>
        <family val="2"/>
      </rPr>
      <t xml:space="preserve">
1. Examine system configurations and verify users are logged out and the session is terminated after no more than 30 minutes of inactivity.
</t>
    </r>
    <r>
      <rPr>
        <u/>
        <sz val="10"/>
        <rFont val="Arial"/>
        <family val="2"/>
      </rPr>
      <t xml:space="preserve">
Administrators:</t>
    </r>
    <r>
      <rPr>
        <sz val="10"/>
        <rFont val="Arial"/>
        <family val="2"/>
      </rPr>
      <t xml:space="preserve">
1a. Examine system configurations and verify administrators are logged out of the VPN management interface and the session is terminated after no more than 30 minutes of inactivity.</t>
    </r>
  </si>
  <si>
    <t>1. User sessions are terminated after no more than 30 minutes of inactivity.</t>
  </si>
  <si>
    <t>HRM5</t>
  </si>
  <si>
    <t>HRM5: User sessions do not terminate after the Publication 1075 period of inactivity</t>
  </si>
  <si>
    <t>VPN-21</t>
  </si>
  <si>
    <t>AC-17</t>
  </si>
  <si>
    <t>Remote Access</t>
  </si>
  <si>
    <t>Interview &amp; Examine</t>
  </si>
  <si>
    <t>Verify that the agency ensures that VPN sessions employ additional security measures, such as multi-factor authentication.</t>
  </si>
  <si>
    <t xml:space="preserve">End users:
1. Interview the VPN administrator and ensure authentication measures (in addition to the userid and password) are used to access the system through a VPN.  Discuss how multi-factor authentication is employed (e.g., use of hard or soft tokens, etc.)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3. When applicable, ensure that soft-token implementations have been configured securely and meet the following requirements: 
a) private keys must be non-exportable  
b) keys should not be stored in plaintext (unencrypted) form 
c) distribution of the seed record and initial passphrases must be sent over a confidential channel to ensure that it is not duplicated in transit 
d) activation of the token must occur every time user authenticates using the soft token software 
e) token time limit must be 2 minutes or less </t>
  </si>
  <si>
    <t>1. The multi-factor authentication mechanism is sufficient and utilized to access the system through the VPN.
2. Soft-token implementations meet IRS requirements if used.
3. Minimum requirements are met as outlined in test case if a PIN is used.</t>
  </si>
  <si>
    <t>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</si>
  <si>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HRM20</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</si>
  <si>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t>
  </si>
  <si>
    <t>VPN-22</t>
  </si>
  <si>
    <t>Ensure that all remote management connections to the device require multi-factor authentication.</t>
  </si>
  <si>
    <t xml:space="preserve">1. Interview the VPN administrator and ensure if the device is remotely managed, it is using multi-factor authentication and encrypted sessions. Only true multi-factor authentication mechanisms should be used, such as a password and a hardware token, or a password and biometric device.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Implementing a jump server, or requiring two different passwords for accessing a system does not solely constitute multi-factor authentication. </t>
  </si>
  <si>
    <t>1. The VPN is configured to require multi-factor authentication for remote device management.
2. The multi-factor authentication mechanism is sufficient and implemented for all remote accesses to the network.
3. Minimum requirements are met as outlined in test case if a PIN is used.</t>
  </si>
  <si>
    <t>HRM15</t>
  </si>
  <si>
    <t xml:space="preserve">HRM15: Multi-factor authentication is not enforced for local device management </t>
  </si>
  <si>
    <t>VPN-23</t>
  </si>
  <si>
    <t>SC-7</t>
  </si>
  <si>
    <t>Boundary Protection</t>
  </si>
  <si>
    <t>Verify that the VPN system resides on a secured subnet that is separate from the internal network.</t>
  </si>
  <si>
    <t>1. Interview the VPN administrator to determine if the VPN system is located on a protected network (such as a DMZ).
2. Examine system architecture diagrams to determine if the VPN system is located on a protected network (such as a DMZ).</t>
  </si>
  <si>
    <t>1-2. The VPN access point is located on a segmented network (e.g. a DMZ)</t>
  </si>
  <si>
    <t>HSC28</t>
  </si>
  <si>
    <t>HSC28: The network is not properly segmented</t>
  </si>
  <si>
    <t>VPN-24</t>
  </si>
  <si>
    <t xml:space="preserve">Verify the VPN is established as a tunnel type that terminates outside the trusted portion of the network, (e.g., between the router and the firewall / DMZ, or connected to an outside interface of the router). </t>
  </si>
  <si>
    <t>1. Interview the VPN administrator to verify the termination point for VPN tunnels.
2. Examine network diagrams to verify the termination point for VPN tunnels.</t>
  </si>
  <si>
    <t>1-2. VPN tunnels terminate at a network location that allow for traffic inspection (e.g., within the DMZ or outside trusted network locations).</t>
  </si>
  <si>
    <t>HSC22</t>
  </si>
  <si>
    <t>HSC22: VPN termination point is not sufficient</t>
  </si>
  <si>
    <t>VPN-25</t>
  </si>
  <si>
    <t xml:space="preserve">Verify that the VPN provides the ability to manually log off of the VPN and terminate the session.
</t>
  </si>
  <si>
    <t>1. Ask the administrator to logon to the VPN and then have him or her attempt to manually close the VPN session.  If this option is not available, ask the administrator to explain how this function is performed.
Note:  Reasonable accessibility is defined as the user having a hyperlink or button which they can click to manually log off.</t>
  </si>
  <si>
    <t xml:space="preserve">1. The VPN provides the ability for a user to manually initiate a log out and the log out feature is reasonably accessible to the user.
</t>
  </si>
  <si>
    <t>HAC44</t>
  </si>
  <si>
    <t>HAC44: System does not have a manual log off feature</t>
  </si>
  <si>
    <t>VPN-26</t>
  </si>
  <si>
    <t>AC-4</t>
  </si>
  <si>
    <t>Information Flow Enforcement</t>
  </si>
  <si>
    <t xml:space="preserve">Verify that split tunneling is turned disabled.  
</t>
  </si>
  <si>
    <t>1. Review system configuration settings to verify that split tunneling is disabled.  In the event split tunneling is needed temporarily due to a large number of remote workers, the following procedures must be met:  
1. All traffic to and from FTI networks and FTI systems must be routed through the agency network.
2. Security audit logs are capturing criteria outlined in VPN-36 and VPN-37 and are reviewed least weekly for anomalous activity as outlined in VPN-38.
3. End users are prevented from configuring split tunneling and it is centrally managed by policy through the concentrator or VPN client manager.
4. Each workstation with split tunneling is audited at least semi-annually to ensure the following:
5. Only users authorized for split tunneling have it enabled in their user profile or policy object.
6. The user has a continued need for split tunneling, and 
only correct and authorized split tunneling configurations are on the workstation or laptop.
7. Host checking is enabled and functioning as outlined in VPN-30.</t>
  </si>
  <si>
    <t>1. Split tunneling is disabled, or the criteria in test procedures is met.</t>
  </si>
  <si>
    <t>HAC45</t>
  </si>
  <si>
    <t>HAC45: Split tunneling is enabled</t>
  </si>
  <si>
    <t>VPN-27</t>
  </si>
  <si>
    <t>Verify that there are limited VPN access points employed.</t>
  </si>
  <si>
    <t>1. Review network diagrams to verify that there are only a limited number of VPN access points implemented.
1. Interview the VPN administrator to verify that there are only a limited number of VPN access points implemented.</t>
  </si>
  <si>
    <t>1. There are only a limited number of VPN access points on the network.</t>
  </si>
  <si>
    <t>HRM16</t>
  </si>
  <si>
    <t>HRM16: VPN access points have not been limited</t>
  </si>
  <si>
    <t>VPN-28</t>
  </si>
  <si>
    <t>SC-5</t>
  </si>
  <si>
    <t>Denial of Service Protection</t>
  </si>
  <si>
    <t>Verify that the number of VPN logon sessions is limited.
Multiple log-ons are controlled and monitored.</t>
  </si>
  <si>
    <t>1. Examine the VPN configuration to determine if the agency adequately limits the total number of VPN sessions open for the entire VPN system. 
2. Examine the VPN configuration to determine if the agency adequately limits (no more than one) the total number of concurrent sessions that can be opened by a single user.  
Note: If configuration parameters cannot be viewed, conduct manual tests for the two items above.</t>
  </si>
  <si>
    <t>1. The system provides a capability to limit the total number of VPN sessions that can be active at the same time.  
2. The system limits the number of concurrent VPN sessions that can be opened by a single user to one.</t>
  </si>
  <si>
    <t>HSC21</t>
  </si>
  <si>
    <t>HSC21: Number of logon sessions are not managed appropriately</t>
  </si>
  <si>
    <t>VPN-29</t>
  </si>
  <si>
    <t>IA-3</t>
  </si>
  <si>
    <t>Device Identification and Authentication</t>
  </si>
  <si>
    <t>Verify that the organization VPN system identifies and authenticates specific devices before establishing a connection.</t>
  </si>
  <si>
    <t>1. Interview the VPN administrator to ascertain if there is a mechanism in place to restrict access (e.g. client based certificates, MAC filtering, whitelists, etc.) to the VPN before establishing a connection .</t>
  </si>
  <si>
    <t>1. The organizational VPN system restricts access to authorized systems before authentication occurs.</t>
  </si>
  <si>
    <t>HIA1</t>
  </si>
  <si>
    <t>HIA1: Adequate device identification and authentication is not employed</t>
  </si>
  <si>
    <t>VPN-30</t>
  </si>
  <si>
    <t>CM-6</t>
  </si>
  <si>
    <t xml:space="preserve">Configuration Setting </t>
  </si>
  <si>
    <t>Interview &amp;
Examine</t>
  </si>
  <si>
    <t>Verify that the VPN system has a host checking facility that ensures the client meets system configuration standards before being allowed to attach to the production network. If not, the client is directed to a private zone to allow installation or configuration to meet the requirements (VPN Quarantine Zone).</t>
  </si>
  <si>
    <t xml:space="preserve">1. Interview the VPN administrator to determine if the VPN system is configured to perform host checking. 
2. Examine system documentation and configurations to determine if the VPN system is configured to check the client for the following configurations before a connection is established:
a) installed, current, and approved Antivirus solution
b) current approved system security hot fixes are applied
c) Internet Connection Sharing is disabled
d) a password protected Screen Saver set to engage after 15 minutes of inactivity is enabled 
e) validation that a firewall is installed that blocks all other network interfaces when the VPN is engaged
 </t>
  </si>
  <si>
    <t>1-2. The VPN systems checks for the following configurations / installations before a connection is allowed by a client to the network.
a) installed, current, and approved Antivirus solution
b) current approved system security hot fixes are applied
c) Internet Connection Sharing is disabled
d) a password protected Screen Saver set to engage after 15 minutes of inactivity is enabled 
e) validation that a firewall is installed that blocks all other network interfaces when the VPN is engaged</t>
  </si>
  <si>
    <t>HRM9</t>
  </si>
  <si>
    <t>HRM9: VPN technology does not perform host checking</t>
  </si>
  <si>
    <t>VPN-31</t>
  </si>
  <si>
    <t>SC-4</t>
  </si>
  <si>
    <t>Information in Shared System Resources</t>
  </si>
  <si>
    <t>Verify that there is a client side cache cleaning facility to prevent unauthorized and unintended information transfer via shared system resources.</t>
  </si>
  <si>
    <t xml:space="preserve">1. Examine VPN documentation and configuration to determine if a client cache cleaning utility has been implemented.
Note:  This is applicable to SSL / TLS / Web based VPN systems, only.  </t>
  </si>
  <si>
    <t>1. A client side cache cleaning utility is implemented.</t>
  </si>
  <si>
    <t>HRM10</t>
  </si>
  <si>
    <t>HRM10: Client side cache cleaning utility has not been implemented</t>
  </si>
  <si>
    <t>VPN-32</t>
  </si>
  <si>
    <t>SC-8</t>
  </si>
  <si>
    <t>Transmission Confidentiality and Integrity</t>
  </si>
  <si>
    <t>Verify that passwords are encrypted prior to transmission.</t>
  </si>
  <si>
    <t>1. Interview the VPN administrator to ensure passwords are encrypted with the latest Federal Information Processing Standard (FIPS) validated encryption during authentication before they are transmitted.</t>
  </si>
  <si>
    <t xml:space="preserve">1. The VPN system encrypts passwords before they are transmitted during authentication with the latest FIPS validated encryption.
</t>
  </si>
  <si>
    <t>HSC42</t>
  </si>
  <si>
    <t>HSC42: Encryption capabilities do not meet the latest FIPS 140 requirements</t>
  </si>
  <si>
    <t>VPN-33</t>
  </si>
  <si>
    <t>SC-13</t>
  </si>
  <si>
    <t>Cryptographic Protection</t>
  </si>
  <si>
    <t xml:space="preserve">Remote access via VPN uses a technology that establishes a secure tunnel using FIPS 140 validated encryption.
</t>
  </si>
  <si>
    <r>
      <t xml:space="preserve">1. Examine VPN vendor documentation to determine if the VPN is capable of FIPS 140 validated cryptographic modules.
2. Interview the VPN administrator to determine if the VPN is using the latest FIPS validated cryptographic modules.
Note: The National Institute of Standards and Technology's (NIST) FIPS 140 Vendor List is  located at: http://csrc.nist.gov/cryptval/.
</t>
    </r>
    <r>
      <rPr>
        <b/>
        <sz val="10"/>
        <rFont val="Arial"/>
        <family val="2"/>
      </rPr>
      <t xml:space="preserve">CMVP stopped accepting FIPS 140-2 submissions for new validation certificates on 9/21/2021. However, many 140-2 certificates will be valid through 2026. Check the NIST website for further guidance.
Outstanding: network: </t>
    </r>
  </si>
  <si>
    <t xml:space="preserve">1-2. All cryptographic functions used by the VPN use FIPS 140 validated ciphers (e.g. AES-128, AES-256, etc). </t>
  </si>
  <si>
    <t>VPN-34</t>
  </si>
  <si>
    <t>Remote access VPNs using TLS protocol are secured using NIST 800-52 Rev 2 validated protocols.</t>
  </si>
  <si>
    <r>
      <t xml:space="preserve">1. Examine the VPN configuration to determine if the version of TLS is NIST 800-52 Rev 2 compliant.
</t>
    </r>
    <r>
      <rPr>
        <b/>
        <sz val="10"/>
        <rFont val="Arial"/>
        <family val="2"/>
      </rPr>
      <t>Note -</t>
    </r>
    <r>
      <rPr>
        <sz val="10"/>
        <rFont val="Arial"/>
        <family val="2"/>
      </rPr>
      <t xml:space="preserve"> As of 9/30/2021, TLS 1.2 does not have an announced end of life date and is still acceptable.  Refer to NIST 800-52 Rev 2 for further information.</t>
    </r>
  </si>
  <si>
    <t xml:space="preserve">1. The version of TLS used is NIST 800-52 Rev 2 compliant (e.g., TLS 1.3) with all security patches applied. 
</t>
  </si>
  <si>
    <t>VPN-35</t>
  </si>
  <si>
    <t>AU-2</t>
  </si>
  <si>
    <t>Audit Events</t>
  </si>
  <si>
    <t xml:space="preserve">Ensure the system audits remote access to the agency's network. </t>
  </si>
  <si>
    <t>1. Obtain and review VPN audit logs that document security events and can trace connections to the agency's network.  At a minimum, ensure remote access outside of the corporate network communication channels (e.g., modems, dedicated VPN) and all dial-in access to the system is captured.  This must include:
a) Log onto system (successful and unsuccessful)
b) Log off of system</t>
  </si>
  <si>
    <t>1. All remote access connection attempts are logged.</t>
  </si>
  <si>
    <t>HAU14</t>
  </si>
  <si>
    <t>HAU14: Remote access is not logged</t>
  </si>
  <si>
    <t>VPN-36</t>
  </si>
  <si>
    <t xml:space="preserve">Ensure the system audits sufficient events and actions. </t>
  </si>
  <si>
    <t>1. Obtain and review VPN audit logs to ensure all system administrator actions and commands are captured.  At a minimum, ensure system records include the following: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</si>
  <si>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 xml:space="preserve">1. The system audits sufficient events and actions. </t>
  </si>
  <si>
    <t>HAU2
HAU6
HAU17
HAU21</t>
  </si>
  <si>
    <t xml:space="preserve">HAU2: No auditing is being performed on the system
HAU6: System does not audit changes to access control settings
HAU17: Audit logs do not capture sufficient auditable events
HAU21: System does not audit all attempts to gain access </t>
  </si>
  <si>
    <t>VPN-37</t>
  </si>
  <si>
    <t>AU-3</t>
  </si>
  <si>
    <t>Content of Audit Records</t>
  </si>
  <si>
    <t>Verify that the VPN software produces audit records that contain sufficient information to establish what events occurred, the sources of the events, and the outcomes of the events.</t>
  </si>
  <si>
    <t>1. Examine a sample audit log from the VPN software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VPN is configured for dial-up access, confirm that logging provides explicit audit trails for all dial-up access.
7. Disabling of audit features or failures
8. Clearing of audit log files</t>
  </si>
  <si>
    <t xml:space="preserve">1. Sufficient security relevant data is captured in system logs. </t>
  </si>
  <si>
    <t>HAU22</t>
  </si>
  <si>
    <t>HAU22: Content of audit records is not sufficient</t>
  </si>
  <si>
    <t>VPN-38</t>
  </si>
  <si>
    <t>AU-6</t>
  </si>
  <si>
    <t>Audit Review, Analysis, and Reporting</t>
  </si>
  <si>
    <t>Remote access logs are reviewed on a weekly basis for anomalies (e.g., standard operations, unauthorized access attempts, etc.).
Exceptions and violations are properly analyzed and appropriate actions are taken.</t>
  </si>
  <si>
    <t>1. Interview VPN administrator and determine when the last audit logs were reviewed.  
2. Examine reports that demonstrate monitoring of security violations, such as unauthorized user access. 
Note: If device audit logs (remote access and VPN administrator logs) are correlated and reviewed at the enterprise-level (e.g., through the implementation of a SIEM tool), this test case will be N/A and will be evaluated in the agency's Network Assessment.</t>
  </si>
  <si>
    <t xml:space="preserve">1-2. VPN administrators/security personnel regularly review all remote access and VPN audit logs on a weekly basis, are reviewing anomalies, and are documenting findings and reporting potential anomalies. 
</t>
  </si>
  <si>
    <t>HAU3
HAU18
HAU19</t>
  </si>
  <si>
    <t>HAU3: Audit logs are not being reviewed
HAU18: Audit logs are reviewed, but not per Pub 1075 requirements
HAU19: Audit log anomalies or findings are not reported and tracked</t>
  </si>
  <si>
    <t>VPN-39</t>
  </si>
  <si>
    <t>AU-11</t>
  </si>
  <si>
    <t>Audit Record Retention</t>
  </si>
  <si>
    <t xml:space="preserve">Verify that audit data is archived and maintained.
IRS practice has been to retain archived audit logs/trails for the remainder of the year they were made plus six years.  Logs must be retained for a total of 7 years.  </t>
  </si>
  <si>
    <t>1. Interview the VPN administrator to determine if audit data is captured, backed up, and maintained. IRS practice has been to retain archived audit logs/trails for the remainder of the year they were made plus six years for a total of 7 years.
Note: If device audit logs (remote access and VPN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</si>
  <si>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</si>
  <si>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</si>
  <si>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</si>
  <si>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VPN-40</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</si>
  <si>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</si>
  <si>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</si>
  <si>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</si>
  <si>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 xml:space="preserve">1. Interview the VPN administrator to determine if measures are taken to restrict the use of auditing tools and protect their output so that they can only be read by users with appropriate privileges, and cannot be deleted or modified.
2. Examine if all audit logs (remote access and VPN administrator) are sent to a SIEM for review and analysis by security personnel. Ensure personnel who review and clear audit logs are separate from personnel that perform non-audit administration.
</t>
  </si>
  <si>
    <t xml:space="preserve">1. Audit information is made available only to users that have the appropriate privileges. Audit information is protected such that the audit trail cannot be altered by the VPN administration team.
2. The agency implements a SIEM tool or other automated analysis mechanism to review remote access attempts for suspicious activity.
</t>
  </si>
  <si>
    <t>HAU16
HAU10</t>
  </si>
  <si>
    <t>HAU16: A centralized automated audit log analysis solution is not implemented
HAU10: Audit logs are not properly protected</t>
  </si>
  <si>
    <t>VPN-41</t>
  </si>
  <si>
    <t>AU-8</t>
  </si>
  <si>
    <t>Time Stamps</t>
  </si>
  <si>
    <t>Check to validate the system is synchronized with the agency's authoritative time server.</t>
  </si>
  <si>
    <t xml:space="preserve">1. Interview VPN administrator to ensure the system is synchronized with the agency's authoritative time server.
 2. Examine configuration file(s) to verify NTP has been properly configured to synchronize with the agency's internal authoritative time server.
</t>
  </si>
  <si>
    <t xml:space="preserve">1-2. The VPN and audit records are synchronized with the agency's authoritative time server. </t>
  </si>
  <si>
    <t>HAU11</t>
  </si>
  <si>
    <t>HAU11: NTP is not properly implemented</t>
  </si>
  <si>
    <t>Input of test results starting with this row require corresponding Test IDs in Column A. Insert new rows above here.</t>
  </si>
  <si>
    <t>Do not edit below</t>
  </si>
  <si>
    <t>Info</t>
  </si>
  <si>
    <t>Test (Automated)</t>
  </si>
  <si>
    <t>Test (Manual)</t>
  </si>
  <si>
    <t>Criticality Ratings</t>
  </si>
  <si>
    <t>Change Log</t>
  </si>
  <si>
    <t>Version</t>
  </si>
  <si>
    <t>Date</t>
  </si>
  <si>
    <t>Description of Changes</t>
  </si>
  <si>
    <t>Author</t>
  </si>
  <si>
    <t>First Draft</t>
  </si>
  <si>
    <t>Booz Allen Hamilton</t>
  </si>
  <si>
    <t>Updated for NIST 800-53 Rev 3
Updated for new version of Publication 1075
Dashboard updated</t>
  </si>
  <si>
    <t>Updated template.  Increased version to 1.0.</t>
  </si>
  <si>
    <t>Minor update to correct worksheet locking capabilities.  Added back NIST control name to Test Cases Tab.</t>
  </si>
  <si>
    <t>Update test cases based on NIST 800-53 R4</t>
  </si>
  <si>
    <t>Updates based on Publication 1075.  See SCSEM notes column for specific updates.</t>
  </si>
  <si>
    <t xml:space="preserve">Updated VPN-14 based on Publication 1075 Audit requirements. 
Removed VPN-06 and merged content with VPN-04.
Removed VPN-10 session creation and termination control (redundant control).
Added AU-9 protection of audit information.
Updated Test Method Column
</t>
  </si>
  <si>
    <t>Added baseline Criticality Score and Issue Codes, weighted test cases based on criticality, and updated Results Tab</t>
  </si>
  <si>
    <t>Removed duplicative test cases, added test cases per latest Publication 1075, re-assigned issue codes and revised weighted risk formulas</t>
  </si>
  <si>
    <t>Added in check for VPN client in support and updated (VPN-02), Session terminations set to 30 minutes, account automated unlock set to 15 minutes, TLS requirements raised to TLS 1.2, Issue code changes</t>
  </si>
  <si>
    <t>Updated issue code table</t>
  </si>
  <si>
    <t>Minor content updates. Multi-factor is only required for remote management.</t>
  </si>
  <si>
    <t>Internal Update</t>
  </si>
  <si>
    <t>Test Case Udpates</t>
  </si>
  <si>
    <t>Internal Updates, and updated issue code table</t>
  </si>
  <si>
    <t>Updated VPN-26 per Split Tunneling Tech Memo, Internal Updates, and updated issue code table</t>
  </si>
  <si>
    <t>Updated based on IRS Publication 1075 (November 2021) Internal updates and Issue Code Table updates</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</si>
  <si>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</si>
  <si>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</si>
  <si>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</si>
  <si>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</si>
  <si>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</si>
  <si>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</si>
  <si>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</si>
  <si>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</si>
  <si>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</si>
  <si>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</si>
  <si>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</si>
  <si>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</si>
  <si>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</si>
  <si>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</si>
  <si>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</si>
  <si>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</si>
  <si>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</si>
  <si>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</si>
  <si>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</si>
  <si>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</si>
  <si>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</si>
  <si>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</si>
  <si>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</si>
  <si>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</si>
  <si>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</si>
  <si>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</si>
  <si>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</si>
  <si>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</si>
  <si>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</si>
  <si>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</si>
  <si>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</si>
  <si>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</si>
  <si>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</si>
  <si>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</si>
  <si>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</si>
  <si>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</si>
  <si>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</si>
  <si>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</si>
  <si>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</si>
  <si>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</si>
  <si>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</si>
  <si>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</si>
  <si>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</si>
  <si>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</si>
  <si>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</si>
  <si>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</si>
  <si>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</si>
  <si>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</si>
  <si>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</si>
  <si>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</si>
  <si>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</si>
  <si>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</si>
  <si>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</si>
  <si>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</si>
  <si>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</si>
  <si>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</si>
  <si>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</si>
  <si>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</si>
  <si>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</si>
  <si>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</si>
  <si>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</si>
  <si>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</si>
  <si>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</si>
  <si>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</si>
  <si>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</si>
  <si>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</si>
  <si>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</si>
  <si>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</si>
  <si>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</si>
  <si>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</si>
  <si>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</si>
  <si>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</si>
  <si>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</si>
  <si>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</si>
  <si>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</si>
  <si>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</si>
  <si>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</si>
  <si>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</si>
  <si>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</si>
  <si>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System configuration files are not stored securely</t>
  </si>
  <si>
    <t>HAC43</t>
  </si>
  <si>
    <t>Management sessions are not properly restricted by ACL</t>
  </si>
  <si>
    <t>System does not have a manual log off feature</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</si>
  <si>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</si>
  <si>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</si>
  <si>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</si>
  <si>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</si>
  <si>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</si>
  <si>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</si>
  <si>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</si>
  <si>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</si>
  <si>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</si>
  <si>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</si>
  <si>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</si>
  <si>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</si>
  <si>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</si>
  <si>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</si>
  <si>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</si>
  <si>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</si>
  <si>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</si>
  <si>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</si>
  <si>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</si>
  <si>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</si>
  <si>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</si>
  <si>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</si>
  <si>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</si>
  <si>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</si>
  <si>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</si>
  <si>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</si>
  <si>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</si>
  <si>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</si>
  <si>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</si>
  <si>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</si>
  <si>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</si>
  <si>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</si>
  <si>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</si>
  <si>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</si>
  <si>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</si>
  <si>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</si>
  <si>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</si>
  <si>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</si>
  <si>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</si>
  <si>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</si>
  <si>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</si>
  <si>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</si>
  <si>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</si>
  <si>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</si>
  <si>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</si>
  <si>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</si>
  <si>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</si>
  <si>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</si>
  <si>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</si>
  <si>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</si>
  <si>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</si>
  <si>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</si>
  <si>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</si>
  <si>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</si>
  <si>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Authentication server is not used for end user authentication</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</si>
  <si>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</si>
  <si>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</si>
  <si>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</si>
  <si>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</si>
  <si>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</si>
  <si>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</si>
  <si>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</si>
  <si>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</si>
  <si>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</si>
  <si>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</si>
  <si>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</si>
  <si>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</si>
  <si>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</si>
  <si>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</si>
  <si>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</si>
  <si>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</si>
  <si>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</si>
  <si>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</si>
  <si>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</si>
  <si>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</si>
  <si>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</si>
  <si>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</si>
  <si>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</si>
  <si>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</si>
  <si>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</si>
  <si>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</si>
  <si>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</si>
  <si>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</si>
  <si>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</si>
  <si>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</si>
  <si>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</si>
  <si>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</si>
  <si>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</si>
  <si>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</si>
  <si>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</si>
  <si>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</si>
  <si>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</si>
  <si>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</si>
  <si>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</si>
  <si>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</si>
  <si>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</si>
  <si>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</si>
  <si>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</si>
  <si>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</si>
  <si>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</si>
  <si>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</si>
  <si>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</si>
  <si>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</si>
  <si>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</si>
  <si>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</si>
  <si>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</si>
  <si>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</si>
  <si>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</si>
  <si>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</si>
  <si>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</si>
  <si>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</si>
  <si>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</si>
  <si>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</si>
  <si>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</si>
  <si>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</si>
  <si>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</si>
  <si>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</si>
  <si>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</si>
  <si>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</si>
  <si>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</si>
  <si>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</si>
  <si>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</si>
  <si>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</si>
  <si>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</si>
  <si>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</si>
  <si>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</si>
  <si>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</si>
  <si>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</si>
  <si>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</si>
  <si>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</si>
  <si>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</si>
  <si>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</si>
  <si>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</si>
  <si>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</si>
  <si>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</si>
  <si>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</si>
  <si>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</si>
  <si>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</si>
  <si>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</si>
  <si>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</si>
  <si>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</si>
  <si>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</si>
  <si>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</si>
  <si>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</si>
  <si>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</si>
  <si>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</si>
  <si>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</si>
  <si>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</si>
  <si>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</si>
  <si>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</si>
  <si>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</si>
  <si>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</si>
  <si>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</si>
  <si>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</si>
  <si>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</si>
  <si>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</si>
  <si>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</si>
  <si>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</si>
  <si>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</si>
  <si>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</si>
  <si>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</si>
  <si>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</si>
  <si>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</si>
  <si>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</si>
  <si>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</si>
  <si>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</si>
  <si>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</si>
  <si>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</si>
  <si>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</si>
  <si>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</si>
  <si>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</si>
  <si>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</si>
  <si>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</si>
  <si>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</si>
  <si>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</si>
  <si>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</si>
  <si>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</si>
  <si>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</si>
  <si>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</si>
  <si>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</si>
  <si>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</si>
  <si>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</si>
  <si>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</si>
  <si>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</si>
  <si>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</si>
  <si>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</si>
  <si>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</si>
  <si>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</si>
  <si>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</si>
  <si>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</si>
  <si>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</si>
  <si>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</si>
  <si>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</si>
  <si>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</si>
  <si>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</si>
  <si>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</si>
  <si>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</si>
  <si>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</si>
  <si>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</si>
  <si>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</si>
  <si>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</si>
  <si>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</si>
  <si>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</si>
  <si>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</si>
  <si>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</si>
  <si>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</si>
  <si>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</si>
  <si>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</si>
  <si>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</si>
  <si>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</si>
  <si>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</si>
  <si>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</si>
  <si>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</si>
  <si>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</si>
  <si>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</si>
  <si>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</si>
  <si>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</si>
  <si>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</si>
  <si>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</si>
  <si>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</si>
  <si>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</si>
  <si>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</si>
  <si>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</si>
  <si>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</si>
  <si>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</si>
  <si>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</si>
  <si>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</si>
  <si>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</si>
  <si>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</si>
  <si>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</si>
  <si>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</si>
  <si>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</si>
  <si>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</si>
  <si>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</si>
  <si>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</si>
  <si>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</si>
  <si>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</si>
  <si>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</si>
  <si>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</si>
  <si>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</si>
  <si>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</si>
  <si>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</si>
  <si>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</si>
  <si>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</si>
  <si>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</si>
  <si>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</si>
  <si>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</si>
  <si>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</si>
  <si>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</si>
  <si>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</si>
  <si>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</si>
  <si>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</si>
  <si>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</si>
  <si>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</si>
  <si>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</si>
  <si>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</si>
  <si>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</si>
  <si>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</si>
  <si>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</si>
  <si>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</si>
  <si>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</si>
  <si>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</si>
  <si>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</si>
  <si>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</si>
  <si>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</si>
  <si>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</si>
  <si>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</si>
  <si>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</si>
  <si>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</si>
  <si>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</si>
  <si>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</si>
  <si>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</si>
  <si>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</si>
  <si>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</si>
  <si>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</si>
  <si>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</si>
  <si>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</si>
  <si>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</si>
  <si>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</si>
  <si>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</si>
  <si>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</si>
  <si>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</si>
  <si>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</si>
  <si>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</si>
  <si>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</si>
  <si>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</si>
  <si>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</si>
  <si>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</si>
  <si>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</si>
  <si>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</si>
  <si>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</si>
  <si>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</si>
  <si>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</si>
  <si>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</si>
  <si>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</si>
  <si>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</si>
  <si>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</si>
  <si>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</si>
  <si>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</si>
  <si>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</si>
  <si>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</si>
  <si>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</si>
  <si>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</si>
  <si>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</si>
  <si>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</si>
  <si>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</si>
  <si>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</si>
  <si>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</si>
  <si>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</si>
  <si>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</si>
  <si>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</si>
  <si>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</si>
  <si>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</si>
  <si>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</si>
  <si>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</si>
  <si>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</si>
  <si>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</si>
  <si>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</si>
  <si>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</si>
  <si>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</si>
  <si>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</si>
  <si>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</si>
  <si>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</si>
  <si>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</si>
  <si>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</si>
  <si>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</si>
  <si>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</si>
  <si>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</si>
  <si>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</si>
  <si>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</si>
  <si>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</si>
  <si>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</si>
  <si>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</si>
  <si>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</si>
  <si>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</si>
  <si>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</si>
  <si>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</si>
  <si>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</si>
  <si>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</si>
  <si>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</si>
  <si>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</si>
  <si>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</si>
  <si>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</si>
  <si>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</si>
  <si>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</si>
  <si>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</si>
  <si>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</si>
  <si>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</si>
  <si>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</si>
  <si>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</si>
  <si>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</si>
  <si>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</si>
  <si>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</si>
  <si>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</si>
  <si>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</si>
  <si>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</si>
  <si>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</si>
  <si>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</si>
  <si>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</si>
  <si>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</si>
  <si>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</si>
  <si>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</si>
  <si>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</si>
  <si>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</si>
  <si>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</si>
  <si>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</si>
  <si>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</si>
  <si>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</si>
  <si>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</si>
  <si>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</si>
  <si>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</si>
  <si>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</si>
  <si>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</si>
  <si>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</si>
  <si>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</si>
  <si>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</si>
  <si>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</si>
  <si>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</si>
  <si>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</si>
  <si>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</si>
  <si>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</si>
  <si>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</si>
  <si>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</si>
  <si>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</si>
  <si>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</si>
  <si>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</si>
  <si>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</si>
  <si>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</si>
  <si>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</si>
  <si>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</si>
  <si>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</si>
  <si>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</si>
  <si>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</si>
  <si>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</si>
  <si>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</si>
  <si>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</si>
  <si>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</si>
  <si>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</si>
  <si>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</si>
  <si>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</si>
  <si>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</si>
  <si>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</si>
  <si>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</si>
  <si>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</si>
  <si>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</si>
  <si>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</si>
  <si>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</si>
  <si>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</si>
  <si>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</si>
  <si>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 xml:space="preserve">Multi-factor authentication is not enforced for local device management </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</si>
  <si>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</si>
  <si>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</si>
  <si>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</si>
  <si>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</si>
  <si>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</si>
  <si>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</si>
  <si>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</si>
  <si>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</si>
  <si>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</si>
  <si>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</si>
  <si>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</si>
  <si>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</si>
  <si>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</si>
  <si>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</si>
  <si>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</si>
  <si>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</si>
  <si>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</si>
  <si>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</si>
  <si>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</si>
  <si>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</si>
  <si>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</si>
  <si>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</si>
  <si>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</si>
  <si>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</si>
  <si>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</si>
  <si>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</si>
  <si>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</si>
  <si>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</si>
  <si>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</si>
  <si>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</si>
  <si>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</si>
  <si>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</si>
  <si>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</si>
  <si>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</si>
  <si>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</si>
  <si>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</si>
  <si>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</si>
  <si>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</si>
  <si>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</si>
  <si>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</si>
  <si>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</si>
  <si>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</si>
  <si>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</si>
  <si>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</si>
  <si>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</si>
  <si>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</si>
  <si>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</si>
  <si>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</si>
  <si>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</si>
  <si>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</si>
  <si>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</si>
  <si>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</si>
  <si>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</si>
  <si>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</si>
  <si>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</si>
  <si>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</si>
  <si>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</si>
  <si>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</si>
  <si>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</si>
  <si>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</si>
  <si>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</si>
  <si>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</si>
  <si>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</si>
  <si>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</si>
  <si>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</si>
  <si>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</si>
  <si>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</si>
  <si>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</si>
  <si>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</si>
  <si>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</si>
  <si>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</si>
  <si>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</si>
  <si>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</si>
  <si>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</si>
  <si>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</si>
  <si>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</si>
  <si>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</si>
  <si>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</si>
  <si>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</si>
  <si>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</si>
  <si>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</si>
  <si>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</si>
  <si>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</si>
  <si>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</si>
  <si>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</si>
  <si>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</si>
  <si>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</si>
  <si>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</si>
  <si>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</si>
  <si>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</si>
  <si>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</si>
  <si>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</si>
  <si>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</si>
  <si>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</si>
  <si>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</si>
  <si>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</si>
  <si>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</si>
  <si>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</si>
  <si>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</si>
  <si>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</si>
  <si>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</si>
  <si>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</si>
  <si>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</si>
  <si>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</si>
  <si>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</si>
  <si>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</si>
  <si>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</si>
  <si>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</si>
  <si>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</si>
  <si>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</si>
  <si>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</si>
  <si>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</si>
  <si>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</si>
  <si>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</si>
  <si>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</si>
  <si>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</si>
  <si>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</si>
  <si>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</si>
  <si>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</si>
  <si>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</si>
  <si>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</si>
  <si>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</si>
  <si>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</si>
  <si>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</si>
  <si>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</si>
  <si>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</si>
  <si>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</si>
  <si>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</si>
  <si>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</si>
  <si>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</si>
  <si>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</si>
  <si>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</si>
  <si>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</si>
  <si>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</si>
  <si>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</si>
  <si>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</si>
  <si>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</si>
  <si>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</si>
  <si>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</si>
  <si>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</si>
  <si>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</si>
  <si>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</si>
  <si>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</si>
  <si>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</si>
  <si>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</si>
  <si>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</si>
  <si>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</si>
  <si>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</si>
  <si>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</si>
  <si>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</si>
  <si>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</si>
  <si>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</si>
  <si>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</si>
  <si>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</si>
  <si>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</si>
  <si>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</si>
  <si>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</si>
  <si>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</si>
  <si>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</si>
  <si>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</si>
  <si>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</si>
  <si>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</si>
  <si>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</si>
  <si>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</si>
  <si>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</si>
  <si>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</si>
  <si>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</si>
  <si>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</si>
  <si>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</si>
  <si>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</si>
  <si>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</si>
  <si>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</si>
  <si>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</si>
  <si>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</si>
  <si>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</si>
  <si>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</si>
  <si>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</si>
  <si>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</si>
  <si>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</si>
  <si>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</si>
  <si>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</si>
  <si>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</si>
  <si>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</si>
  <si>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</si>
  <si>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</si>
  <si>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</si>
  <si>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</si>
  <si>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</si>
  <si>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</si>
  <si>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</si>
  <si>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</si>
  <si>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</si>
  <si>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</si>
  <si>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</si>
  <si>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</si>
  <si>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</si>
  <si>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</si>
  <si>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</si>
  <si>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</si>
  <si>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</si>
  <si>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</si>
  <si>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</si>
  <si>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</si>
  <si>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</si>
  <si>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</si>
  <si>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</si>
  <si>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</si>
  <si>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</si>
  <si>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</si>
  <si>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</si>
  <si>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</si>
  <si>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</si>
  <si>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</si>
  <si>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</si>
  <si>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</si>
  <si>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</si>
  <si>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</si>
  <si>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</si>
  <si>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</si>
  <si>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</si>
  <si>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</si>
  <si>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</si>
  <si>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</si>
  <si>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</si>
  <si>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</si>
  <si>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</si>
  <si>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</si>
  <si>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</si>
  <si>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</si>
  <si>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</si>
  <si>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</si>
  <si>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</si>
  <si>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</si>
  <si>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</si>
  <si>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</si>
  <si>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</si>
  <si>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</si>
  <si>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</si>
  <si>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</si>
  <si>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</si>
  <si>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</si>
  <si>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</si>
  <si>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</si>
  <si>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</si>
  <si>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</si>
  <si>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</si>
  <si>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</si>
  <si>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</si>
  <si>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</si>
  <si>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</si>
  <si>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</si>
  <si>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</si>
  <si>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</si>
  <si>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</si>
  <si>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</si>
  <si>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</si>
  <si>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</si>
  <si>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</si>
  <si>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</si>
  <si>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</si>
  <si>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</si>
  <si>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</si>
  <si>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</si>
  <si>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</si>
  <si>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</si>
  <si>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</si>
  <si>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</si>
  <si>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</si>
  <si>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</si>
  <si>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</si>
  <si>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</si>
  <si>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</si>
  <si>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</si>
  <si>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</si>
  <si>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</si>
  <si>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</si>
  <si>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</si>
  <si>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</si>
  <si>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</si>
  <si>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</si>
  <si>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</si>
  <si>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</si>
  <si>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</si>
  <si>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</si>
  <si>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</si>
  <si>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</si>
  <si>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</si>
  <si>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</si>
  <si>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</si>
  <si>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</si>
  <si>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</si>
  <si>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</si>
  <si>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</si>
  <si>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</si>
  <si>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</si>
  <si>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</si>
  <si>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</si>
  <si>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</si>
  <si>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</si>
  <si>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</si>
  <si>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</si>
  <si>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</si>
  <si>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</si>
  <si>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</si>
  <si>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</si>
  <si>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</si>
  <si>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</si>
  <si>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</si>
  <si>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</si>
  <si>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</si>
  <si>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</si>
  <si>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</si>
  <si>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</si>
  <si>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</si>
  <si>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</si>
  <si>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</si>
  <si>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</si>
  <si>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</si>
  <si>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</si>
  <si>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</si>
  <si>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</si>
  <si>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</si>
  <si>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</si>
  <si>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</si>
  <si>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</si>
  <si>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</si>
  <si>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</si>
  <si>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</si>
  <si>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</si>
  <si>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</si>
  <si>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</si>
  <si>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</si>
  <si>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</si>
  <si>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</si>
  <si>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</si>
  <si>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</si>
  <si>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</si>
  <si>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</si>
  <si>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</si>
  <si>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</si>
  <si>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</si>
  <si>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</si>
  <si>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</si>
  <si>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</si>
  <si>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</si>
  <si>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</si>
  <si>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</si>
  <si>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</si>
  <si>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</si>
  <si>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</si>
  <si>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</si>
  <si>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</si>
  <si>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</si>
  <si>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</si>
  <si>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</si>
  <si>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</si>
  <si>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</si>
  <si>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</si>
  <si>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</si>
  <si>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</si>
  <si>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</si>
  <si>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</si>
  <si>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</si>
  <si>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</si>
  <si>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</si>
  <si>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</si>
  <si>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</si>
  <si>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</si>
  <si>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</si>
  <si>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</si>
  <si>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</si>
  <si>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</si>
  <si>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</si>
  <si>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</si>
  <si>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</si>
  <si>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</si>
  <si>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</si>
  <si>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</si>
  <si>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</si>
  <si>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</si>
  <si>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</si>
  <si>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</si>
  <si>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</si>
  <si>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</si>
  <si>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</si>
  <si>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</si>
  <si>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</si>
  <si>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</si>
  <si>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</si>
  <si>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</si>
  <si>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</si>
  <si>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</si>
  <si>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</si>
  <si>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</si>
  <si>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</si>
  <si>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</si>
  <si>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</si>
  <si>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</si>
  <si>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</si>
  <si>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</si>
  <si>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</si>
  <si>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</si>
  <si>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</si>
  <si>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</si>
  <si>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</si>
  <si>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</si>
  <si>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</si>
  <si>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</si>
  <si>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</si>
  <si>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</si>
  <si>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</si>
  <si>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</si>
  <si>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</si>
  <si>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</si>
  <si>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</si>
  <si>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</si>
  <si>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</si>
  <si>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</si>
  <si>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</si>
  <si>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</si>
  <si>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</si>
  <si>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</si>
  <si>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</si>
  <si>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</si>
  <si>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</si>
  <si>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</si>
  <si>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</si>
  <si>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</si>
  <si>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</si>
  <si>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</si>
  <si>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</si>
  <si>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</si>
  <si>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</si>
  <si>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</si>
  <si>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</si>
  <si>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</si>
  <si>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</si>
  <si>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</si>
  <si>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</si>
  <si>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</si>
  <si>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</si>
  <si>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</si>
  <si>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</si>
  <si>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</si>
  <si>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</si>
  <si>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</si>
  <si>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</si>
  <si>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</si>
  <si>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</si>
  <si>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</si>
  <si>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</si>
  <si>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</si>
  <si>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</si>
  <si>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</si>
  <si>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</si>
  <si>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</si>
  <si>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</si>
  <si>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</si>
  <si>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</si>
  <si>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</si>
  <si>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</si>
  <si>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</si>
  <si>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</si>
  <si>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</si>
  <si>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</si>
  <si>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</si>
  <si>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</si>
  <si>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</si>
  <si>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</si>
  <si>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</si>
  <si>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</si>
  <si>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</si>
  <si>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</si>
  <si>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</si>
  <si>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</si>
  <si>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</si>
  <si>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</si>
  <si>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</si>
  <si>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</si>
  <si>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</si>
  <si>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</si>
  <si>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</si>
  <si>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</si>
  <si>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</si>
  <si>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</si>
  <si>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</si>
  <si>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</si>
  <si>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</si>
  <si>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</si>
  <si>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</si>
  <si>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</si>
  <si>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</si>
  <si>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</si>
  <si>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</si>
  <si>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</si>
  <si>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</si>
  <si>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</si>
  <si>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</si>
  <si>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</si>
  <si>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</si>
  <si>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</si>
  <si>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</si>
  <si>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</si>
  <si>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</si>
  <si>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</si>
  <si>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</si>
  <si>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</si>
  <si>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</si>
  <si>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</si>
  <si>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</si>
  <si>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</si>
  <si>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</si>
  <si>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</si>
  <si>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</si>
  <si>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</si>
  <si>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2.6</t>
  </si>
  <si>
    <t>Internal changes &amp;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</si>
</sst>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d/yyyy;@"/>
    <numFmt numFmtId="165" formatCode="[&lt;=9999999]###\-####;\(###\)\ ###\-####"/>
    <numFmt numFmtId="166" formatCode="0.0"/>
  </numFmts>
  <fonts count="21"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u/>
      <sz val="10"/>
      <name val="Arial"/>
      <family val="2"/>
    </font>
    <font>
      <sz val="11"/>
      <color theme="1"/>
      <name val="Calibri"/>
      <family val="2"/>
      <scheme val="minor"/>
    </font>
    <font>
      <b/>
      <sz val="11"/>
      <color theme="1"/>
      <name val="Calibri"/>
      <family val="2"/>
      <scheme val="minor"/>
    </font>
    <font>
      <b/>
      <sz val="10"/>
      <color rgb="FFAC0000"/>
      <name val="Arial"/>
      <family val="2"/>
    </font>
    <font>
      <sz val="10"/>
      <color rgb="FFAC0000"/>
      <name val="Arial"/>
      <family val="2"/>
    </font>
    <font>
      <sz val="10"/>
      <color theme="1"/>
      <name val="Arial"/>
      <family val="2"/>
    </font>
    <font>
      <sz val="10"/>
      <color rgb="FF00B050"/>
      <name val="Arial"/>
      <family val="2"/>
    </font>
    <font>
      <b/>
      <sz val="10"/>
      <color rgb="FFFF0000"/>
      <name val="Arial"/>
      <family val="2"/>
    </font>
    <font>
      <sz val="10"/>
      <color theme="0"/>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style="thin">
        <color indexed="64"/>
      </bottom>
      <diagonal/>
    </border>
  </borders>
  <cellStyleXfs count="7">
    <xf numFmtId="0" fontId="0" fillId="0" borderId="0"/>
    <xf numFmtId="43" fontId="6" fillId="0" borderId="0" applyFont="0" applyFill="0" applyBorder="0" applyAlignment="0" applyProtection="0"/>
    <xf numFmtId="0" fontId="6" fillId="0" borderId="0"/>
    <xf numFmtId="0" fontId="6" fillId="0" borderId="0"/>
    <xf numFmtId="0" fontId="12" fillId="0" borderId="0"/>
    <xf numFmtId="0" fontId="6" fillId="0" borderId="0"/>
    <xf numFmtId="0" fontId="6" fillId="0" borderId="0"/>
  </cellStyleXfs>
  <cellXfs count="217">
    <xf numFmtId="0" fontId="0" fillId="0" borderId="0" xfId="0"/>
    <xf numFmtId="0" fontId="4"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wrapText="1"/>
    </xf>
    <xf numFmtId="14" fontId="0" fillId="0" borderId="0" xfId="0" applyNumberFormat="1"/>
    <xf numFmtId="0" fontId="2" fillId="2" borderId="2" xfId="0" applyFont="1" applyFill="1" applyBorder="1"/>
    <xf numFmtId="0" fontId="2" fillId="2" borderId="3" xfId="0" applyFont="1" applyFill="1" applyBorder="1"/>
    <xf numFmtId="0" fontId="2" fillId="2" borderId="4" xfId="0" applyFont="1" applyFill="1" applyBorder="1"/>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6" fillId="0" borderId="8"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6" fillId="0" borderId="10" xfId="0" applyFont="1" applyBorder="1" applyAlignment="1">
      <alignment vertical="top"/>
    </xf>
    <xf numFmtId="0" fontId="6" fillId="0" borderId="11" xfId="0" applyFont="1" applyBorder="1" applyAlignment="1">
      <alignment vertical="top"/>
    </xf>
    <xf numFmtId="0" fontId="4" fillId="0" borderId="0" xfId="0" applyFont="1" applyAlignment="1">
      <alignment vertical="top"/>
    </xf>
    <xf numFmtId="0" fontId="6" fillId="0" borderId="12" xfId="0" applyFont="1" applyBorder="1" applyAlignment="1">
      <alignment vertical="top"/>
    </xf>
    <xf numFmtId="0" fontId="2" fillId="5" borderId="1" xfId="0" applyFont="1" applyFill="1" applyBorder="1" applyAlignment="1">
      <alignment horizontal="left" vertical="center" wrapText="1"/>
    </xf>
    <xf numFmtId="0" fontId="0" fillId="5" borderId="4" xfId="0" applyFill="1" applyBorder="1" applyAlignment="1">
      <alignment vertical="center"/>
    </xf>
    <xf numFmtId="0" fontId="6" fillId="3" borderId="6" xfId="0" applyFont="1" applyFill="1" applyBorder="1"/>
    <xf numFmtId="0" fontId="8" fillId="3" borderId="0" xfId="0" applyFont="1" applyFill="1"/>
    <xf numFmtId="0" fontId="6" fillId="3" borderId="0" xfId="0" applyFont="1" applyFill="1"/>
    <xf numFmtId="0" fontId="6" fillId="3" borderId="10" xfId="0" applyFont="1" applyFill="1" applyBorder="1"/>
    <xf numFmtId="0" fontId="2" fillId="4" borderId="5" xfId="0" applyFont="1" applyFill="1" applyBorder="1" applyAlignment="1">
      <alignment vertical="center"/>
    </xf>
    <xf numFmtId="0" fontId="2" fillId="4" borderId="6" xfId="0" applyFont="1" applyFill="1" applyBorder="1" applyAlignment="1">
      <alignment vertical="center"/>
    </xf>
    <xf numFmtId="0" fontId="6" fillId="4" borderId="8" xfId="0" applyFont="1" applyFill="1" applyBorder="1" applyAlignment="1">
      <alignment vertical="top"/>
    </xf>
    <xf numFmtId="0" fontId="0" fillId="4" borderId="0" xfId="0" applyFill="1" applyAlignment="1">
      <alignment vertical="top"/>
    </xf>
    <xf numFmtId="0" fontId="0" fillId="4" borderId="10" xfId="0" applyFill="1" applyBorder="1" applyAlignment="1">
      <alignment vertical="top"/>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14" fillId="0" borderId="4" xfId="0" applyFont="1" applyBorder="1" applyAlignment="1">
      <alignment vertical="center"/>
    </xf>
    <xf numFmtId="0" fontId="15"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6" fillId="0" borderId="13" xfId="0" applyFont="1" applyBorder="1" applyAlignment="1">
      <alignment vertical="center" wrapText="1"/>
    </xf>
    <xf numFmtId="165" fontId="16" fillId="0" borderId="13" xfId="0" applyNumberFormat="1" applyFont="1" applyBorder="1" applyAlignment="1">
      <alignment vertical="center" wrapText="1"/>
    </xf>
    <xf numFmtId="0" fontId="0" fillId="5" borderId="13" xfId="0" applyFill="1" applyBorder="1" applyAlignment="1">
      <alignment vertical="center"/>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5" fillId="0" borderId="0" xfId="0" applyFont="1" applyAlignment="1">
      <alignment vertical="top"/>
    </xf>
    <xf numFmtId="0" fontId="2" fillId="6" borderId="5" xfId="0" applyFont="1" applyFill="1" applyBorder="1" applyAlignment="1">
      <alignment vertical="top"/>
    </xf>
    <xf numFmtId="0" fontId="2" fillId="6" borderId="6" xfId="0" applyFont="1" applyFill="1" applyBorder="1" applyAlignment="1">
      <alignment vertical="top"/>
    </xf>
    <xf numFmtId="0" fontId="2" fillId="6" borderId="7" xfId="0" applyFont="1" applyFill="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2" fillId="6" borderId="12" xfId="0" applyFont="1" applyFill="1" applyBorder="1" applyAlignment="1">
      <alignment vertical="top"/>
    </xf>
    <xf numFmtId="0" fontId="2" fillId="6" borderId="10" xfId="0" applyFont="1" applyFill="1" applyBorder="1" applyAlignment="1">
      <alignment vertical="top"/>
    </xf>
    <xf numFmtId="0" fontId="2" fillId="6" borderId="11" xfId="0" applyFont="1" applyFill="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4" xfId="0" applyFont="1" applyFill="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2" fillId="6" borderId="8" xfId="0" applyFont="1" applyFill="1" applyBorder="1" applyAlignment="1">
      <alignment vertical="top"/>
    </xf>
    <xf numFmtId="0" fontId="2" fillId="6" borderId="0" xfId="0" applyFont="1" applyFill="1" applyAlignment="1">
      <alignment vertical="top"/>
    </xf>
    <xf numFmtId="0" fontId="2" fillId="6" borderId="9" xfId="0" applyFont="1" applyFill="1" applyBorder="1" applyAlignment="1">
      <alignment vertical="top"/>
    </xf>
    <xf numFmtId="0" fontId="3" fillId="3" borderId="5" xfId="0" applyFont="1" applyFill="1" applyBorder="1"/>
    <xf numFmtId="0" fontId="3" fillId="3" borderId="8" xfId="0" applyFont="1" applyFill="1" applyBorder="1"/>
    <xf numFmtId="0" fontId="6" fillId="0" borderId="1" xfId="0" applyFont="1" applyBorder="1" applyAlignment="1">
      <alignment horizontal="left" vertical="top"/>
    </xf>
    <xf numFmtId="166" fontId="6" fillId="0" borderId="1" xfId="2" applyNumberFormat="1" applyBorder="1" applyAlignment="1">
      <alignment horizontal="left" vertical="top"/>
    </xf>
    <xf numFmtId="14" fontId="6" fillId="0" borderId="2" xfId="2" applyNumberFormat="1" applyBorder="1" applyAlignment="1">
      <alignment horizontal="left" vertical="top"/>
    </xf>
    <xf numFmtId="0" fontId="6" fillId="0" borderId="1" xfId="2" applyBorder="1" applyAlignment="1">
      <alignment horizontal="left" vertical="top"/>
    </xf>
    <xf numFmtId="0" fontId="6" fillId="0" borderId="1" xfId="2" applyBorder="1" applyAlignment="1">
      <alignment horizontal="left" vertical="top" wrapText="1"/>
    </xf>
    <xf numFmtId="0" fontId="6" fillId="0" borderId="1" xfId="0" applyFont="1" applyBorder="1" applyAlignment="1">
      <alignment horizontal="left" vertical="top" wrapText="1"/>
    </xf>
    <xf numFmtId="14" fontId="16" fillId="0" borderId="2" xfId="0" applyNumberFormat="1" applyFont="1" applyBorder="1" applyAlignment="1">
      <alignment horizontal="left" vertical="top"/>
    </xf>
    <xf numFmtId="0" fontId="16" fillId="0" borderId="1" xfId="0" applyFont="1" applyBorder="1" applyAlignment="1">
      <alignment horizontal="left" vertical="top" wrapText="1"/>
    </xf>
    <xf numFmtId="0" fontId="6" fillId="3" borderId="14" xfId="0" applyFont="1" applyFill="1" applyBorder="1"/>
    <xf numFmtId="0" fontId="8" fillId="3" borderId="15" xfId="0" applyFont="1" applyFill="1" applyBorder="1"/>
    <xf numFmtId="0" fontId="6" fillId="3" borderId="15" xfId="0" applyFont="1" applyFill="1" applyBorder="1"/>
    <xf numFmtId="0" fontId="6" fillId="3" borderId="16" xfId="0" applyFont="1" applyFill="1" applyBorder="1"/>
    <xf numFmtId="0" fontId="2"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2" fillId="2" borderId="13" xfId="0" applyFont="1" applyFill="1" applyBorder="1" applyAlignment="1">
      <alignment vertical="center"/>
    </xf>
    <xf numFmtId="0" fontId="6" fillId="0" borderId="0" xfId="0" applyFont="1" applyAlignment="1">
      <alignment vertical="center"/>
    </xf>
    <xf numFmtId="0" fontId="2" fillId="6" borderId="17" xfId="0" applyFont="1" applyFill="1" applyBorder="1" applyAlignment="1">
      <alignment vertical="top"/>
    </xf>
    <xf numFmtId="0" fontId="2" fillId="6" borderId="18" xfId="0" applyFont="1" applyFill="1" applyBorder="1" applyAlignment="1">
      <alignment vertical="top"/>
    </xf>
    <xf numFmtId="0" fontId="2" fillId="6" borderId="19" xfId="0" applyFont="1" applyFill="1" applyBorder="1" applyAlignment="1">
      <alignment vertical="top"/>
    </xf>
    <xf numFmtId="0" fontId="2" fillId="6" borderId="15" xfId="0" applyFont="1" applyFill="1" applyBorder="1" applyAlignment="1">
      <alignment vertical="top"/>
    </xf>
    <xf numFmtId="0" fontId="2" fillId="6" borderId="20" xfId="0" applyFont="1" applyFill="1" applyBorder="1" applyAlignment="1">
      <alignment vertical="top"/>
    </xf>
    <xf numFmtId="0" fontId="2" fillId="6" borderId="21" xfId="0" applyFont="1" applyFill="1" applyBorder="1" applyAlignment="1">
      <alignment vertical="top"/>
    </xf>
    <xf numFmtId="0" fontId="2" fillId="6" borderId="22" xfId="0" applyFont="1" applyFill="1" applyBorder="1" applyAlignment="1">
      <alignment vertical="top"/>
    </xf>
    <xf numFmtId="0" fontId="0" fillId="0" borderId="23" xfId="0" applyBorder="1"/>
    <xf numFmtId="0" fontId="0" fillId="0" borderId="17" xfId="0" applyBorder="1"/>
    <xf numFmtId="0" fontId="0" fillId="0" borderId="18" xfId="0" applyBorder="1"/>
    <xf numFmtId="0" fontId="2" fillId="7" borderId="19" xfId="0" applyFont="1" applyFill="1" applyBorder="1"/>
    <xf numFmtId="0" fontId="2" fillId="5" borderId="23" xfId="0" applyFont="1" applyFill="1" applyBorder="1"/>
    <xf numFmtId="0" fontId="2" fillId="5" borderId="17" xfId="0" applyFont="1" applyFill="1" applyBorder="1"/>
    <xf numFmtId="0" fontId="2" fillId="5" borderId="18" xfId="0" applyFont="1" applyFill="1" applyBorder="1"/>
    <xf numFmtId="0" fontId="4" fillId="7" borderId="19" xfId="0" applyFont="1" applyFill="1" applyBorder="1"/>
    <xf numFmtId="0" fontId="2" fillId="4" borderId="24" xfId="0" applyFont="1" applyFill="1" applyBorder="1"/>
    <xf numFmtId="0" fontId="0" fillId="8" borderId="25" xfId="0" applyFill="1" applyBorder="1"/>
    <xf numFmtId="0" fontId="2" fillId="4" borderId="25" xfId="0" applyFont="1" applyFill="1" applyBorder="1"/>
    <xf numFmtId="0" fontId="0" fillId="8" borderId="26" xfId="0" applyFill="1" applyBorder="1"/>
    <xf numFmtId="0" fontId="2" fillId="4" borderId="27" xfId="0" applyFont="1" applyFill="1" applyBorder="1"/>
    <xf numFmtId="0" fontId="2" fillId="4" borderId="28" xfId="0" applyFont="1" applyFill="1" applyBorder="1"/>
    <xf numFmtId="0" fontId="2" fillId="4" borderId="29" xfId="0" applyFont="1" applyFill="1" applyBorder="1"/>
    <xf numFmtId="0" fontId="0" fillId="7" borderId="19" xfId="0" applyFill="1" applyBorder="1"/>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6" fillId="5" borderId="33" xfId="0" applyFont="1" applyFill="1" applyBorder="1" applyAlignment="1">
      <alignment vertical="center"/>
    </xf>
    <xf numFmtId="0" fontId="7" fillId="5" borderId="1" xfId="0" applyFont="1" applyFill="1" applyBorder="1" applyAlignment="1">
      <alignment horizontal="center" vertical="center"/>
    </xf>
    <xf numFmtId="0" fontId="7" fillId="5" borderId="34" xfId="0" applyFont="1" applyFill="1" applyBorder="1" applyAlignment="1">
      <alignment horizontal="center" vertical="center"/>
    </xf>
    <xf numFmtId="0" fontId="4" fillId="7" borderId="19" xfId="0" applyFont="1" applyFill="1" applyBorder="1" applyAlignment="1">
      <alignment vertical="top"/>
    </xf>
    <xf numFmtId="0" fontId="4"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2" fillId="0" borderId="0" xfId="0" applyFont="1"/>
    <xf numFmtId="0" fontId="2" fillId="4" borderId="26" xfId="0" applyFont="1" applyFill="1" applyBorder="1"/>
    <xf numFmtId="0" fontId="0" fillId="0" borderId="19" xfId="0" applyBorder="1"/>
    <xf numFmtId="0" fontId="7" fillId="5" borderId="40" xfId="0" applyFont="1" applyFill="1" applyBorder="1" applyAlignment="1">
      <alignment horizontal="center" vertical="center"/>
    </xf>
    <xf numFmtId="0" fontId="7" fillId="7" borderId="0" xfId="0" applyFont="1" applyFill="1" applyAlignment="1">
      <alignment horizontal="center" vertical="center"/>
    </xf>
    <xf numFmtId="0" fontId="6" fillId="0" borderId="35" xfId="0" applyFont="1" applyBorder="1" applyAlignment="1">
      <alignment horizontal="center" vertical="center"/>
    </xf>
    <xf numFmtId="0" fontId="4" fillId="0" borderId="35" xfId="0" applyFont="1" applyBorder="1" applyAlignment="1">
      <alignment horizontal="center" vertical="top" wrapText="1"/>
    </xf>
    <xf numFmtId="0" fontId="0" fillId="0" borderId="20" xfId="0" applyBorder="1"/>
    <xf numFmtId="0" fontId="0" fillId="0" borderId="21" xfId="0" applyBorder="1"/>
    <xf numFmtId="0" fontId="4" fillId="0" borderId="21" xfId="0" applyFont="1" applyBorder="1" applyAlignment="1">
      <alignment vertical="top" wrapText="1"/>
    </xf>
    <xf numFmtId="0" fontId="0" fillId="0" borderId="22" xfId="0" applyBorder="1"/>
    <xf numFmtId="0" fontId="2" fillId="2" borderId="26" xfId="0" applyFont="1" applyFill="1" applyBorder="1" applyProtection="1">
      <protection locked="0"/>
    </xf>
    <xf numFmtId="0" fontId="0" fillId="0" borderId="0" xfId="0" applyProtection="1">
      <protection locked="0"/>
    </xf>
    <xf numFmtId="0" fontId="2" fillId="5" borderId="35" xfId="0" applyFont="1" applyFill="1" applyBorder="1" applyAlignment="1" applyProtection="1">
      <alignment vertical="top" wrapText="1"/>
      <protection locked="0"/>
    </xf>
    <xf numFmtId="0" fontId="6" fillId="0" borderId="0" xfId="0" applyFont="1" applyProtection="1">
      <protection locked="0"/>
    </xf>
    <xf numFmtId="0" fontId="6" fillId="0" borderId="35" xfId="0" applyFont="1" applyBorder="1" applyAlignment="1" applyProtection="1">
      <alignment vertical="top"/>
      <protection locked="0"/>
    </xf>
    <xf numFmtId="0" fontId="6" fillId="0" borderId="35" xfId="0" applyFont="1" applyBorder="1" applyAlignment="1" applyProtection="1">
      <alignment vertical="top" wrapText="1"/>
      <protection locked="0"/>
    </xf>
    <xf numFmtId="0" fontId="6" fillId="7" borderId="24" xfId="0" applyFont="1" applyFill="1" applyBorder="1"/>
    <xf numFmtId="0" fontId="6" fillId="0" borderId="25" xfId="0" applyFont="1" applyBorder="1"/>
    <xf numFmtId="0" fontId="6" fillId="0" borderId="35" xfId="2" applyBorder="1" applyAlignment="1">
      <alignment horizontal="center" vertical="top"/>
    </xf>
    <xf numFmtId="2" fontId="2" fillId="0" borderId="26" xfId="0" applyNumberFormat="1" applyFont="1" applyBorder="1" applyAlignment="1">
      <alignment horizontal="center"/>
    </xf>
    <xf numFmtId="0" fontId="9" fillId="0" borderId="35" xfId="0" applyFont="1" applyBorder="1" applyAlignment="1">
      <alignment horizontal="center" vertical="center"/>
    </xf>
    <xf numFmtId="0" fontId="9" fillId="0" borderId="35" xfId="0" applyFont="1" applyBorder="1" applyAlignment="1">
      <alignment horizontal="center" vertical="center" wrapText="1"/>
    </xf>
    <xf numFmtId="9" fontId="9" fillId="0" borderId="35" xfId="0" applyNumberFormat="1" applyFont="1" applyBorder="1" applyAlignment="1">
      <alignment horizontal="center" vertical="center"/>
    </xf>
    <xf numFmtId="0" fontId="16" fillId="0" borderId="0" xfId="0" applyFont="1"/>
    <xf numFmtId="0" fontId="17" fillId="0" borderId="0" xfId="0" applyFont="1" applyAlignment="1">
      <alignment vertical="top"/>
    </xf>
    <xf numFmtId="0" fontId="2" fillId="5" borderId="5"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6" fillId="0" borderId="23" xfId="0" applyFont="1" applyBorder="1" applyAlignment="1">
      <alignment vertical="top"/>
    </xf>
    <xf numFmtId="0" fontId="15" fillId="0" borderId="17" xfId="0" applyFont="1" applyBorder="1" applyAlignment="1">
      <alignment vertical="top"/>
    </xf>
    <xf numFmtId="0" fontId="15" fillId="0" borderId="18" xfId="0" applyFont="1" applyBorder="1" applyAlignment="1">
      <alignment vertical="top"/>
    </xf>
    <xf numFmtId="0" fontId="6" fillId="0" borderId="19" xfId="0" applyFont="1" applyBorder="1" applyAlignment="1">
      <alignment vertical="top"/>
    </xf>
    <xf numFmtId="0" fontId="15" fillId="0" borderId="15" xfId="0" applyFont="1" applyBorder="1" applyAlignment="1">
      <alignment vertical="top"/>
    </xf>
    <xf numFmtId="0" fontId="6" fillId="0" borderId="15" xfId="0" applyFont="1" applyBorder="1" applyAlignment="1">
      <alignment vertical="top"/>
    </xf>
    <xf numFmtId="0" fontId="6" fillId="0" borderId="20" xfId="0" applyFont="1" applyBorder="1" applyAlignment="1">
      <alignment vertical="top"/>
    </xf>
    <xf numFmtId="0" fontId="15" fillId="0" borderId="21" xfId="0" applyFont="1" applyBorder="1" applyAlignment="1">
      <alignment vertical="top"/>
    </xf>
    <xf numFmtId="0" fontId="15" fillId="0" borderId="22" xfId="0" applyFont="1" applyBorder="1" applyAlignment="1">
      <alignment vertical="top"/>
    </xf>
    <xf numFmtId="0" fontId="2" fillId="2" borderId="0" xfId="0" applyFont="1" applyFill="1" applyProtection="1">
      <protection locked="0"/>
    </xf>
    <xf numFmtId="0" fontId="2" fillId="2" borderId="6" xfId="0" applyFont="1" applyFill="1" applyBorder="1" applyProtection="1">
      <protection locked="0"/>
    </xf>
    <xf numFmtId="0" fontId="6" fillId="3" borderId="8" xfId="0" applyFont="1" applyFill="1" applyBorder="1"/>
    <xf numFmtId="0" fontId="6" fillId="3" borderId="12" xfId="0" applyFont="1" applyFill="1" applyBorder="1"/>
    <xf numFmtId="0" fontId="6" fillId="4" borderId="12" xfId="0" applyFont="1" applyFill="1" applyBorder="1" applyAlignment="1">
      <alignment vertical="top"/>
    </xf>
    <xf numFmtId="0" fontId="6" fillId="0" borderId="0" xfId="0" applyFont="1"/>
    <xf numFmtId="0" fontId="2" fillId="6" borderId="23" xfId="0" applyFont="1" applyFill="1" applyBorder="1" applyAlignment="1">
      <alignment vertical="top"/>
    </xf>
    <xf numFmtId="0" fontId="6" fillId="7" borderId="35" xfId="0" applyFont="1" applyFill="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7" borderId="35" xfId="0" applyFont="1" applyFill="1" applyBorder="1" applyAlignment="1" applyProtection="1">
      <alignment vertical="top"/>
      <protection locked="0"/>
    </xf>
    <xf numFmtId="0" fontId="6" fillId="4" borderId="0" xfId="0" applyFont="1" applyFill="1"/>
    <xf numFmtId="0" fontId="6" fillId="4" borderId="0" xfId="0" applyFont="1" applyFill="1" applyAlignment="1">
      <alignment vertical="center"/>
    </xf>
    <xf numFmtId="0" fontId="2" fillId="5" borderId="41" xfId="0" applyFont="1" applyFill="1" applyBorder="1" applyAlignment="1">
      <alignment vertical="top" wrapText="1"/>
    </xf>
    <xf numFmtId="0" fontId="2" fillId="5" borderId="17" xfId="0" applyFont="1" applyFill="1" applyBorder="1" applyAlignment="1" applyProtection="1">
      <alignment vertical="top" wrapText="1"/>
      <protection locked="0"/>
    </xf>
    <xf numFmtId="0" fontId="2" fillId="5" borderId="42" xfId="0" applyFont="1" applyFill="1" applyBorder="1" applyAlignment="1" applyProtection="1">
      <alignment vertical="top" wrapText="1"/>
      <protection locked="0"/>
    </xf>
    <xf numFmtId="0" fontId="6" fillId="0" borderId="35" xfId="4" applyFont="1" applyBorder="1" applyAlignment="1">
      <alignment vertical="top" wrapText="1"/>
    </xf>
    <xf numFmtId="166" fontId="6" fillId="0" borderId="1" xfId="0" applyNumberFormat="1" applyFont="1" applyBorder="1" applyAlignment="1">
      <alignment horizontal="left" vertical="top"/>
    </xf>
    <xf numFmtId="14" fontId="6" fillId="0" borderId="2" xfId="0" applyNumberFormat="1" applyFont="1" applyBorder="1" applyAlignment="1">
      <alignment horizontal="left" vertical="top"/>
    </xf>
    <xf numFmtId="14" fontId="6" fillId="0" borderId="1" xfId="0" applyNumberFormat="1" applyFont="1" applyBorder="1" applyAlignment="1">
      <alignment horizontal="left" vertical="top"/>
    </xf>
    <xf numFmtId="0" fontId="18" fillId="0" borderId="0" xfId="0" applyFont="1"/>
    <xf numFmtId="0" fontId="19" fillId="0" borderId="0" xfId="0" applyFont="1"/>
    <xf numFmtId="0" fontId="6" fillId="0" borderId="1" xfId="0" applyFont="1" applyBorder="1" applyAlignment="1" applyProtection="1">
      <alignment horizontal="left" vertical="top" wrapText="1"/>
      <protection locked="0"/>
    </xf>
    <xf numFmtId="0" fontId="6" fillId="0" borderId="43" xfId="0" applyFont="1" applyBorder="1" applyAlignment="1" applyProtection="1">
      <alignment horizontal="left" vertical="top" wrapText="1"/>
      <protection locked="0"/>
    </xf>
    <xf numFmtId="0" fontId="6" fillId="7" borderId="35" xfId="4" applyFont="1" applyFill="1" applyBorder="1" applyAlignment="1">
      <alignment vertical="top" wrapText="1"/>
    </xf>
    <xf numFmtId="0" fontId="6" fillId="0" borderId="35" xfId="0" applyFont="1" applyBorder="1" applyAlignment="1">
      <alignment horizontal="center" vertical="center" wrapText="1"/>
    </xf>
    <xf numFmtId="0" fontId="6" fillId="0" borderId="0" xfId="2" applyAlignment="1">
      <alignment horizontal="center" vertical="top"/>
    </xf>
    <xf numFmtId="0" fontId="2" fillId="2" borderId="35" xfId="0" applyFont="1" applyFill="1" applyBorder="1"/>
    <xf numFmtId="0" fontId="5" fillId="4" borderId="35" xfId="0" applyFont="1" applyFill="1" applyBorder="1"/>
    <xf numFmtId="0" fontId="0" fillId="0" borderId="35" xfId="0" applyBorder="1"/>
    <xf numFmtId="0" fontId="5" fillId="4" borderId="7" xfId="0" applyFont="1" applyFill="1" applyBorder="1" applyAlignment="1">
      <alignment vertical="center"/>
    </xf>
    <xf numFmtId="0" fontId="6" fillId="0" borderId="34" xfId="0" applyFont="1" applyBorder="1" applyAlignment="1" applyProtection="1">
      <alignment horizontal="left" vertical="top" wrapText="1"/>
      <protection locked="0"/>
    </xf>
    <xf numFmtId="14" fontId="6" fillId="0" borderId="34" xfId="0" quotePrefix="1" applyNumberFormat="1" applyFont="1" applyBorder="1" applyAlignment="1" applyProtection="1">
      <alignment horizontal="left" vertical="top" wrapText="1"/>
      <protection locked="0"/>
    </xf>
    <xf numFmtId="164" fontId="6" fillId="0" borderId="34" xfId="0" applyNumberFormat="1"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165" fontId="16" fillId="0" borderId="13" xfId="0" applyNumberFormat="1" applyFont="1" applyBorder="1" applyAlignment="1" applyProtection="1">
      <alignment horizontal="left" vertical="top" wrapText="1"/>
      <protection locked="0"/>
    </xf>
    <xf numFmtId="0" fontId="13" fillId="9" borderId="35" xfId="0" applyFont="1" applyFill="1" applyBorder="1" applyAlignment="1">
      <alignment wrapText="1"/>
    </xf>
    <xf numFmtId="0" fontId="20" fillId="7" borderId="35" xfId="0" applyFont="1" applyFill="1" applyBorder="1" applyAlignment="1">
      <alignment horizontal="left" vertical="center" wrapText="1"/>
    </xf>
    <xf numFmtId="0" fontId="20" fillId="7" borderId="35" xfId="0" applyFont="1" applyFill="1" applyBorder="1" applyAlignment="1">
      <alignment horizontal="center" wrapText="1"/>
    </xf>
    <xf numFmtId="0" fontId="6" fillId="0" borderId="35" xfId="6" applyBorder="1" applyAlignment="1" applyProtection="1">
      <alignment horizontal="left" vertical="top" wrapText="1"/>
      <protection locked="0"/>
    </xf>
    <xf numFmtId="0" fontId="6" fillId="0" borderId="35" xfId="0" applyFont="1" applyBorder="1" applyAlignment="1">
      <alignment horizontal="left" vertical="top" wrapText="1"/>
    </xf>
    <xf numFmtId="0" fontId="6" fillId="0" borderId="35" xfId="6" applyBorder="1" applyAlignment="1" applyProtection="1">
      <alignment vertical="top" wrapText="1"/>
      <protection locked="0"/>
    </xf>
    <xf numFmtId="0" fontId="6" fillId="0" borderId="1" xfId="5" applyBorder="1" applyAlignment="1" applyProtection="1">
      <alignment horizontal="left" vertical="top" wrapText="1"/>
      <protection locked="0"/>
    </xf>
    <xf numFmtId="0" fontId="6" fillId="0" borderId="2" xfId="5" applyBorder="1" applyAlignment="1" applyProtection="1">
      <alignment horizontal="left" vertical="top" wrapText="1"/>
      <protection locked="0"/>
    </xf>
    <xf numFmtId="0" fontId="6" fillId="7" borderId="26" xfId="2" applyFill="1" applyBorder="1" applyAlignment="1">
      <alignment horizontal="left" vertical="top" wrapText="1"/>
    </xf>
    <xf numFmtId="0" fontId="6" fillId="7" borderId="35" xfId="2" applyFill="1" applyBorder="1" applyAlignment="1">
      <alignment horizontal="left" vertical="top" wrapText="1"/>
    </xf>
    <xf numFmtId="0" fontId="6" fillId="0" borderId="35" xfId="5" applyBorder="1" applyAlignment="1">
      <alignment horizontal="left" vertical="top" wrapText="1"/>
    </xf>
    <xf numFmtId="0" fontId="6" fillId="0" borderId="35" xfId="5" applyBorder="1" applyAlignment="1" applyProtection="1">
      <alignment horizontal="left" vertical="top" wrapText="1"/>
      <protection locked="0"/>
    </xf>
    <xf numFmtId="0" fontId="6" fillId="0" borderId="26" xfId="5" applyBorder="1" applyAlignment="1">
      <alignment horizontal="left" vertical="top" wrapText="1"/>
    </xf>
    <xf numFmtId="0" fontId="6" fillId="0" borderId="35" xfId="2" applyBorder="1" applyAlignment="1">
      <alignment horizontal="left" vertical="top" wrapText="1"/>
    </xf>
    <xf numFmtId="0" fontId="6" fillId="0" borderId="35" xfId="0" applyFont="1" applyBorder="1"/>
    <xf numFmtId="0" fontId="6" fillId="0" borderId="35" xfId="2" applyBorder="1" applyAlignment="1" applyProtection="1">
      <alignment horizontal="left" vertical="top" wrapText="1"/>
      <protection locked="0"/>
    </xf>
    <xf numFmtId="0" fontId="0" fillId="0" borderId="42" xfId="0" applyBorder="1"/>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cellXfs>
  <cellStyles count="7">
    <cellStyle name="Comma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s>
  <dxfs count="132">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4718</xdr:colOff>
      <xdr:row>0</xdr:row>
      <xdr:rowOff>166914</xdr:rowOff>
    </xdr:from>
    <xdr:to>
      <xdr:col>3</xdr:col>
      <xdr:colOff>4718</xdr:colOff>
      <xdr:row>7</xdr:row>
      <xdr:rowOff>6590</xdr:rowOff>
    </xdr:to>
    <xdr:pic>
      <xdr:nvPicPr>
        <xdr:cNvPr id="1058" name="Picture 1" descr="The official logo of the IRS" title="IRS Logo">
          <a:extLst>
            <a:ext uri="{FF2B5EF4-FFF2-40B4-BE49-F238E27FC236}">
              <a16:creationId xmlns:a16="http://schemas.microsoft.com/office/drawing/2014/main" id="{0940D78F-EF10-4486-8CB6-BB74063C5B5F}"/>
            </a:ext>
          </a:extLst>
        </xdr:cNvPr>
        <xdr:cNvPicPr>
          <a:picLocks noChangeAspect="1"/>
        </xdr:cNvPicPr>
      </xdr:nvPicPr>
      <xdr:blipFill>
        <a:blip xmlns:r="http://schemas.openxmlformats.org/officeDocument/2006/relationships" r:embed="rId1"/>
        <a:srcRect/>
        <a:stretch>
          <a:fillRect/>
        </a:stretch>
      </xdr:blipFill>
      <xdr:spPr bwMode="auto">
        <a:xfrm>
          <a:off x="7058025" y="76200"/>
          <a:ext cx="1038225" cy="1038225"/>
        </a:xfrm>
        <a:prstGeom prst="rect">
          <a:avLst/>
        </a:prstGeom>
        <a:noFill/>
        <a:ln>
          <a:noFill/>
        </a:ln>
      </xdr:spPr>
    </xdr:pic>
    <xdr:clientData/>
  </xdr:twoCellAnchor>
  <xdr:twoCellAnchor editAs="oneCell">
    <xdr:from>
      <xdr:col>3</xdr:col>
      <xdr:colOff>5557</xdr:colOff>
      <xdr:row>0</xdr:row>
      <xdr:rowOff>128702</xdr:rowOff>
    </xdr:from>
    <xdr:to>
      <xdr:col>3</xdr:col>
      <xdr:colOff>5557</xdr:colOff>
      <xdr:row>7</xdr:row>
      <xdr:rowOff>2106</xdr:rowOff>
    </xdr:to>
    <xdr:pic>
      <xdr:nvPicPr>
        <xdr:cNvPr id="3" name="Picture 2" descr="The official logo of the IRS" title="IRS Logo">
          <a:extLst>
            <a:ext uri="{FF2B5EF4-FFF2-40B4-BE49-F238E27FC236}">
              <a16:creationId xmlns:a16="http://schemas.microsoft.com/office/drawing/2014/main" id="{6230F31C-B532-422B-B94F-032ECB6B69BF}"/>
            </a:ext>
          </a:extLst>
        </xdr:cNvPr>
        <xdr:cNvPicPr/>
      </xdr:nvPicPr>
      <xdr:blipFill>
        <a:blip xmlns:r="http://schemas.openxmlformats.org/officeDocument/2006/relationships" r:embed="rId1"/>
        <a:srcRect/>
        <a:stretch>
          <a:fillRect/>
        </a:stretch>
      </xdr:blipFill>
      <xdr:spPr bwMode="auto">
        <a:xfrm>
          <a:off x="7143751" y="8334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0"/>
  <sheetViews>
    <sheetView showGridLines="0" tabSelected="1" zoomScaleNormal="100" workbookViewId="0">
      <selection activeCell="C2" sqref="C2"/>
    </sheetView>
  </sheetViews>
  <sheetFormatPr defaultColWidth="9.26953125" defaultRowHeight="12.5" x14ac:dyDescent="0.25"/>
  <cols>
    <col min="2" max="2" width="12.7265625" customWidth="1"/>
    <col min="3" max="3" width="107.26953125" customWidth="1"/>
  </cols>
  <sheetData>
    <row r="1" spans="1:3" ht="15.5" x14ac:dyDescent="0.35">
      <c r="A1" s="63" t="s">
        <v>0</v>
      </c>
      <c r="B1" s="21"/>
      <c r="C1" s="73"/>
    </row>
    <row r="2" spans="1:3" ht="15.5" x14ac:dyDescent="0.35">
      <c r="A2" s="64" t="s">
        <v>1</v>
      </c>
      <c r="B2" s="22"/>
      <c r="C2" s="74"/>
    </row>
    <row r="3" spans="1:3" x14ac:dyDescent="0.25">
      <c r="A3" s="158"/>
      <c r="B3" s="23"/>
      <c r="C3" s="75"/>
    </row>
    <row r="4" spans="1:3" x14ac:dyDescent="0.25">
      <c r="A4" s="158" t="s">
        <v>2</v>
      </c>
      <c r="B4" s="23"/>
      <c r="C4" s="75"/>
    </row>
    <row r="5" spans="1:3" x14ac:dyDescent="0.25">
      <c r="A5" s="158" t="s">
        <v>1466</v>
      </c>
      <c r="B5" s="23"/>
      <c r="C5" s="75"/>
    </row>
    <row r="6" spans="1:3" x14ac:dyDescent="0.25">
      <c r="A6" s="158" t="s">
        <v>3</v>
      </c>
      <c r="B6" s="23"/>
      <c r="C6" s="75"/>
    </row>
    <row r="7" spans="1:3" x14ac:dyDescent="0.25">
      <c r="A7" s="159"/>
      <c r="B7" s="24"/>
      <c r="C7" s="76"/>
    </row>
    <row r="8" spans="1:3" ht="18" customHeight="1" x14ac:dyDescent="0.25">
      <c r="A8" s="25" t="s">
        <v>4</v>
      </c>
      <c r="B8" s="26"/>
      <c r="C8" s="77"/>
    </row>
    <row r="9" spans="1:3" ht="12.75" customHeight="1" x14ac:dyDescent="0.25">
      <c r="A9" s="27" t="s">
        <v>5</v>
      </c>
      <c r="B9" s="28"/>
      <c r="C9" s="78"/>
    </row>
    <row r="10" spans="1:3" x14ac:dyDescent="0.25">
      <c r="A10" s="27" t="s">
        <v>6</v>
      </c>
      <c r="B10" s="28"/>
      <c r="C10" s="78"/>
    </row>
    <row r="11" spans="1:3" x14ac:dyDescent="0.25">
      <c r="A11" s="27" t="s">
        <v>7</v>
      </c>
      <c r="B11" s="28"/>
      <c r="C11" s="78"/>
    </row>
    <row r="12" spans="1:3" x14ac:dyDescent="0.25">
      <c r="A12" s="27" t="s">
        <v>8</v>
      </c>
      <c r="B12" s="28"/>
      <c r="C12" s="78"/>
    </row>
    <row r="13" spans="1:3" x14ac:dyDescent="0.25">
      <c r="A13" s="27" t="s">
        <v>9</v>
      </c>
      <c r="B13" s="28"/>
      <c r="C13" s="78"/>
    </row>
    <row r="14" spans="1:3" x14ac:dyDescent="0.25">
      <c r="A14" s="160"/>
      <c r="B14" s="29"/>
      <c r="C14" s="79"/>
    </row>
    <row r="15" spans="1:3" x14ac:dyDescent="0.25">
      <c r="A15" s="161"/>
      <c r="C15" s="80"/>
    </row>
    <row r="16" spans="1:3" ht="13" x14ac:dyDescent="0.25">
      <c r="A16" s="30" t="s">
        <v>10</v>
      </c>
      <c r="B16" s="31"/>
      <c r="C16" s="81"/>
    </row>
    <row r="17" spans="1:3" ht="13" x14ac:dyDescent="0.25">
      <c r="A17" s="32" t="s">
        <v>11</v>
      </c>
      <c r="B17" s="33"/>
      <c r="C17" s="186"/>
    </row>
    <row r="18" spans="1:3" ht="13" x14ac:dyDescent="0.25">
      <c r="A18" s="32" t="s">
        <v>12</v>
      </c>
      <c r="B18" s="33"/>
      <c r="C18" s="186"/>
    </row>
    <row r="19" spans="1:3" ht="13" x14ac:dyDescent="0.25">
      <c r="A19" s="32" t="s">
        <v>13</v>
      </c>
      <c r="B19" s="33"/>
      <c r="C19" s="186"/>
    </row>
    <row r="20" spans="1:3" ht="13" x14ac:dyDescent="0.25">
      <c r="A20" s="32" t="s">
        <v>14</v>
      </c>
      <c r="B20" s="33"/>
      <c r="C20" s="187"/>
    </row>
    <row r="21" spans="1:3" ht="13" x14ac:dyDescent="0.25">
      <c r="A21" s="32" t="s">
        <v>15</v>
      </c>
      <c r="B21" s="33"/>
      <c r="C21" s="188"/>
    </row>
    <row r="22" spans="1:3" ht="13" x14ac:dyDescent="0.25">
      <c r="A22" s="32" t="s">
        <v>16</v>
      </c>
      <c r="B22" s="33"/>
      <c r="C22" s="186"/>
    </row>
    <row r="23" spans="1:3" ht="13" x14ac:dyDescent="0.25">
      <c r="A23" s="32" t="s">
        <v>17</v>
      </c>
      <c r="B23" s="33"/>
      <c r="C23" s="186"/>
    </row>
    <row r="24" spans="1:3" ht="13" x14ac:dyDescent="0.25">
      <c r="A24" s="32" t="s">
        <v>18</v>
      </c>
      <c r="B24" s="33"/>
      <c r="C24" s="186"/>
    </row>
    <row r="25" spans="1:3" ht="13" x14ac:dyDescent="0.25">
      <c r="A25" s="32" t="s">
        <v>19</v>
      </c>
      <c r="B25" s="33"/>
      <c r="C25" s="186"/>
    </row>
    <row r="26" spans="1:3" ht="13" x14ac:dyDescent="0.25">
      <c r="A26" s="32" t="s">
        <v>20</v>
      </c>
      <c r="B26" s="33"/>
      <c r="C26" s="186"/>
    </row>
    <row r="27" spans="1:3" s="35" customFormat="1" ht="13" x14ac:dyDescent="0.25">
      <c r="A27" s="32" t="s">
        <v>21</v>
      </c>
      <c r="B27" s="34"/>
      <c r="C27" s="186"/>
    </row>
    <row r="28" spans="1:3" x14ac:dyDescent="0.25">
      <c r="C28" s="80"/>
    </row>
    <row r="29" spans="1:3" ht="13" x14ac:dyDescent="0.25">
      <c r="A29" s="30" t="s">
        <v>22</v>
      </c>
      <c r="B29" s="31"/>
      <c r="C29" s="81"/>
    </row>
    <row r="30" spans="1:3" x14ac:dyDescent="0.25">
      <c r="A30" s="36"/>
      <c r="B30" s="37"/>
      <c r="C30" s="40"/>
    </row>
    <row r="31" spans="1:3" ht="13" x14ac:dyDescent="0.25">
      <c r="A31" s="32" t="s">
        <v>23</v>
      </c>
      <c r="B31" s="38"/>
      <c r="C31" s="189"/>
    </row>
    <row r="32" spans="1:3" ht="13" x14ac:dyDescent="0.25">
      <c r="A32" s="32" t="s">
        <v>24</v>
      </c>
      <c r="B32" s="38"/>
      <c r="C32" s="189"/>
    </row>
    <row r="33" spans="1:3" ht="12.75" customHeight="1" x14ac:dyDescent="0.25">
      <c r="A33" s="32" t="s">
        <v>25</v>
      </c>
      <c r="B33" s="38"/>
      <c r="C33" s="189"/>
    </row>
    <row r="34" spans="1:3" ht="12.75" customHeight="1" x14ac:dyDescent="0.25">
      <c r="A34" s="32" t="s">
        <v>26</v>
      </c>
      <c r="B34" s="39"/>
      <c r="C34" s="190"/>
    </row>
    <row r="35" spans="1:3" ht="13" x14ac:dyDescent="0.25">
      <c r="A35" s="32" t="s">
        <v>27</v>
      </c>
      <c r="B35" s="38"/>
      <c r="C35" s="189"/>
    </row>
    <row r="36" spans="1:3" x14ac:dyDescent="0.25">
      <c r="A36" s="36"/>
      <c r="B36" s="37"/>
      <c r="C36" s="40"/>
    </row>
    <row r="37" spans="1:3" ht="13" x14ac:dyDescent="0.25">
      <c r="A37" s="32" t="s">
        <v>23</v>
      </c>
      <c r="B37" s="38"/>
      <c r="C37" s="189"/>
    </row>
    <row r="38" spans="1:3" ht="13" x14ac:dyDescent="0.25">
      <c r="A38" s="32" t="s">
        <v>24</v>
      </c>
      <c r="B38" s="38"/>
      <c r="C38" s="189"/>
    </row>
    <row r="39" spans="1:3" ht="13" x14ac:dyDescent="0.25">
      <c r="A39" s="32" t="s">
        <v>25</v>
      </c>
      <c r="B39" s="38"/>
      <c r="C39" s="189"/>
    </row>
    <row r="40" spans="1:3" ht="13" x14ac:dyDescent="0.25">
      <c r="A40" s="32" t="s">
        <v>26</v>
      </c>
      <c r="B40" s="39"/>
      <c r="C40" s="190"/>
    </row>
    <row r="41" spans="1:3" ht="13" x14ac:dyDescent="0.25">
      <c r="A41" s="32" t="s">
        <v>27</v>
      </c>
      <c r="B41" s="38"/>
      <c r="C41" s="189"/>
    </row>
    <row r="43" spans="1:3" x14ac:dyDescent="0.25">
      <c r="A43" s="82" t="s">
        <v>28</v>
      </c>
    </row>
    <row r="44" spans="1:3" x14ac:dyDescent="0.25">
      <c r="A44" s="82" t="s">
        <v>29</v>
      </c>
    </row>
    <row r="45" spans="1:3" x14ac:dyDescent="0.25">
      <c r="A45" s="82" t="s">
        <v>30</v>
      </c>
    </row>
    <row r="47" spans="1:3" ht="12.75" hidden="1" customHeight="1" x14ac:dyDescent="0.25">
      <c r="A47" s="82" t="s">
        <v>31</v>
      </c>
    </row>
    <row r="48" spans="1:3" ht="12.75" hidden="1" customHeight="1" x14ac:dyDescent="0.25">
      <c r="A48" s="82" t="s">
        <v>32</v>
      </c>
    </row>
    <row r="49" spans="1:1" ht="12.75" hidden="1" customHeight="1" x14ac:dyDescent="0.25">
      <c r="A49" s="82" t="s">
        <v>33</v>
      </c>
    </row>
    <row r="50" spans="1:1" hidden="1" x14ac:dyDescent="0.25"/>
  </sheetData>
  <phoneticPr fontId="1" type="noConversion"/>
  <dataValidations count="11">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C18" sqref="C18"/>
    </sheetView>
  </sheetViews>
  <sheetFormatPr defaultRowHeight="12.5" x14ac:dyDescent="0.25"/>
  <cols>
    <col min="2" max="3" width="11.7265625" customWidth="1"/>
    <col min="4" max="4" width="12" customWidth="1"/>
    <col min="5" max="5" width="11" customWidth="1"/>
    <col min="6" max="6" width="12.7265625" customWidth="1"/>
    <col min="7" max="7" width="10.54296875" customWidth="1"/>
    <col min="8" max="8" width="8.7265625" hidden="1" customWidth="1"/>
    <col min="9" max="9" width="6.7265625" hidden="1" customWidth="1"/>
    <col min="14" max="14" width="9.26953125" customWidth="1"/>
  </cols>
  <sheetData>
    <row r="1" spans="1:16" ht="13" x14ac:dyDescent="0.3">
      <c r="A1" s="6" t="s">
        <v>34</v>
      </c>
      <c r="B1" s="7"/>
      <c r="C1" s="7"/>
      <c r="D1" s="7"/>
      <c r="E1" s="7"/>
      <c r="F1" s="7"/>
      <c r="G1" s="7"/>
      <c r="H1" s="7"/>
      <c r="I1" s="7"/>
      <c r="J1" s="7"/>
      <c r="K1" s="7"/>
      <c r="L1" s="7"/>
      <c r="M1" s="7"/>
      <c r="N1" s="7"/>
      <c r="O1" s="7"/>
      <c r="P1" s="8"/>
    </row>
    <row r="2" spans="1:16" ht="18" customHeight="1" x14ac:dyDescent="0.25">
      <c r="A2" s="9" t="s">
        <v>35</v>
      </c>
      <c r="B2" s="10"/>
      <c r="C2" s="10"/>
      <c r="D2" s="10"/>
      <c r="E2" s="10"/>
      <c r="F2" s="10"/>
      <c r="G2" s="10"/>
      <c r="H2" s="10"/>
      <c r="I2" s="10"/>
      <c r="J2" s="10"/>
      <c r="K2" s="10"/>
      <c r="L2" s="10"/>
      <c r="M2" s="10"/>
      <c r="N2" s="10"/>
      <c r="O2" s="10"/>
      <c r="P2" s="11"/>
    </row>
    <row r="3" spans="1:16" ht="12.75" customHeight="1" x14ac:dyDescent="0.25">
      <c r="A3" s="12" t="s">
        <v>36</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37</v>
      </c>
      <c r="B5" s="13"/>
      <c r="C5" s="13"/>
      <c r="D5" s="13"/>
      <c r="E5" s="13"/>
      <c r="F5" s="13"/>
      <c r="G5" s="13"/>
      <c r="H5" s="13"/>
      <c r="I5" s="13"/>
      <c r="J5" s="13"/>
      <c r="K5" s="13"/>
      <c r="L5" s="13"/>
      <c r="M5" s="13"/>
      <c r="N5" s="13"/>
      <c r="O5" s="13"/>
      <c r="P5" s="14"/>
    </row>
    <row r="6" spans="1:16" x14ac:dyDescent="0.25">
      <c r="A6" s="12" t="s">
        <v>38</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90"/>
      <c r="B8" s="91"/>
      <c r="C8" s="91"/>
      <c r="D8" s="91"/>
      <c r="E8" s="91"/>
      <c r="F8" s="91"/>
      <c r="G8" s="91"/>
      <c r="H8" s="91"/>
      <c r="I8" s="91"/>
      <c r="J8" s="91"/>
      <c r="K8" s="91"/>
      <c r="L8" s="91"/>
      <c r="M8" s="91"/>
      <c r="N8" s="91"/>
      <c r="O8" s="91"/>
      <c r="P8" s="92"/>
    </row>
    <row r="9" spans="1:16" ht="12.75" customHeight="1" x14ac:dyDescent="0.3">
      <c r="A9" s="93"/>
      <c r="B9" s="94" t="s">
        <v>39</v>
      </c>
      <c r="C9" s="95"/>
      <c r="D9" s="95"/>
      <c r="E9" s="95"/>
      <c r="F9" s="95"/>
      <c r="G9" s="96"/>
      <c r="P9" s="80"/>
    </row>
    <row r="10" spans="1:16" ht="12.75" customHeight="1" x14ac:dyDescent="0.3">
      <c r="A10" s="97" t="s">
        <v>40</v>
      </c>
      <c r="B10" s="98" t="s">
        <v>41</v>
      </c>
      <c r="C10" s="99"/>
      <c r="D10" s="100"/>
      <c r="E10" s="100"/>
      <c r="F10" s="100"/>
      <c r="G10" s="101"/>
      <c r="K10" s="102" t="s">
        <v>42</v>
      </c>
      <c r="L10" s="103"/>
      <c r="M10" s="103"/>
      <c r="N10" s="103"/>
      <c r="O10" s="104"/>
      <c r="P10" s="80"/>
    </row>
    <row r="11" spans="1:16" ht="36" x14ac:dyDescent="0.25">
      <c r="A11" s="105"/>
      <c r="B11" s="106" t="s">
        <v>43</v>
      </c>
      <c r="C11" s="107" t="s">
        <v>44</v>
      </c>
      <c r="D11" s="107" t="s">
        <v>45</v>
      </c>
      <c r="E11" s="107" t="s">
        <v>46</v>
      </c>
      <c r="F11" s="107" t="s">
        <v>47</v>
      </c>
      <c r="G11" s="108" t="s">
        <v>48</v>
      </c>
      <c r="K11" s="109" t="s">
        <v>49</v>
      </c>
      <c r="L11" s="20"/>
      <c r="M11" s="110" t="s">
        <v>50</v>
      </c>
      <c r="N11" s="110" t="s">
        <v>51</v>
      </c>
      <c r="O11" s="111" t="s">
        <v>52</v>
      </c>
      <c r="P11" s="80"/>
    </row>
    <row r="12" spans="1:16" ht="12.75" customHeight="1" x14ac:dyDescent="0.25">
      <c r="A12" s="112"/>
      <c r="B12" s="139">
        <f>COUNTIF('Test Cases'!I3:I321,"Pass")</f>
        <v>0</v>
      </c>
      <c r="C12" s="140">
        <f>COUNTIF('Test Cases'!I3:I43,"Fail")</f>
        <v>0</v>
      </c>
      <c r="D12" s="139">
        <f>COUNTIF('Test Cases'!I3:I321,"Info")</f>
        <v>0</v>
      </c>
      <c r="E12" s="139">
        <f>COUNTIF('Test Cases'!I3:I321,"N/A")</f>
        <v>0</v>
      </c>
      <c r="F12" s="139">
        <f>B12+C12</f>
        <v>0</v>
      </c>
      <c r="G12" s="141">
        <f>D24/100</f>
        <v>0</v>
      </c>
      <c r="K12" s="114" t="s">
        <v>53</v>
      </c>
      <c r="L12" s="115"/>
      <c r="M12" s="116">
        <f>COUNTA('Test Cases'!I3:I321)</f>
        <v>0</v>
      </c>
      <c r="N12" s="116">
        <f>O12-M12</f>
        <v>41</v>
      </c>
      <c r="O12" s="117">
        <f>COUNTA('Test Cases'!A3:A321)</f>
        <v>41</v>
      </c>
      <c r="P12" s="80"/>
    </row>
    <row r="13" spans="1:16" ht="12.75" customHeight="1" x14ac:dyDescent="0.3">
      <c r="A13" s="112"/>
      <c r="B13" s="118"/>
      <c r="K13" s="17"/>
      <c r="L13" s="17"/>
      <c r="M13" s="17"/>
      <c r="N13" s="17"/>
      <c r="O13" s="17"/>
      <c r="P13" s="80"/>
    </row>
    <row r="14" spans="1:16" ht="12.75" customHeight="1" x14ac:dyDescent="0.3">
      <c r="A14" s="112"/>
      <c r="B14" s="98" t="s">
        <v>54</v>
      </c>
      <c r="C14" s="100"/>
      <c r="D14" s="100"/>
      <c r="E14" s="100"/>
      <c r="F14" s="100"/>
      <c r="G14" s="119"/>
      <c r="K14" s="17"/>
      <c r="L14" s="17"/>
      <c r="M14" s="17"/>
      <c r="N14" s="17"/>
      <c r="O14" s="17"/>
      <c r="P14" s="80"/>
    </row>
    <row r="15" spans="1:16" ht="12.75" customHeight="1" x14ac:dyDescent="0.25">
      <c r="A15" s="120"/>
      <c r="B15" s="121" t="s">
        <v>55</v>
      </c>
      <c r="C15" s="121" t="s">
        <v>56</v>
      </c>
      <c r="D15" s="121" t="s">
        <v>57</v>
      </c>
      <c r="E15" s="121" t="s">
        <v>58</v>
      </c>
      <c r="F15" s="121" t="s">
        <v>46</v>
      </c>
      <c r="G15" s="121" t="s">
        <v>59</v>
      </c>
      <c r="H15" s="122" t="s">
        <v>60</v>
      </c>
      <c r="I15" s="122" t="s">
        <v>61</v>
      </c>
      <c r="K15" s="1"/>
      <c r="L15" s="1"/>
      <c r="M15" s="1"/>
      <c r="N15" s="1"/>
      <c r="O15" s="1"/>
      <c r="P15" s="80"/>
    </row>
    <row r="16" spans="1:16" ht="12.75" customHeight="1" x14ac:dyDescent="0.25">
      <c r="A16" s="120"/>
      <c r="B16" s="123">
        <v>8</v>
      </c>
      <c r="C16" s="124">
        <f>COUNTIF('Test Cases'!AA:AA,B16)</f>
        <v>1</v>
      </c>
      <c r="D16" s="113">
        <f>COUNTIFS('Test Cases'!AA:AA,B16,'Test Cases'!I:I,$D$15)</f>
        <v>0</v>
      </c>
      <c r="E16" s="113">
        <f>COUNTIFS('Test Cases'!AA:AA,B16,'Test Cases'!I:I,$E$15)</f>
        <v>0</v>
      </c>
      <c r="F16" s="113">
        <f>COUNTIFS('Test Cases'!AA:AA,B16,'Test Cases'!I:I,$F$15)</f>
        <v>0</v>
      </c>
      <c r="G16" s="180">
        <v>1500</v>
      </c>
      <c r="H16">
        <f t="shared" ref="H16:H23" si="0">(C16-F16)*(G16)</f>
        <v>1500</v>
      </c>
      <c r="I16">
        <f t="shared" ref="I16:I23" si="1">D16*G16</f>
        <v>0</v>
      </c>
      <c r="P16" s="80"/>
    </row>
    <row r="17" spans="1:16" ht="12.75" customHeight="1" x14ac:dyDescent="0.25">
      <c r="A17" s="120"/>
      <c r="B17" s="123">
        <v>7</v>
      </c>
      <c r="C17" s="124">
        <f>COUNTIF('Test Cases'!AA:AA,B17)</f>
        <v>4</v>
      </c>
      <c r="D17" s="113">
        <f>COUNTIFS('Test Cases'!AA:AA,B17,'Test Cases'!I:I,$D$15)</f>
        <v>0</v>
      </c>
      <c r="E17" s="113">
        <f>COUNTIFS('Test Cases'!AA:AA,B17,'Test Cases'!I:I,$E$15)</f>
        <v>0</v>
      </c>
      <c r="F17" s="113">
        <f>COUNTIFS('Test Cases'!AA:AA,B17,'Test Cases'!I:I,$F$15)</f>
        <v>0</v>
      </c>
      <c r="G17" s="180">
        <v>750</v>
      </c>
      <c r="H17">
        <f t="shared" si="0"/>
        <v>3000</v>
      </c>
      <c r="I17">
        <f t="shared" si="1"/>
        <v>0</v>
      </c>
      <c r="P17" s="80"/>
    </row>
    <row r="18" spans="1:16" ht="12.75" customHeight="1" x14ac:dyDescent="0.25">
      <c r="A18" s="120"/>
      <c r="B18" s="123">
        <v>6</v>
      </c>
      <c r="C18" s="124">
        <f>COUNTIF('Test Cases'!AA:AA,B18)</f>
        <v>9</v>
      </c>
      <c r="D18" s="113">
        <f>COUNTIFS('Test Cases'!AA:AA,B18,'Test Cases'!I:I,$D$15)</f>
        <v>0</v>
      </c>
      <c r="E18" s="113">
        <f>COUNTIFS('Test Cases'!AA:AA,B18,'Test Cases'!I:I,$E$15)</f>
        <v>0</v>
      </c>
      <c r="F18" s="113">
        <f>COUNTIFS('Test Cases'!AA:AA,B18,'Test Cases'!I:I,$F$15)</f>
        <v>0</v>
      </c>
      <c r="G18" s="180">
        <v>100</v>
      </c>
      <c r="H18">
        <f t="shared" si="0"/>
        <v>900</v>
      </c>
      <c r="I18">
        <f t="shared" si="1"/>
        <v>0</v>
      </c>
      <c r="P18" s="80"/>
    </row>
    <row r="19" spans="1:16" ht="12.75" customHeight="1" x14ac:dyDescent="0.25">
      <c r="A19" s="120"/>
      <c r="B19" s="123">
        <v>5</v>
      </c>
      <c r="C19" s="124">
        <f>COUNTIF('Test Cases'!AA:AA,B19)</f>
        <v>9</v>
      </c>
      <c r="D19" s="113">
        <f>COUNTIFS('Test Cases'!AA:AA,B19,'Test Cases'!I:I,$D$15)</f>
        <v>0</v>
      </c>
      <c r="E19" s="113">
        <f>COUNTIFS('Test Cases'!AA:AA,B19,'Test Cases'!I:I,$E$15)</f>
        <v>0</v>
      </c>
      <c r="F19" s="113">
        <f>COUNTIFS('Test Cases'!AA:AA,B19,'Test Cases'!I:I,$F$15)</f>
        <v>0</v>
      </c>
      <c r="G19" s="180">
        <v>50</v>
      </c>
      <c r="H19">
        <f t="shared" si="0"/>
        <v>450</v>
      </c>
      <c r="I19">
        <f t="shared" si="1"/>
        <v>0</v>
      </c>
      <c r="P19" s="80"/>
    </row>
    <row r="20" spans="1:16" ht="12.75" customHeight="1" x14ac:dyDescent="0.25">
      <c r="A20" s="120"/>
      <c r="B20" s="123">
        <v>4</v>
      </c>
      <c r="C20" s="124">
        <f>COUNTIF('Test Cases'!AA:AA,B20)</f>
        <v>6</v>
      </c>
      <c r="D20" s="113">
        <f>COUNTIFS('Test Cases'!AA:AA,B20,'Test Cases'!I:I,$D$15)</f>
        <v>0</v>
      </c>
      <c r="E20" s="113">
        <f>COUNTIFS('Test Cases'!AA:AA,B20,'Test Cases'!I:I,$E$15)</f>
        <v>0</v>
      </c>
      <c r="F20" s="113">
        <f>COUNTIFS('Test Cases'!AA:AA,B20,'Test Cases'!I:I,$F$15)</f>
        <v>0</v>
      </c>
      <c r="G20" s="180">
        <v>10</v>
      </c>
      <c r="H20">
        <f t="shared" si="0"/>
        <v>60</v>
      </c>
      <c r="I20">
        <f t="shared" si="1"/>
        <v>0</v>
      </c>
      <c r="P20" s="80"/>
    </row>
    <row r="21" spans="1:16" ht="12.75" customHeight="1" x14ac:dyDescent="0.25">
      <c r="A21" s="120"/>
      <c r="B21" s="123">
        <v>3</v>
      </c>
      <c r="C21" s="124">
        <f>COUNTIF('Test Cases'!AA:AA,B21)</f>
        <v>2</v>
      </c>
      <c r="D21" s="113">
        <f>COUNTIFS('Test Cases'!AA:AA,B21,'Test Cases'!I:I,$D$15)</f>
        <v>0</v>
      </c>
      <c r="E21" s="113">
        <f>COUNTIFS('Test Cases'!AA:AA,B21,'Test Cases'!I:I,$E$15)</f>
        <v>0</v>
      </c>
      <c r="F21" s="113">
        <f>COUNTIFS('Test Cases'!AA:AA,B21,'Test Cases'!I:I,$F$15)</f>
        <v>0</v>
      </c>
      <c r="G21" s="180">
        <v>5</v>
      </c>
      <c r="H21">
        <f t="shared" si="0"/>
        <v>10</v>
      </c>
      <c r="I21">
        <f t="shared" si="1"/>
        <v>0</v>
      </c>
      <c r="P21" s="80"/>
    </row>
    <row r="22" spans="1:16" ht="12.75" customHeight="1" x14ac:dyDescent="0.25">
      <c r="A22" s="120"/>
      <c r="B22" s="123">
        <v>2</v>
      </c>
      <c r="C22" s="124">
        <f>COUNTIF('Test Cases'!AA:AA,B22)</f>
        <v>1</v>
      </c>
      <c r="D22" s="113">
        <f>COUNTIFS('Test Cases'!AA:AA,B22,'Test Cases'!I:I,$D$15)</f>
        <v>0</v>
      </c>
      <c r="E22" s="113">
        <f>COUNTIFS('Test Cases'!AA:AA,B22,'Test Cases'!I:I,$E$15)</f>
        <v>0</v>
      </c>
      <c r="F22" s="113">
        <f>COUNTIFS('Test Cases'!AA:AA,B22,'Test Cases'!I:I,$F$15)</f>
        <v>0</v>
      </c>
      <c r="G22" s="180">
        <v>2</v>
      </c>
      <c r="H22">
        <f t="shared" si="0"/>
        <v>2</v>
      </c>
      <c r="I22">
        <f t="shared" si="1"/>
        <v>0</v>
      </c>
      <c r="P22" s="80"/>
    </row>
    <row r="23" spans="1:16" ht="12.75" customHeight="1" x14ac:dyDescent="0.25">
      <c r="A23" s="120"/>
      <c r="B23" s="123">
        <v>1</v>
      </c>
      <c r="C23" s="124">
        <f>COUNTIF('Test Cases'!AA:AA,B23)</f>
        <v>0</v>
      </c>
      <c r="D23" s="113">
        <f>COUNTIFS('Test Cases'!AA:AA,B23,'Test Cases'!I:I,$D$15)</f>
        <v>0</v>
      </c>
      <c r="E23" s="113">
        <f>COUNTIFS('Test Cases'!AA:AA,B23,'Test Cases'!I:I,$E$15)</f>
        <v>0</v>
      </c>
      <c r="F23" s="113">
        <f>COUNTIFS('Test Cases'!AA:AA,B23,'Test Cases'!I:I,$F$15)</f>
        <v>0</v>
      </c>
      <c r="G23" s="180">
        <v>1</v>
      </c>
      <c r="H23">
        <f t="shared" si="0"/>
        <v>0</v>
      </c>
      <c r="I23">
        <f t="shared" si="1"/>
        <v>0</v>
      </c>
      <c r="P23" s="80"/>
    </row>
    <row r="24" spans="1:16" ht="13" hidden="1" x14ac:dyDescent="0.3">
      <c r="A24" s="120"/>
      <c r="B24" s="135" t="s">
        <v>62</v>
      </c>
      <c r="C24" s="136"/>
      <c r="D24" s="138">
        <f>SUM(I16:I23)/SUM(H16:H23)*100</f>
        <v>0</v>
      </c>
      <c r="P24" s="80"/>
    </row>
    <row r="25" spans="1:16" ht="13" x14ac:dyDescent="0.25">
      <c r="A25" s="125"/>
      <c r="B25" s="126"/>
      <c r="C25" s="126"/>
      <c r="D25" s="126"/>
      <c r="E25" s="126"/>
      <c r="F25" s="126"/>
      <c r="G25" s="126"/>
      <c r="H25" s="126"/>
      <c r="I25" s="126"/>
      <c r="J25" s="126"/>
      <c r="K25" s="127"/>
      <c r="L25" s="127"/>
      <c r="M25" s="127"/>
      <c r="N25" s="127"/>
      <c r="O25" s="127"/>
      <c r="P25" s="128"/>
    </row>
    <row r="27" spans="1:16" ht="13" x14ac:dyDescent="0.3">
      <c r="A27" s="176">
        <f>D12+N12</f>
        <v>41</v>
      </c>
      <c r="B27" s="175" t="str">
        <f>"WARNING: THERE IS AT LEAST ONE TEST CASE WITH AN 'INFO' OR BLANK STATUS (SEE ABOVE)"</f>
        <v>WARNING: THERE IS AT LEAST ONE TEST CASE WITH AN 'INFO' OR BLANK STATUS (SEE ABOVE)</v>
      </c>
    </row>
    <row r="28" spans="1:16" ht="12.75" customHeight="1" x14ac:dyDescent="0.25">
      <c r="A28" s="176"/>
    </row>
    <row r="29" spans="1:16" ht="12.75" customHeight="1" x14ac:dyDescent="0.3">
      <c r="A29" s="176">
        <f>SUMPRODUCT(--ISERROR('Test Cases'!AA3:AA303))</f>
        <v>9</v>
      </c>
      <c r="B29" s="175" t="str">
        <f>"WARNING: THERE IS AT LEAST ONE TEST CASE WITH MULTIPLE OR INVALID ISSUE CODES"</f>
        <v>WARNING: THERE IS AT LEAST ONE TEST CASE WITH MULTIPLE OR INVALID ISSUE CODES</v>
      </c>
    </row>
    <row r="30" spans="1:16" ht="12.75" customHeight="1" x14ac:dyDescent="0.25"/>
  </sheetData>
  <phoneticPr fontId="1" type="noConversion"/>
  <conditionalFormatting sqref="N12">
    <cfRule type="cellIs" dxfId="131" priority="4" stopIfTrue="1" operator="greaterThan">
      <formula>0</formula>
    </cfRule>
    <cfRule type="cellIs" dxfId="130" priority="5" stopIfTrue="1" operator="lessThan">
      <formula>0</formula>
    </cfRule>
  </conditionalFormatting>
  <conditionalFormatting sqref="D12">
    <cfRule type="cellIs" dxfId="129" priority="3" stopIfTrue="1" operator="greaterThan">
      <formula>0</formula>
    </cfRule>
  </conditionalFormatting>
  <conditionalFormatting sqref="B27">
    <cfRule type="expression" dxfId="128" priority="2" stopIfTrue="1">
      <formula>$A$27=0</formula>
    </cfRule>
  </conditionalFormatting>
  <conditionalFormatting sqref="B29">
    <cfRule type="expression" dxfId="127"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Y21" sqref="Y21"/>
    </sheetView>
  </sheetViews>
  <sheetFormatPr defaultColWidth="9.26953125" defaultRowHeight="12.5" x14ac:dyDescent="0.25"/>
  <cols>
    <col min="14" max="14" width="17.7265625" customWidth="1"/>
  </cols>
  <sheetData>
    <row r="1" spans="1:14" ht="13" x14ac:dyDescent="0.3">
      <c r="A1" s="6" t="s">
        <v>63</v>
      </c>
      <c r="B1" s="7"/>
      <c r="C1" s="7"/>
      <c r="D1" s="7"/>
      <c r="E1" s="7"/>
      <c r="F1" s="7"/>
      <c r="G1" s="7"/>
      <c r="H1" s="7"/>
      <c r="I1" s="7"/>
      <c r="J1" s="7"/>
      <c r="K1" s="7"/>
      <c r="L1" s="7"/>
      <c r="M1" s="7"/>
      <c r="N1" s="8"/>
    </row>
    <row r="2" spans="1:14" ht="12.75" customHeight="1" x14ac:dyDescent="0.25">
      <c r="A2" s="144" t="s">
        <v>64</v>
      </c>
      <c r="B2" s="145"/>
      <c r="C2" s="145"/>
      <c r="D2" s="145"/>
      <c r="E2" s="145"/>
      <c r="F2" s="145"/>
      <c r="G2" s="145"/>
      <c r="H2" s="145"/>
      <c r="I2" s="145"/>
      <c r="J2" s="145"/>
      <c r="K2" s="145"/>
      <c r="L2" s="145"/>
      <c r="M2" s="145"/>
      <c r="N2" s="146"/>
    </row>
    <row r="3" spans="1:14" s="35" customFormat="1" ht="12.75" customHeight="1" x14ac:dyDescent="0.25">
      <c r="A3" s="147" t="s">
        <v>65</v>
      </c>
      <c r="B3" s="148"/>
      <c r="C3" s="148"/>
      <c r="D3" s="148"/>
      <c r="E3" s="148"/>
      <c r="F3" s="148"/>
      <c r="G3" s="148"/>
      <c r="H3" s="148"/>
      <c r="I3" s="148"/>
      <c r="J3" s="148"/>
      <c r="K3" s="148"/>
      <c r="L3" s="148"/>
      <c r="M3" s="148"/>
      <c r="N3" s="149"/>
    </row>
    <row r="4" spans="1:14" s="35" customFormat="1" x14ac:dyDescent="0.25">
      <c r="A4" s="150" t="s">
        <v>66</v>
      </c>
      <c r="B4" s="44"/>
      <c r="C4" s="44"/>
      <c r="D4" s="44"/>
      <c r="E4" s="44"/>
      <c r="F4" s="44"/>
      <c r="G4" s="44"/>
      <c r="H4" s="44"/>
      <c r="I4" s="44"/>
      <c r="J4" s="44"/>
      <c r="K4" s="44"/>
      <c r="L4" s="44"/>
      <c r="M4" s="44"/>
      <c r="N4" s="151"/>
    </row>
    <row r="5" spans="1:14" s="35" customFormat="1" x14ac:dyDescent="0.25">
      <c r="A5" s="150" t="s">
        <v>67</v>
      </c>
      <c r="B5" s="44"/>
      <c r="C5" s="44"/>
      <c r="D5" s="44"/>
      <c r="E5" s="44"/>
      <c r="F5" s="44"/>
      <c r="G5" s="44"/>
      <c r="H5" s="44"/>
      <c r="I5" s="44"/>
      <c r="J5" s="44"/>
      <c r="K5" s="44"/>
      <c r="L5" s="44"/>
      <c r="M5" s="44"/>
      <c r="N5" s="151"/>
    </row>
    <row r="6" spans="1:14" s="35" customFormat="1" x14ac:dyDescent="0.25">
      <c r="A6" s="150"/>
      <c r="B6" s="44"/>
      <c r="C6" s="44"/>
      <c r="D6" s="44"/>
      <c r="E6" s="44"/>
      <c r="F6" s="44"/>
      <c r="G6" s="44"/>
      <c r="H6" s="44"/>
      <c r="I6" s="44"/>
      <c r="J6" s="44"/>
      <c r="K6" s="44"/>
      <c r="L6" s="44"/>
      <c r="M6" s="44"/>
      <c r="N6" s="151"/>
    </row>
    <row r="7" spans="1:14" s="35" customFormat="1" x14ac:dyDescent="0.25">
      <c r="A7" s="150" t="s">
        <v>68</v>
      </c>
      <c r="B7" s="44"/>
      <c r="C7" s="44"/>
      <c r="D7" s="44"/>
      <c r="E7" s="44"/>
      <c r="F7" s="44"/>
      <c r="G7" s="44"/>
      <c r="H7" s="44"/>
      <c r="I7" s="44"/>
      <c r="J7" s="44"/>
      <c r="K7" s="44"/>
      <c r="L7" s="44"/>
      <c r="M7" s="44"/>
      <c r="N7" s="151"/>
    </row>
    <row r="8" spans="1:14" s="35" customFormat="1" x14ac:dyDescent="0.25">
      <c r="A8" s="150" t="s">
        <v>69</v>
      </c>
      <c r="B8" s="44"/>
      <c r="C8" s="44"/>
      <c r="D8" s="44"/>
      <c r="E8" s="44"/>
      <c r="F8" s="44"/>
      <c r="G8" s="44"/>
      <c r="H8" s="44"/>
      <c r="I8" s="44"/>
      <c r="J8" s="44"/>
      <c r="K8" s="44"/>
      <c r="L8" s="44"/>
      <c r="M8" s="44"/>
      <c r="N8" s="151"/>
    </row>
    <row r="9" spans="1:14" s="35" customFormat="1" x14ac:dyDescent="0.25">
      <c r="A9" s="150" t="s">
        <v>70</v>
      </c>
      <c r="B9" s="44"/>
      <c r="C9" s="44"/>
      <c r="D9" s="44"/>
      <c r="E9" s="44"/>
      <c r="F9" s="44"/>
      <c r="G9" s="44"/>
      <c r="H9" s="44"/>
      <c r="I9" s="44"/>
      <c r="J9" s="44"/>
      <c r="K9" s="44"/>
      <c r="L9" s="44"/>
      <c r="M9" s="44"/>
      <c r="N9" s="151"/>
    </row>
    <row r="10" spans="1:14" s="35" customFormat="1" x14ac:dyDescent="0.25">
      <c r="A10" s="150"/>
      <c r="B10" s="44"/>
      <c r="C10" s="44"/>
      <c r="D10" s="44"/>
      <c r="E10" s="44"/>
      <c r="F10" s="44"/>
      <c r="G10" s="44"/>
      <c r="H10" s="44"/>
      <c r="I10" s="44"/>
      <c r="J10" s="44"/>
      <c r="K10" s="44"/>
      <c r="L10" s="44"/>
      <c r="M10" s="44"/>
      <c r="N10" s="151"/>
    </row>
    <row r="11" spans="1:14" ht="12.75" customHeight="1" x14ac:dyDescent="0.25">
      <c r="A11" s="150" t="s">
        <v>71</v>
      </c>
      <c r="B11" s="143"/>
      <c r="C11" s="143"/>
      <c r="D11" s="143"/>
      <c r="E11" s="143"/>
      <c r="F11" s="143"/>
      <c r="G11" s="143"/>
      <c r="H11" s="143"/>
      <c r="I11" s="143"/>
      <c r="J11" s="143"/>
      <c r="K11" s="143"/>
      <c r="L11" s="143"/>
      <c r="M11" s="13"/>
      <c r="N11" s="152"/>
    </row>
    <row r="12" spans="1:14" x14ac:dyDescent="0.25">
      <c r="A12" s="150" t="s">
        <v>1465</v>
      </c>
      <c r="B12" s="143"/>
      <c r="C12" s="143"/>
      <c r="D12" s="143"/>
      <c r="E12" s="143"/>
      <c r="F12" s="143"/>
      <c r="G12" s="143"/>
      <c r="H12" s="143"/>
      <c r="I12" s="143"/>
      <c r="J12" s="143"/>
      <c r="K12" s="143"/>
      <c r="L12" s="143"/>
      <c r="M12" s="13"/>
      <c r="N12" s="152"/>
    </row>
    <row r="13" spans="1:14" x14ac:dyDescent="0.25">
      <c r="A13" s="150" t="s">
        <v>1464</v>
      </c>
      <c r="B13" s="143"/>
      <c r="C13" s="143"/>
      <c r="D13" s="143"/>
      <c r="E13" s="143"/>
      <c r="F13" s="143"/>
      <c r="G13" s="143"/>
      <c r="H13" s="143"/>
      <c r="I13" s="143"/>
      <c r="J13" s="143"/>
      <c r="K13" s="143"/>
      <c r="L13" s="143"/>
      <c r="M13" s="13"/>
      <c r="N13" s="152"/>
    </row>
    <row r="14" spans="1:14" x14ac:dyDescent="0.25">
      <c r="A14" s="150" t="s">
        <v>72</v>
      </c>
      <c r="B14" s="143"/>
      <c r="C14" s="143"/>
      <c r="D14" s="143"/>
      <c r="E14" s="143"/>
      <c r="F14" s="143"/>
      <c r="G14" s="143"/>
      <c r="H14" s="143"/>
      <c r="I14" s="143"/>
      <c r="J14" s="143"/>
      <c r="K14" s="143"/>
      <c r="L14" s="143"/>
      <c r="M14" s="13"/>
      <c r="N14" s="152"/>
    </row>
    <row r="15" spans="1:14" s="35" customFormat="1" x14ac:dyDescent="0.25">
      <c r="A15" s="153"/>
      <c r="B15" s="154"/>
      <c r="C15" s="154"/>
      <c r="D15" s="154"/>
      <c r="E15" s="154"/>
      <c r="F15" s="154"/>
      <c r="G15" s="154"/>
      <c r="H15" s="154"/>
      <c r="I15" s="154"/>
      <c r="J15" s="154"/>
      <c r="K15" s="154"/>
      <c r="L15" s="154"/>
      <c r="M15" s="154"/>
      <c r="N15" s="155"/>
    </row>
    <row r="17" spans="1:14" ht="12.75" customHeight="1" x14ac:dyDescent="0.25">
      <c r="A17" s="41" t="s">
        <v>73</v>
      </c>
      <c r="B17" s="42"/>
      <c r="C17" s="42"/>
      <c r="D17" s="42"/>
      <c r="E17" s="42"/>
      <c r="F17" s="42"/>
      <c r="G17" s="42"/>
      <c r="H17" s="42"/>
      <c r="I17" s="42"/>
      <c r="J17" s="42"/>
      <c r="K17" s="42"/>
      <c r="L17" s="42"/>
      <c r="M17" s="42"/>
      <c r="N17" s="43"/>
    </row>
    <row r="18" spans="1:14" ht="12.75" customHeight="1" x14ac:dyDescent="0.25">
      <c r="A18" s="45" t="s">
        <v>74</v>
      </c>
      <c r="B18" s="46"/>
      <c r="C18" s="47"/>
      <c r="D18" s="48" t="s">
        <v>75</v>
      </c>
      <c r="E18" s="49"/>
      <c r="F18" s="49"/>
      <c r="G18" s="49"/>
      <c r="H18" s="49"/>
      <c r="I18" s="49"/>
      <c r="J18" s="49"/>
      <c r="K18" s="49"/>
      <c r="L18" s="49"/>
      <c r="M18" s="49"/>
      <c r="N18" s="50"/>
    </row>
    <row r="19" spans="1:14" ht="13" x14ac:dyDescent="0.25">
      <c r="A19" s="51"/>
      <c r="B19" s="52"/>
      <c r="C19" s="53"/>
      <c r="D19" s="18" t="s">
        <v>76</v>
      </c>
      <c r="E19" s="15"/>
      <c r="F19" s="15"/>
      <c r="G19" s="15"/>
      <c r="H19" s="15"/>
      <c r="I19" s="15"/>
      <c r="J19" s="15"/>
      <c r="K19" s="15"/>
      <c r="L19" s="15"/>
      <c r="M19" s="15"/>
      <c r="N19" s="16"/>
    </row>
    <row r="20" spans="1:14" ht="12.75" customHeight="1" x14ac:dyDescent="0.25">
      <c r="A20" s="54" t="s">
        <v>77</v>
      </c>
      <c r="B20" s="55"/>
      <c r="C20" s="56"/>
      <c r="D20" s="57" t="s">
        <v>78</v>
      </c>
      <c r="E20" s="58"/>
      <c r="F20" s="58"/>
      <c r="G20" s="58"/>
      <c r="H20" s="58"/>
      <c r="I20" s="58"/>
      <c r="J20" s="58"/>
      <c r="K20" s="58"/>
      <c r="L20" s="58"/>
      <c r="M20" s="58"/>
      <c r="N20" s="59"/>
    </row>
    <row r="21" spans="1:14" ht="12.75" customHeight="1" x14ac:dyDescent="0.25">
      <c r="A21" s="45" t="s">
        <v>79</v>
      </c>
      <c r="B21" s="46"/>
      <c r="C21" s="47"/>
      <c r="D21" s="48" t="s">
        <v>80</v>
      </c>
      <c r="E21" s="49"/>
      <c r="F21" s="49"/>
      <c r="G21" s="49"/>
      <c r="H21" s="49"/>
      <c r="I21" s="49"/>
      <c r="J21" s="49"/>
      <c r="K21" s="49"/>
      <c r="L21" s="49"/>
      <c r="M21" s="49"/>
      <c r="N21" s="50"/>
    </row>
    <row r="22" spans="1:14" ht="12.75" customHeight="1" x14ac:dyDescent="0.25">
      <c r="A22" s="45" t="s">
        <v>81</v>
      </c>
      <c r="B22" s="46"/>
      <c r="C22" s="47"/>
      <c r="D22" s="48" t="s">
        <v>82</v>
      </c>
      <c r="E22" s="49"/>
      <c r="F22" s="49"/>
      <c r="G22" s="49"/>
      <c r="H22" s="49"/>
      <c r="I22" s="49"/>
      <c r="J22" s="49"/>
      <c r="K22" s="49"/>
      <c r="L22" s="49"/>
      <c r="M22" s="49"/>
      <c r="N22" s="50"/>
    </row>
    <row r="23" spans="1:14" ht="13" x14ac:dyDescent="0.25">
      <c r="A23" s="60"/>
      <c r="B23" s="61"/>
      <c r="C23" s="62"/>
      <c r="D23" s="12" t="s">
        <v>83</v>
      </c>
      <c r="E23" s="13"/>
      <c r="F23" s="13"/>
      <c r="G23" s="13"/>
      <c r="H23" s="13"/>
      <c r="I23" s="13"/>
      <c r="J23" s="13"/>
      <c r="K23" s="13"/>
      <c r="L23" s="13"/>
      <c r="M23" s="13"/>
      <c r="N23" s="14"/>
    </row>
    <row r="24" spans="1:14" ht="12.75" customHeight="1" x14ac:dyDescent="0.25">
      <c r="A24" s="51"/>
      <c r="B24" s="52"/>
      <c r="C24" s="53"/>
      <c r="D24" s="18" t="s">
        <v>84</v>
      </c>
      <c r="E24" s="15"/>
      <c r="F24" s="15"/>
      <c r="G24" s="15"/>
      <c r="H24" s="15"/>
      <c r="I24" s="15"/>
      <c r="J24" s="15"/>
      <c r="K24" s="15"/>
      <c r="L24" s="15"/>
      <c r="M24" s="15"/>
      <c r="N24" s="16"/>
    </row>
    <row r="25" spans="1:14" ht="12.75" customHeight="1" x14ac:dyDescent="0.25">
      <c r="A25" s="45" t="s">
        <v>85</v>
      </c>
      <c r="B25" s="46"/>
      <c r="C25" s="47"/>
      <c r="D25" s="48" t="s">
        <v>86</v>
      </c>
      <c r="E25" s="49"/>
      <c r="F25" s="49"/>
      <c r="G25" s="49"/>
      <c r="H25" s="49"/>
      <c r="I25" s="49"/>
      <c r="J25" s="49"/>
      <c r="K25" s="49"/>
      <c r="L25" s="49"/>
      <c r="M25" s="49"/>
      <c r="N25" s="50"/>
    </row>
    <row r="26" spans="1:14" ht="13" x14ac:dyDescent="0.25">
      <c r="A26" s="51"/>
      <c r="B26" s="52"/>
      <c r="C26" s="53"/>
      <c r="D26" s="18" t="s">
        <v>87</v>
      </c>
      <c r="E26" s="15"/>
      <c r="F26" s="15"/>
      <c r="G26" s="15"/>
      <c r="H26" s="15"/>
      <c r="I26" s="15"/>
      <c r="J26" s="15"/>
      <c r="K26" s="15"/>
      <c r="L26" s="15"/>
      <c r="M26" s="15"/>
      <c r="N26" s="16"/>
    </row>
    <row r="27" spans="1:14" ht="12.75" customHeight="1" x14ac:dyDescent="0.25">
      <c r="A27" s="45" t="s">
        <v>88</v>
      </c>
      <c r="B27" s="46"/>
      <c r="C27" s="47"/>
      <c r="D27" s="48" t="s">
        <v>89</v>
      </c>
      <c r="E27" s="49"/>
      <c r="F27" s="49"/>
      <c r="G27" s="49"/>
      <c r="H27" s="49"/>
      <c r="I27" s="49"/>
      <c r="J27" s="49"/>
      <c r="K27" s="49"/>
      <c r="L27" s="49"/>
      <c r="M27" s="49"/>
      <c r="N27" s="50"/>
    </row>
    <row r="28" spans="1:14" ht="13" x14ac:dyDescent="0.25">
      <c r="A28" s="51"/>
      <c r="B28" s="52"/>
      <c r="C28" s="53"/>
      <c r="D28" s="18" t="s">
        <v>90</v>
      </c>
      <c r="E28" s="15"/>
      <c r="F28" s="15"/>
      <c r="G28" s="15"/>
      <c r="H28" s="15"/>
      <c r="I28" s="15"/>
      <c r="J28" s="15"/>
      <c r="K28" s="15"/>
      <c r="L28" s="15"/>
      <c r="M28" s="15"/>
      <c r="N28" s="16"/>
    </row>
    <row r="29" spans="1:14" ht="12.75" customHeight="1" x14ac:dyDescent="0.25">
      <c r="A29" s="54" t="s">
        <v>91</v>
      </c>
      <c r="B29" s="55"/>
      <c r="C29" s="56"/>
      <c r="D29" s="57" t="s">
        <v>92</v>
      </c>
      <c r="E29" s="58"/>
      <c r="F29" s="58"/>
      <c r="G29" s="58"/>
      <c r="H29" s="58"/>
      <c r="I29" s="58"/>
      <c r="J29" s="58"/>
      <c r="K29" s="58"/>
      <c r="L29" s="58"/>
      <c r="M29" s="58"/>
      <c r="N29" s="59"/>
    </row>
    <row r="30" spans="1:14" ht="12.75" customHeight="1" x14ac:dyDescent="0.25">
      <c r="A30" s="45" t="s">
        <v>93</v>
      </c>
      <c r="B30" s="46"/>
      <c r="C30" s="47"/>
      <c r="D30" s="48" t="s">
        <v>94</v>
      </c>
      <c r="E30" s="49"/>
      <c r="F30" s="49"/>
      <c r="G30" s="49"/>
      <c r="H30" s="49"/>
      <c r="I30" s="49"/>
      <c r="J30" s="49"/>
      <c r="K30" s="49"/>
      <c r="L30" s="49"/>
      <c r="M30" s="49"/>
      <c r="N30" s="50"/>
    </row>
    <row r="31" spans="1:14" ht="13" x14ac:dyDescent="0.25">
      <c r="A31" s="51"/>
      <c r="B31" s="52"/>
      <c r="C31" s="53"/>
      <c r="D31" s="18" t="s">
        <v>95</v>
      </c>
      <c r="E31" s="15"/>
      <c r="F31" s="15"/>
      <c r="G31" s="15"/>
      <c r="H31" s="15"/>
      <c r="I31" s="15"/>
      <c r="J31" s="15"/>
      <c r="K31" s="15"/>
      <c r="L31" s="15"/>
      <c r="M31" s="15"/>
      <c r="N31" s="16"/>
    </row>
    <row r="32" spans="1:14" ht="12.75" customHeight="1" x14ac:dyDescent="0.25">
      <c r="A32" s="45" t="s">
        <v>96</v>
      </c>
      <c r="B32" s="46"/>
      <c r="C32" s="47"/>
      <c r="D32" s="48" t="s">
        <v>97</v>
      </c>
      <c r="E32" s="49"/>
      <c r="F32" s="49"/>
      <c r="G32" s="49"/>
      <c r="H32" s="49"/>
      <c r="I32" s="49"/>
      <c r="J32" s="49"/>
      <c r="K32" s="49"/>
      <c r="L32" s="49"/>
      <c r="M32" s="49"/>
      <c r="N32" s="50"/>
    </row>
    <row r="33" spans="1:14" ht="13" x14ac:dyDescent="0.25">
      <c r="A33" s="60"/>
      <c r="B33" s="61"/>
      <c r="C33" s="62"/>
      <c r="D33" s="12" t="s">
        <v>98</v>
      </c>
      <c r="E33" s="13"/>
      <c r="F33" s="13"/>
      <c r="G33" s="13"/>
      <c r="H33" s="13"/>
      <c r="I33" s="13"/>
      <c r="J33" s="13"/>
      <c r="K33" s="13"/>
      <c r="L33" s="13"/>
      <c r="M33" s="13"/>
      <c r="N33" s="14"/>
    </row>
    <row r="34" spans="1:14" ht="13" x14ac:dyDescent="0.25">
      <c r="A34" s="60"/>
      <c r="B34" s="61"/>
      <c r="C34" s="62"/>
      <c r="D34" s="12" t="s">
        <v>99</v>
      </c>
      <c r="E34" s="13"/>
      <c r="F34" s="13"/>
      <c r="G34" s="13"/>
      <c r="H34" s="13"/>
      <c r="I34" s="13"/>
      <c r="J34" s="13"/>
      <c r="K34" s="13"/>
      <c r="L34" s="13"/>
      <c r="M34" s="13"/>
      <c r="N34" s="14"/>
    </row>
    <row r="35" spans="1:14" ht="13" x14ac:dyDescent="0.25">
      <c r="A35" s="60"/>
      <c r="B35" s="61"/>
      <c r="C35" s="62"/>
      <c r="D35" s="12" t="s">
        <v>100</v>
      </c>
      <c r="E35" s="13"/>
      <c r="F35" s="13"/>
      <c r="G35" s="13"/>
      <c r="H35" s="13"/>
      <c r="I35" s="13"/>
      <c r="J35" s="13"/>
      <c r="K35" s="13"/>
      <c r="L35" s="13"/>
      <c r="M35" s="13"/>
      <c r="N35" s="14"/>
    </row>
    <row r="36" spans="1:14" ht="13" x14ac:dyDescent="0.25">
      <c r="A36" s="51"/>
      <c r="B36" s="52"/>
      <c r="C36" s="53"/>
      <c r="D36" s="18" t="s">
        <v>101</v>
      </c>
      <c r="E36" s="15"/>
      <c r="F36" s="15"/>
      <c r="G36" s="15"/>
      <c r="H36" s="15"/>
      <c r="I36" s="15"/>
      <c r="J36" s="15"/>
      <c r="K36" s="15"/>
      <c r="L36" s="15"/>
      <c r="M36" s="15"/>
      <c r="N36" s="16"/>
    </row>
    <row r="37" spans="1:14" ht="12.75" customHeight="1" x14ac:dyDescent="0.25">
      <c r="A37" s="45" t="s">
        <v>102</v>
      </c>
      <c r="B37" s="46"/>
      <c r="C37" s="47"/>
      <c r="D37" s="48" t="s">
        <v>103</v>
      </c>
      <c r="E37" s="49"/>
      <c r="F37" s="49"/>
      <c r="G37" s="49"/>
      <c r="H37" s="49"/>
      <c r="I37" s="49"/>
      <c r="J37" s="49"/>
      <c r="K37" s="49"/>
      <c r="L37" s="49"/>
      <c r="M37" s="49"/>
      <c r="N37" s="50"/>
    </row>
    <row r="38" spans="1:14" ht="13" x14ac:dyDescent="0.25">
      <c r="A38" s="51"/>
      <c r="B38" s="52"/>
      <c r="C38" s="53"/>
      <c r="D38" s="18" t="s">
        <v>104</v>
      </c>
      <c r="E38" s="15"/>
      <c r="F38" s="15"/>
      <c r="G38" s="15"/>
      <c r="H38" s="15"/>
      <c r="I38" s="15"/>
      <c r="J38" s="15"/>
      <c r="K38" s="15"/>
      <c r="L38" s="15"/>
      <c r="M38" s="15"/>
      <c r="N38" s="16"/>
    </row>
    <row r="39" spans="1:14" ht="13" x14ac:dyDescent="0.25">
      <c r="A39" s="162" t="s">
        <v>105</v>
      </c>
      <c r="B39" s="83"/>
      <c r="C39" s="84"/>
      <c r="D39" s="208" t="s">
        <v>106</v>
      </c>
      <c r="E39" s="209"/>
      <c r="F39" s="209"/>
      <c r="G39" s="209"/>
      <c r="H39" s="209"/>
      <c r="I39" s="209"/>
      <c r="J39" s="209"/>
      <c r="K39" s="209"/>
      <c r="L39" s="209"/>
      <c r="M39" s="209"/>
      <c r="N39" s="210"/>
    </row>
    <row r="40" spans="1:14" ht="13" x14ac:dyDescent="0.25">
      <c r="A40" s="85"/>
      <c r="B40" s="61"/>
      <c r="C40" s="86"/>
      <c r="D40" s="211"/>
      <c r="E40" s="212"/>
      <c r="F40" s="212"/>
      <c r="G40" s="212"/>
      <c r="H40" s="212"/>
      <c r="I40" s="212"/>
      <c r="J40" s="212"/>
      <c r="K40" s="212"/>
      <c r="L40" s="212"/>
      <c r="M40" s="212"/>
      <c r="N40" s="213"/>
    </row>
    <row r="41" spans="1:14" ht="13" x14ac:dyDescent="0.25">
      <c r="A41" s="87"/>
      <c r="B41" s="88"/>
      <c r="C41" s="89"/>
      <c r="D41" s="214"/>
      <c r="E41" s="215"/>
      <c r="F41" s="215"/>
      <c r="G41" s="215"/>
      <c r="H41" s="215"/>
      <c r="I41" s="215"/>
      <c r="J41" s="215"/>
      <c r="K41" s="215"/>
      <c r="L41" s="215"/>
      <c r="M41" s="215"/>
      <c r="N41" s="216"/>
    </row>
    <row r="42" spans="1:14" ht="13" x14ac:dyDescent="0.25">
      <c r="A42" s="162" t="s">
        <v>107</v>
      </c>
      <c r="B42" s="83"/>
      <c r="C42" s="84"/>
      <c r="D42" s="208" t="s">
        <v>108</v>
      </c>
      <c r="E42" s="209"/>
      <c r="F42" s="209"/>
      <c r="G42" s="209"/>
      <c r="H42" s="209"/>
      <c r="I42" s="209"/>
      <c r="J42" s="209"/>
      <c r="K42" s="209"/>
      <c r="L42" s="209"/>
      <c r="M42" s="209"/>
      <c r="N42" s="210"/>
    </row>
    <row r="43" spans="1:14" ht="13" x14ac:dyDescent="0.25">
      <c r="A43" s="87"/>
      <c r="B43" s="88"/>
      <c r="C43" s="89"/>
      <c r="D43" s="214"/>
      <c r="E43" s="215"/>
      <c r="F43" s="215"/>
      <c r="G43" s="215"/>
      <c r="H43" s="215"/>
      <c r="I43" s="215"/>
      <c r="J43" s="215"/>
      <c r="K43" s="215"/>
      <c r="L43" s="215"/>
      <c r="M43" s="215"/>
      <c r="N43" s="216"/>
    </row>
  </sheetData>
  <mergeCells count="2">
    <mergeCell ref="D39:N41"/>
    <mergeCell ref="D42:N43"/>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6"/>
  <sheetViews>
    <sheetView showGridLines="0" zoomScale="80" zoomScaleNormal="80" workbookViewId="0">
      <pane ySplit="2" topLeftCell="A3" activePane="bottomLeft" state="frozen"/>
      <selection pane="bottomLeft" activeCell="A46" sqref="A46:XFD66"/>
    </sheetView>
  </sheetViews>
  <sheetFormatPr defaultColWidth="9.26953125" defaultRowHeight="12.5" x14ac:dyDescent="0.25"/>
  <cols>
    <col min="1" max="1" width="10.26953125" customWidth="1"/>
    <col min="2" max="2" width="8.7265625" customWidth="1"/>
    <col min="3" max="3" width="18.7265625" customWidth="1"/>
    <col min="4" max="4" width="10.7265625" customWidth="1"/>
    <col min="5" max="5" width="25.453125" customWidth="1"/>
    <col min="6" max="6" width="52.26953125" customWidth="1"/>
    <col min="7" max="7" width="39.26953125" customWidth="1"/>
    <col min="8" max="8" width="25.26953125" customWidth="1"/>
    <col min="9" max="9" width="12.453125" customWidth="1"/>
    <col min="10" max="10" width="26.26953125" customWidth="1"/>
    <col min="11" max="12" width="12.7265625" style="130" customWidth="1"/>
    <col min="13" max="13" width="88" style="130" customWidth="1"/>
    <col min="14" max="14" width="12.7265625" customWidth="1"/>
    <col min="16" max="16" width="8.7265625" customWidth="1"/>
    <col min="21" max="21" width="8.7265625" customWidth="1"/>
    <col min="26" max="26" width="9.26953125" customWidth="1"/>
    <col min="27" max="27" width="20" hidden="1" customWidth="1"/>
  </cols>
  <sheetData>
    <row r="1" spans="1:27" ht="13" x14ac:dyDescent="0.3">
      <c r="A1" s="6" t="s">
        <v>56</v>
      </c>
      <c r="B1" s="7"/>
      <c r="C1" s="7"/>
      <c r="D1" s="7"/>
      <c r="E1" s="7"/>
      <c r="F1" s="7"/>
      <c r="G1" s="7"/>
      <c r="H1" s="7"/>
      <c r="I1" s="7"/>
      <c r="J1" s="7"/>
      <c r="K1" s="129"/>
      <c r="L1" s="157"/>
      <c r="M1" s="156"/>
      <c r="AA1" s="182"/>
    </row>
    <row r="2" spans="1:27" ht="39" customHeight="1" x14ac:dyDescent="0.25">
      <c r="A2" s="168" t="s">
        <v>109</v>
      </c>
      <c r="B2" s="168" t="s">
        <v>110</v>
      </c>
      <c r="C2" s="168" t="s">
        <v>111</v>
      </c>
      <c r="D2" s="168" t="s">
        <v>112</v>
      </c>
      <c r="E2" s="168" t="s">
        <v>113</v>
      </c>
      <c r="F2" s="168" t="s">
        <v>114</v>
      </c>
      <c r="G2" s="168" t="s">
        <v>115</v>
      </c>
      <c r="H2" s="168" t="s">
        <v>116</v>
      </c>
      <c r="I2" s="168" t="s">
        <v>117</v>
      </c>
      <c r="J2" s="168" t="s">
        <v>118</v>
      </c>
      <c r="K2" s="169" t="s">
        <v>119</v>
      </c>
      <c r="L2" s="170" t="s">
        <v>120</v>
      </c>
      <c r="M2" s="131" t="s">
        <v>121</v>
      </c>
      <c r="AA2" s="131" t="s">
        <v>122</v>
      </c>
    </row>
    <row r="3" spans="1:27" ht="90.75" customHeight="1" x14ac:dyDescent="0.25">
      <c r="A3" s="194" t="s">
        <v>123</v>
      </c>
      <c r="B3" s="195" t="s">
        <v>124</v>
      </c>
      <c r="C3" s="195" t="s">
        <v>125</v>
      </c>
      <c r="D3" s="164" t="s">
        <v>126</v>
      </c>
      <c r="E3" s="194" t="s">
        <v>127</v>
      </c>
      <c r="F3" s="194" t="s">
        <v>128</v>
      </c>
      <c r="G3" s="194" t="s">
        <v>129</v>
      </c>
      <c r="H3" s="164"/>
      <c r="I3" s="134"/>
      <c r="J3" s="164"/>
      <c r="K3" s="165" t="s">
        <v>130</v>
      </c>
      <c r="L3" s="171" t="s">
        <v>131</v>
      </c>
      <c r="M3" s="171" t="s">
        <v>132</v>
      </c>
      <c r="AA3" s="137" t="e">
        <f>IF(OR(I3="Fail",ISBLANK(I3)),INDEX('Issue Code Table'!C:C,MATCH(L:L,'Issue Code Table'!A:A,0)),IF(K3="Critical",6,IF(K3="Significant",5,IF(K3="Moderate",3,2))))</f>
        <v>#N/A</v>
      </c>
    </row>
    <row r="4" spans="1:27" ht="100.5" customHeight="1" x14ac:dyDescent="0.25">
      <c r="A4" s="194" t="s">
        <v>133</v>
      </c>
      <c r="B4" s="195" t="s">
        <v>134</v>
      </c>
      <c r="C4" s="195" t="s">
        <v>135</v>
      </c>
      <c r="D4" s="164" t="s">
        <v>126</v>
      </c>
      <c r="E4" s="194" t="s">
        <v>136</v>
      </c>
      <c r="F4" s="194" t="s">
        <v>137</v>
      </c>
      <c r="G4" s="194" t="s">
        <v>138</v>
      </c>
      <c r="H4" s="164"/>
      <c r="I4" s="134"/>
      <c r="J4" s="164" t="s">
        <v>139</v>
      </c>
      <c r="K4" s="165" t="s">
        <v>140</v>
      </c>
      <c r="L4" s="171" t="s">
        <v>141</v>
      </c>
      <c r="M4" s="171" t="s">
        <v>142</v>
      </c>
      <c r="AA4" s="137" t="e">
        <f>IF(OR(I4="Fail",ISBLANK(I4)),INDEX('Issue Code Table'!C:C,MATCH(L:L,'Issue Code Table'!A:A,0)),IF(K4="Critical",6,IF(K4="Significant",5,IF(K4="Moderate",3,2))))</f>
        <v>#N/A</v>
      </c>
    </row>
    <row r="5" spans="1:27" ht="73.5" customHeight="1" x14ac:dyDescent="0.25">
      <c r="A5" s="194" t="s">
        <v>143</v>
      </c>
      <c r="B5" s="195" t="s">
        <v>134</v>
      </c>
      <c r="C5" s="195" t="s">
        <v>135</v>
      </c>
      <c r="D5" s="164" t="s">
        <v>126</v>
      </c>
      <c r="E5" s="194" t="s">
        <v>144</v>
      </c>
      <c r="F5" s="194" t="s">
        <v>145</v>
      </c>
      <c r="G5" s="194" t="s">
        <v>146</v>
      </c>
      <c r="H5" s="164"/>
      <c r="I5" s="134"/>
      <c r="J5" s="164"/>
      <c r="K5" s="164" t="s">
        <v>140</v>
      </c>
      <c r="L5" s="171" t="s">
        <v>141</v>
      </c>
      <c r="M5" s="134" t="s">
        <v>142</v>
      </c>
      <c r="AA5" s="137" t="e">
        <f>IF(OR(I5="Fail",ISBLANK(I5)),INDEX('Issue Code Table'!C:C,MATCH(L:L,'Issue Code Table'!A:A,0)),IF(K5="Critical",6,IF(K5="Significant",5,IF(K5="Moderate",3,2))))</f>
        <v>#N/A</v>
      </c>
    </row>
    <row r="6" spans="1:27" ht="77.25" customHeight="1" x14ac:dyDescent="0.25">
      <c r="A6" s="194" t="s">
        <v>147</v>
      </c>
      <c r="B6" s="194" t="s">
        <v>148</v>
      </c>
      <c r="C6" s="194" t="s">
        <v>149</v>
      </c>
      <c r="D6" s="164" t="s">
        <v>150</v>
      </c>
      <c r="E6" s="194" t="s">
        <v>151</v>
      </c>
      <c r="F6" s="194" t="s">
        <v>152</v>
      </c>
      <c r="G6" s="194" t="s">
        <v>153</v>
      </c>
      <c r="H6" s="164"/>
      <c r="I6" s="134"/>
      <c r="J6" s="164"/>
      <c r="K6" s="164" t="s">
        <v>140</v>
      </c>
      <c r="L6" s="171" t="s">
        <v>154</v>
      </c>
      <c r="M6" s="133" t="s">
        <v>155</v>
      </c>
      <c r="AA6" s="137">
        <f>IF(OR(I6="Fail",ISBLANK(I6)),INDEX('Issue Code Table'!C:C,MATCH(L:L,'Issue Code Table'!A:A,0)),IF(K6="Critical",6,IF(K6="Significant",5,IF(K6="Moderate",3,2))))</f>
        <v>5</v>
      </c>
    </row>
    <row r="7" spans="1:27" ht="89.25" customHeight="1" x14ac:dyDescent="0.25">
      <c r="A7" s="194" t="s">
        <v>156</v>
      </c>
      <c r="B7" s="194" t="s">
        <v>157</v>
      </c>
      <c r="C7" s="194" t="s">
        <v>158</v>
      </c>
      <c r="D7" s="164" t="s">
        <v>150</v>
      </c>
      <c r="E7" s="194" t="s">
        <v>159</v>
      </c>
      <c r="F7" s="194" t="s">
        <v>160</v>
      </c>
      <c r="G7" s="194" t="s">
        <v>161</v>
      </c>
      <c r="H7" s="164"/>
      <c r="I7" s="134"/>
      <c r="J7" s="164"/>
      <c r="K7" s="164" t="s">
        <v>140</v>
      </c>
      <c r="L7" s="171" t="s">
        <v>162</v>
      </c>
      <c r="M7" s="133" t="s">
        <v>163</v>
      </c>
      <c r="AA7" s="137">
        <f>IF(OR(I7="Fail",ISBLANK(I7)),INDEX('Issue Code Table'!C:C,MATCH(L:L,'Issue Code Table'!A:A,0)),IF(K7="Critical",6,IF(K7="Significant",5,IF(K7="Moderate",3,2))))</f>
        <v>6</v>
      </c>
    </row>
    <row r="8" spans="1:27" ht="102" customHeight="1" x14ac:dyDescent="0.25">
      <c r="A8" s="194" t="s">
        <v>164</v>
      </c>
      <c r="B8" s="194" t="s">
        <v>157</v>
      </c>
      <c r="C8" s="194" t="s">
        <v>158</v>
      </c>
      <c r="D8" s="164" t="s">
        <v>150</v>
      </c>
      <c r="E8" s="194" t="s">
        <v>165</v>
      </c>
      <c r="F8" s="194" t="s">
        <v>166</v>
      </c>
      <c r="G8" s="194" t="s">
        <v>167</v>
      </c>
      <c r="H8" s="164"/>
      <c r="I8" s="134"/>
      <c r="J8" s="164"/>
      <c r="K8" s="164" t="s">
        <v>140</v>
      </c>
      <c r="L8" s="171" t="s">
        <v>168</v>
      </c>
      <c r="M8" s="133" t="s">
        <v>169</v>
      </c>
      <c r="AA8" s="137">
        <f>IF(OR(I8="Fail",ISBLANK(I8)),INDEX('Issue Code Table'!C:C,MATCH(L:L,'Issue Code Table'!A:A,0)),IF(K8="Critical",6,IF(K8="Significant",5,IF(K8="Moderate",3,2))))</f>
        <v>5</v>
      </c>
    </row>
    <row r="9" spans="1:27" ht="90" customHeight="1" x14ac:dyDescent="0.25">
      <c r="A9" s="194" t="s">
        <v>170</v>
      </c>
      <c r="B9" s="194" t="s">
        <v>171</v>
      </c>
      <c r="C9" s="194" t="s">
        <v>172</v>
      </c>
      <c r="D9" s="164" t="s">
        <v>126</v>
      </c>
      <c r="E9" s="194" t="s">
        <v>173</v>
      </c>
      <c r="F9" s="194" t="s">
        <v>174</v>
      </c>
      <c r="G9" s="194" t="s">
        <v>175</v>
      </c>
      <c r="H9" s="164"/>
      <c r="I9" s="134"/>
      <c r="J9" s="164" t="s">
        <v>176</v>
      </c>
      <c r="K9" s="164" t="s">
        <v>140</v>
      </c>
      <c r="L9" s="171" t="s">
        <v>177</v>
      </c>
      <c r="M9" s="134" t="s">
        <v>178</v>
      </c>
      <c r="AA9" s="137">
        <f>IF(OR(I9="Fail",ISBLANK(I9)),INDEX('Issue Code Table'!C:C,MATCH(L:L,'Issue Code Table'!A:A,0)),IF(K9="Critical",6,IF(K9="Significant",5,IF(K9="Moderate",3,2))))</f>
        <v>7</v>
      </c>
    </row>
    <row r="10" spans="1:27" ht="111.75" customHeight="1" x14ac:dyDescent="0.25">
      <c r="A10" s="194" t="s">
        <v>179</v>
      </c>
      <c r="B10" s="194" t="s">
        <v>180</v>
      </c>
      <c r="C10" s="194" t="s">
        <v>181</v>
      </c>
      <c r="D10" s="164" t="s">
        <v>126</v>
      </c>
      <c r="E10" s="194" t="s">
        <v>182</v>
      </c>
      <c r="F10" s="194" t="s">
        <v>183</v>
      </c>
      <c r="G10" s="194" t="s">
        <v>184</v>
      </c>
      <c r="H10" s="164"/>
      <c r="I10" s="134"/>
      <c r="J10" s="164"/>
      <c r="K10" s="164" t="s">
        <v>140</v>
      </c>
      <c r="L10" s="171" t="s">
        <v>185</v>
      </c>
      <c r="M10" s="134" t="s">
        <v>186</v>
      </c>
      <c r="AA10" s="137">
        <f>IF(OR(I10="Fail",ISBLANK(I10)),INDEX('Issue Code Table'!C:C,MATCH(L:L,'Issue Code Table'!A:A,0)),IF(K10="Critical",6,IF(K10="Significant",5,IF(K10="Moderate",3,2))))</f>
        <v>5</v>
      </c>
    </row>
    <row r="11" spans="1:27" ht="129" customHeight="1" x14ac:dyDescent="0.25">
      <c r="A11" s="194" t="s">
        <v>187</v>
      </c>
      <c r="B11" s="194" t="s">
        <v>148</v>
      </c>
      <c r="C11" s="194" t="s">
        <v>149</v>
      </c>
      <c r="D11" s="164" t="s">
        <v>188</v>
      </c>
      <c r="E11" s="194" t="s">
        <v>189</v>
      </c>
      <c r="F11" s="194" t="s">
        <v>190</v>
      </c>
      <c r="G11" s="194" t="s">
        <v>191</v>
      </c>
      <c r="H11" s="164"/>
      <c r="I11" s="134"/>
      <c r="J11" s="164"/>
      <c r="K11" s="164" t="s">
        <v>192</v>
      </c>
      <c r="L11" s="171" t="s">
        <v>193</v>
      </c>
      <c r="M11" s="134" t="s">
        <v>194</v>
      </c>
      <c r="AA11" s="137">
        <f>IF(OR(I11="Fail",ISBLANK(I11)),INDEX('Issue Code Table'!C:C,MATCH(L:L,'Issue Code Table'!A:A,0)),IF(K11="Critical",6,IF(K11="Significant",5,IF(K11="Moderate",3,2))))</f>
        <v>5</v>
      </c>
    </row>
    <row r="12" spans="1:27" ht="91.5" customHeight="1" x14ac:dyDescent="0.25">
      <c r="A12" s="194" t="s">
        <v>195</v>
      </c>
      <c r="B12" s="194" t="s">
        <v>148</v>
      </c>
      <c r="C12" s="194" t="s">
        <v>149</v>
      </c>
      <c r="D12" s="164" t="s">
        <v>150</v>
      </c>
      <c r="E12" s="194" t="s">
        <v>196</v>
      </c>
      <c r="F12" s="194" t="s">
        <v>197</v>
      </c>
      <c r="G12" s="194" t="s">
        <v>198</v>
      </c>
      <c r="H12" s="196"/>
      <c r="I12" s="134"/>
      <c r="J12" s="164"/>
      <c r="K12" s="164" t="s">
        <v>140</v>
      </c>
      <c r="L12" s="171" t="s">
        <v>199</v>
      </c>
      <c r="M12" s="134" t="s">
        <v>200</v>
      </c>
      <c r="AA12" s="137">
        <f>IF(OR(I12="Fail",ISBLANK(I12)),INDEX('Issue Code Table'!C:C,MATCH(L:L,'Issue Code Table'!A:A,0)),IF(K12="Critical",6,IF(K12="Significant",5,IF(K12="Moderate",3,2))))</f>
        <v>7</v>
      </c>
    </row>
    <row r="13" spans="1:27" ht="142.5" customHeight="1" x14ac:dyDescent="0.25">
      <c r="A13" s="194" t="s">
        <v>201</v>
      </c>
      <c r="B13" s="194" t="s">
        <v>148</v>
      </c>
      <c r="C13" s="194" t="s">
        <v>149</v>
      </c>
      <c r="D13" s="164" t="s">
        <v>150</v>
      </c>
      <c r="E13" s="194" t="s">
        <v>202</v>
      </c>
      <c r="F13" s="194" t="s">
        <v>203</v>
      </c>
      <c r="G13" s="194" t="s">
        <v>204</v>
      </c>
      <c r="H13" s="164"/>
      <c r="I13" s="134"/>
      <c r="J13" s="164"/>
      <c r="K13" s="164" t="s">
        <v>140</v>
      </c>
      <c r="L13" s="171" t="s">
        <v>205</v>
      </c>
      <c r="M13" s="134" t="s">
        <v>206</v>
      </c>
      <c r="AA13" s="137">
        <f>IF(OR(I13="Fail",ISBLANK(I13)),INDEX('Issue Code Table'!C:C,MATCH(L:L,'Issue Code Table'!A:A,0)),IF(K13="Critical",6,IF(K13="Significant",5,IF(K13="Moderate",3,2))))</f>
        <v>7</v>
      </c>
    </row>
    <row r="14" spans="1:27" ht="70.5" customHeight="1" x14ac:dyDescent="0.25">
      <c r="A14" s="194" t="s">
        <v>207</v>
      </c>
      <c r="B14" s="197" t="s">
        <v>208</v>
      </c>
      <c r="C14" s="198" t="s">
        <v>209</v>
      </c>
      <c r="D14" s="177" t="s">
        <v>150</v>
      </c>
      <c r="E14" s="199" t="s">
        <v>210</v>
      </c>
      <c r="F14" s="200" t="s">
        <v>211</v>
      </c>
      <c r="G14" s="200" t="s">
        <v>212</v>
      </c>
      <c r="H14" s="201"/>
      <c r="I14" s="134"/>
      <c r="J14" s="177"/>
      <c r="K14" s="178" t="s">
        <v>140</v>
      </c>
      <c r="L14" s="171" t="s">
        <v>213</v>
      </c>
      <c r="M14" s="179" t="s">
        <v>214</v>
      </c>
      <c r="Z14" s="181"/>
      <c r="AA14" s="137">
        <f>IF(OR(I14="Fail",ISBLANK(I14)),INDEX('Issue Code Table'!C:C,MATCH(L:L,'Issue Code Table'!A:A,0)),IF(K14="Critical",6,IF(K14="Significant",5,IF(K14="Moderate",3,2))))</f>
        <v>6</v>
      </c>
    </row>
    <row r="15" spans="1:27" ht="142.5" customHeight="1" x14ac:dyDescent="0.25">
      <c r="A15" s="194" t="s">
        <v>215</v>
      </c>
      <c r="B15" s="197" t="s">
        <v>216</v>
      </c>
      <c r="C15" s="198" t="s">
        <v>217</v>
      </c>
      <c r="D15" s="202" t="s">
        <v>188</v>
      </c>
      <c r="E15" s="203" t="s">
        <v>218</v>
      </c>
      <c r="F15" s="197" t="s">
        <v>219</v>
      </c>
      <c r="G15" s="201" t="s">
        <v>220</v>
      </c>
      <c r="H15" s="201"/>
      <c r="I15" s="134"/>
      <c r="J15" s="177"/>
      <c r="K15" s="178" t="s">
        <v>192</v>
      </c>
      <c r="L15" s="171" t="s">
        <v>221</v>
      </c>
      <c r="M15" s="179" t="s">
        <v>222</v>
      </c>
      <c r="AA15" s="137">
        <f>IF(OR(I15="Fail",ISBLANK(I15)),INDEX('Issue Code Table'!C:C,MATCH(L:L,'Issue Code Table'!A:A,0)),IF(K15="Critical",6,IF(K15="Significant",5,IF(K15="Moderate",3,2))))</f>
        <v>3</v>
      </c>
    </row>
    <row r="16" spans="1:27" ht="142.5" customHeight="1" x14ac:dyDescent="0.25">
      <c r="A16" s="194" t="s">
        <v>223</v>
      </c>
      <c r="B16" s="194" t="s">
        <v>157</v>
      </c>
      <c r="C16" s="194" t="s">
        <v>158</v>
      </c>
      <c r="D16" s="164" t="s">
        <v>126</v>
      </c>
      <c r="E16" s="194" t="s">
        <v>224</v>
      </c>
      <c r="F16" s="194" t="s">
        <v>225</v>
      </c>
      <c r="G16" s="194" t="s">
        <v>226</v>
      </c>
      <c r="H16" s="164"/>
      <c r="I16" s="134"/>
      <c r="J16" s="164"/>
      <c r="K16" s="164" t="s">
        <v>130</v>
      </c>
      <c r="L16" s="171" t="s">
        <v>227</v>
      </c>
      <c r="M16" s="163" t="s">
        <v>228</v>
      </c>
      <c r="AA16" s="137">
        <f>IF(OR(I16="Fail",ISBLANK(I16)),INDEX('Issue Code Table'!C:C,MATCH(L:L,'Issue Code Table'!A:A,0)),IF(K16="Critical",6,IF(K16="Significant",5,IF(K16="Moderate",3,2))))</f>
        <v>8</v>
      </c>
    </row>
    <row r="17" spans="1:27" s="142" customFormat="1" ht="392.25" customHeight="1" x14ac:dyDescent="0.25">
      <c r="A17" s="194" t="s">
        <v>229</v>
      </c>
      <c r="B17" s="194" t="s">
        <v>171</v>
      </c>
      <c r="C17" s="194" t="s">
        <v>172</v>
      </c>
      <c r="D17" s="164" t="s">
        <v>126</v>
      </c>
      <c r="E17" s="204" t="s">
        <v>230</v>
      </c>
      <c r="F17" s="204" t="s">
        <v>231</v>
      </c>
      <c r="G17" s="204" t="s">
        <v>232</v>
      </c>
      <c r="H17" s="164"/>
      <c r="I17" s="134"/>
      <c r="J17" s="164"/>
      <c r="K17" s="164" t="s">
        <v>140</v>
      </c>
      <c r="L17" s="171" t="s">
        <v>233</v>
      </c>
      <c r="M17" s="134" t="s">
        <v>234</v>
      </c>
      <c r="AA17" s="137" t="e">
        <f>IF(OR(I17="Fail",ISBLANK(I17)),INDEX('Issue Code Table'!C:C,MATCH(L:L,'Issue Code Table'!A:A,0)),IF(K17="Critical",6,IF(K17="Significant",5,IF(K17="Moderate",3,2))))</f>
        <v>#N/A</v>
      </c>
    </row>
    <row r="18" spans="1:27" ht="117.75" customHeight="1" x14ac:dyDescent="0.25">
      <c r="A18" s="194" t="s">
        <v>235</v>
      </c>
      <c r="B18" s="197" t="s">
        <v>171</v>
      </c>
      <c r="C18" s="198" t="s">
        <v>172</v>
      </c>
      <c r="D18" s="202" t="s">
        <v>126</v>
      </c>
      <c r="E18" s="203" t="s">
        <v>236</v>
      </c>
      <c r="F18" s="197" t="s">
        <v>237</v>
      </c>
      <c r="G18" s="201" t="s">
        <v>238</v>
      </c>
      <c r="H18" s="201"/>
      <c r="I18" s="134"/>
      <c r="J18" s="177"/>
      <c r="K18" s="178" t="s">
        <v>140</v>
      </c>
      <c r="L18" s="171" t="s">
        <v>239</v>
      </c>
      <c r="M18" s="179" t="s">
        <v>240</v>
      </c>
      <c r="Z18" s="181"/>
      <c r="AA18" s="137">
        <f>IF(OR(I18="Fail",ISBLANK(I18)),INDEX('Issue Code Table'!C:C,MATCH(L:L,'Issue Code Table'!A:A,0)),IF(K18="Critical",6,IF(K18="Significant",5,IF(K18="Moderate",3,2))))</f>
        <v>6</v>
      </c>
    </row>
    <row r="19" spans="1:27" s="142" customFormat="1" ht="148.5" customHeight="1" x14ac:dyDescent="0.25">
      <c r="A19" s="194" t="s">
        <v>241</v>
      </c>
      <c r="B19" s="164" t="s">
        <v>242</v>
      </c>
      <c r="C19" s="164" t="s">
        <v>243</v>
      </c>
      <c r="D19" s="164" t="s">
        <v>126</v>
      </c>
      <c r="E19" s="164" t="s">
        <v>244</v>
      </c>
      <c r="F19" s="164" t="s">
        <v>245</v>
      </c>
      <c r="G19" s="164" t="s">
        <v>246</v>
      </c>
      <c r="H19" s="164"/>
      <c r="I19" s="134"/>
      <c r="J19" s="164"/>
      <c r="K19" s="164" t="s">
        <v>140</v>
      </c>
      <c r="L19" s="171" t="s">
        <v>247</v>
      </c>
      <c r="M19" s="163" t="s">
        <v>248</v>
      </c>
      <c r="AA19" s="137">
        <f>IF(OR(I19="Fail",ISBLANK(I19)),INDEX('Issue Code Table'!C:C,MATCH(L:L,'Issue Code Table'!A:A,0)),IF(K19="Critical",6,IF(K19="Significant",5,IF(K19="Moderate",3,2))))</f>
        <v>5</v>
      </c>
    </row>
    <row r="20" spans="1:27" s="142" customFormat="1" ht="139.5" customHeight="1" x14ac:dyDescent="0.25">
      <c r="A20" s="194" t="s">
        <v>249</v>
      </c>
      <c r="B20" s="194" t="s">
        <v>250</v>
      </c>
      <c r="C20" s="194" t="s">
        <v>251</v>
      </c>
      <c r="D20" s="164" t="s">
        <v>126</v>
      </c>
      <c r="E20" s="194" t="s">
        <v>252</v>
      </c>
      <c r="F20" s="194" t="s">
        <v>253</v>
      </c>
      <c r="G20" s="194" t="s">
        <v>254</v>
      </c>
      <c r="H20" s="164"/>
      <c r="I20" s="134"/>
      <c r="J20" s="164"/>
      <c r="K20" s="164" t="s">
        <v>140</v>
      </c>
      <c r="L20" s="171" t="s">
        <v>255</v>
      </c>
      <c r="M20" s="163" t="s">
        <v>256</v>
      </c>
      <c r="AA20" s="137">
        <f>IF(OR(I20="Fail",ISBLANK(I20)),INDEX('Issue Code Table'!C:C,MATCH(L:L,'Issue Code Table'!A:A,0)),IF(K20="Critical",6,IF(K20="Significant",5,IF(K20="Moderate",3,2))))</f>
        <v>7</v>
      </c>
    </row>
    <row r="21" spans="1:27" ht="150" x14ac:dyDescent="0.25">
      <c r="A21" s="194" t="s">
        <v>257</v>
      </c>
      <c r="B21" s="194" t="s">
        <v>258</v>
      </c>
      <c r="C21" s="194" t="s">
        <v>259</v>
      </c>
      <c r="D21" s="164" t="s">
        <v>126</v>
      </c>
      <c r="E21" s="194" t="s">
        <v>260</v>
      </c>
      <c r="F21" s="194" t="s">
        <v>261</v>
      </c>
      <c r="G21" s="194" t="s">
        <v>262</v>
      </c>
      <c r="H21" s="164"/>
      <c r="I21" s="134"/>
      <c r="J21" s="164"/>
      <c r="K21" s="164" t="s">
        <v>263</v>
      </c>
      <c r="L21" s="171" t="s">
        <v>264</v>
      </c>
      <c r="M21" s="134" t="s">
        <v>265</v>
      </c>
      <c r="AA21" s="137" t="e">
        <f>IF(OR(I21="Fail",ISBLANK(I21)),INDEX('Issue Code Table'!C:C,MATCH(L:L,'Issue Code Table'!A:A,0)),IF(K21="Critical",6,IF(K21="Significant",5,IF(K21="Moderate",3,2))))</f>
        <v>#N/A</v>
      </c>
    </row>
    <row r="22" spans="1:27" ht="143.25" customHeight="1" x14ac:dyDescent="0.25">
      <c r="A22" s="194" t="s">
        <v>266</v>
      </c>
      <c r="B22" s="194" t="s">
        <v>267</v>
      </c>
      <c r="C22" s="194" t="s">
        <v>268</v>
      </c>
      <c r="D22" s="164" t="s">
        <v>126</v>
      </c>
      <c r="E22" s="195" t="s">
        <v>269</v>
      </c>
      <c r="F22" s="194" t="s">
        <v>270</v>
      </c>
      <c r="G22" s="195" t="s">
        <v>271</v>
      </c>
      <c r="H22" s="164"/>
      <c r="I22" s="134"/>
      <c r="J22" s="164"/>
      <c r="K22" s="164" t="s">
        <v>192</v>
      </c>
      <c r="L22" s="171" t="s">
        <v>272</v>
      </c>
      <c r="M22" s="163" t="s">
        <v>273</v>
      </c>
      <c r="AA22" s="137">
        <f>IF(OR(I22="Fail",ISBLANK(I22)),INDEX('Issue Code Table'!C:C,MATCH(L:L,'Issue Code Table'!A:A,0)),IF(K22="Critical",6,IF(K22="Significant",5,IF(K22="Moderate",3,2))))</f>
        <v>4</v>
      </c>
    </row>
    <row r="23" spans="1:27" ht="137.5" customHeight="1" x14ac:dyDescent="0.25">
      <c r="A23" s="194" t="s">
        <v>274</v>
      </c>
      <c r="B23" s="194" t="s">
        <v>275</v>
      </c>
      <c r="C23" s="194" t="s">
        <v>276</v>
      </c>
      <c r="D23" s="164" t="s">
        <v>277</v>
      </c>
      <c r="E23" s="194" t="s">
        <v>278</v>
      </c>
      <c r="F23" s="194" t="s">
        <v>279</v>
      </c>
      <c r="G23" s="164" t="s">
        <v>280</v>
      </c>
      <c r="H23" s="205"/>
      <c r="I23" s="134"/>
      <c r="J23" s="164" t="s">
        <v>281</v>
      </c>
      <c r="K23" s="164" t="s">
        <v>130</v>
      </c>
      <c r="L23" s="171" t="s">
        <v>282</v>
      </c>
      <c r="M23" s="164" t="s">
        <v>283</v>
      </c>
      <c r="AA23" s="137" t="e">
        <f>IF(OR(I23="Fail",ISBLANK(I23)),INDEX('Issue Code Table'!C:C,MATCH(L:L,'Issue Code Table'!A:A,0)),IF(K23="Critical",6,IF(K23="Significant",5,IF(K23="Moderate",3,2))))</f>
        <v>#N/A</v>
      </c>
    </row>
    <row r="24" spans="1:27" ht="198" customHeight="1" x14ac:dyDescent="0.25">
      <c r="A24" s="194" t="s">
        <v>284</v>
      </c>
      <c r="B24" s="194" t="s">
        <v>275</v>
      </c>
      <c r="C24" s="194" t="s">
        <v>276</v>
      </c>
      <c r="D24" s="164" t="s">
        <v>277</v>
      </c>
      <c r="E24" s="200" t="s">
        <v>285</v>
      </c>
      <c r="F24" s="194" t="s">
        <v>286</v>
      </c>
      <c r="G24" s="200" t="s">
        <v>287</v>
      </c>
      <c r="H24" s="205"/>
      <c r="I24" s="134"/>
      <c r="J24" s="164" t="s">
        <v>281</v>
      </c>
      <c r="K24" s="164" t="s">
        <v>140</v>
      </c>
      <c r="L24" s="171" t="s">
        <v>288</v>
      </c>
      <c r="M24" s="163" t="s">
        <v>289</v>
      </c>
      <c r="AA24" s="137">
        <f>IF(OR(I24="Fail",ISBLANK(I24)),INDEX('Issue Code Table'!C:C,MATCH(L:L,'Issue Code Table'!A:A,0)),IF(K24="Critical",6,IF(K24="Significant",5,IF(K24="Moderate",3,2))))</f>
        <v>4</v>
      </c>
    </row>
    <row r="25" spans="1:27" ht="85.5" customHeight="1" x14ac:dyDescent="0.25">
      <c r="A25" s="194" t="s">
        <v>290</v>
      </c>
      <c r="B25" s="194" t="s">
        <v>291</v>
      </c>
      <c r="C25" s="194" t="s">
        <v>292</v>
      </c>
      <c r="D25" s="164" t="s">
        <v>277</v>
      </c>
      <c r="E25" s="194" t="s">
        <v>293</v>
      </c>
      <c r="F25" s="194" t="s">
        <v>294</v>
      </c>
      <c r="G25" s="194" t="s">
        <v>295</v>
      </c>
      <c r="H25" s="164"/>
      <c r="I25" s="134"/>
      <c r="J25" s="164"/>
      <c r="K25" s="164" t="s">
        <v>140</v>
      </c>
      <c r="L25" s="171" t="s">
        <v>296</v>
      </c>
      <c r="M25" s="163" t="s">
        <v>297</v>
      </c>
      <c r="AA25" s="137">
        <f>IF(OR(I25="Fail",ISBLANK(I25)),INDEX('Issue Code Table'!C:C,MATCH(L:L,'Issue Code Table'!A:A,0)),IF(K25="Critical",6,IF(K25="Significant",5,IF(K25="Moderate",3,2))))</f>
        <v>5</v>
      </c>
    </row>
    <row r="26" spans="1:27" ht="120" customHeight="1" x14ac:dyDescent="0.25">
      <c r="A26" s="194" t="s">
        <v>298</v>
      </c>
      <c r="B26" s="194" t="s">
        <v>291</v>
      </c>
      <c r="C26" s="194" t="s">
        <v>292</v>
      </c>
      <c r="D26" s="164" t="s">
        <v>277</v>
      </c>
      <c r="E26" s="194" t="s">
        <v>299</v>
      </c>
      <c r="F26" s="194" t="s">
        <v>300</v>
      </c>
      <c r="G26" s="194" t="s">
        <v>301</v>
      </c>
      <c r="H26" s="164"/>
      <c r="I26" s="134"/>
      <c r="J26" s="164"/>
      <c r="K26" s="164" t="s">
        <v>140</v>
      </c>
      <c r="L26" s="171" t="s">
        <v>302</v>
      </c>
      <c r="M26" s="163" t="s">
        <v>303</v>
      </c>
      <c r="AA26" s="137">
        <f>IF(OR(I26="Fail",ISBLANK(I26)),INDEX('Issue Code Table'!C:C,MATCH(L:L,'Issue Code Table'!A:A,0)),IF(K26="Critical",6,IF(K26="Significant",5,IF(K26="Moderate",3,2))))</f>
        <v>6</v>
      </c>
    </row>
    <row r="27" spans="1:27" ht="127.5" customHeight="1" x14ac:dyDescent="0.25">
      <c r="A27" s="194" t="s">
        <v>304</v>
      </c>
      <c r="B27" s="194" t="s">
        <v>267</v>
      </c>
      <c r="C27" s="194" t="s">
        <v>268</v>
      </c>
      <c r="D27" s="164" t="s">
        <v>277</v>
      </c>
      <c r="E27" s="194" t="s">
        <v>305</v>
      </c>
      <c r="F27" s="194" t="s">
        <v>306</v>
      </c>
      <c r="G27" s="194" t="s">
        <v>307</v>
      </c>
      <c r="H27" s="164"/>
      <c r="I27" s="134"/>
      <c r="J27" s="164"/>
      <c r="K27" s="164" t="s">
        <v>192</v>
      </c>
      <c r="L27" s="171" t="s">
        <v>308</v>
      </c>
      <c r="M27" s="163" t="s">
        <v>309</v>
      </c>
      <c r="AA27" s="137">
        <f>IF(OR(I27="Fail",ISBLANK(I27)),INDEX('Issue Code Table'!C:C,MATCH(L:L,'Issue Code Table'!A:A,0)),IF(K27="Critical",6,IF(K27="Significant",5,IF(K27="Moderate",3,2))))</f>
        <v>4</v>
      </c>
    </row>
    <row r="28" spans="1:27" ht="83.5" customHeight="1" x14ac:dyDescent="0.25">
      <c r="A28" s="194" t="s">
        <v>310</v>
      </c>
      <c r="B28" s="194" t="s">
        <v>311</v>
      </c>
      <c r="C28" s="194" t="s">
        <v>312</v>
      </c>
      <c r="D28" s="164" t="s">
        <v>126</v>
      </c>
      <c r="E28" s="194" t="s">
        <v>313</v>
      </c>
      <c r="F28" s="194" t="s">
        <v>314</v>
      </c>
      <c r="G28" s="194" t="s">
        <v>315</v>
      </c>
      <c r="H28" s="164"/>
      <c r="I28" s="134"/>
      <c r="J28" s="164"/>
      <c r="K28" s="164" t="s">
        <v>192</v>
      </c>
      <c r="L28" s="171" t="s">
        <v>316</v>
      </c>
      <c r="M28" s="163" t="s">
        <v>317</v>
      </c>
      <c r="AA28" s="137">
        <f>IF(OR(I28="Fail",ISBLANK(I28)),INDEX('Issue Code Table'!C:C,MATCH(L:L,'Issue Code Table'!A:A,0)),IF(K28="Critical",6,IF(K28="Significant",5,IF(K28="Moderate",3,2))))</f>
        <v>5</v>
      </c>
    </row>
    <row r="29" spans="1:27" ht="74.25" customHeight="1" x14ac:dyDescent="0.25">
      <c r="A29" s="194" t="s">
        <v>318</v>
      </c>
      <c r="B29" s="194" t="s">
        <v>275</v>
      </c>
      <c r="C29" s="194" t="s">
        <v>276</v>
      </c>
      <c r="D29" s="164" t="s">
        <v>277</v>
      </c>
      <c r="E29" s="194" t="s">
        <v>319</v>
      </c>
      <c r="F29" s="194" t="s">
        <v>320</v>
      </c>
      <c r="G29" s="194" t="s">
        <v>321</v>
      </c>
      <c r="H29" s="164"/>
      <c r="I29" s="134"/>
      <c r="J29" s="164"/>
      <c r="K29" s="164" t="s">
        <v>140</v>
      </c>
      <c r="L29" s="171" t="s">
        <v>322</v>
      </c>
      <c r="M29" s="163" t="s">
        <v>323</v>
      </c>
      <c r="AA29" s="137">
        <f>IF(OR(I29="Fail",ISBLANK(I29)),INDEX('Issue Code Table'!C:C,MATCH(L:L,'Issue Code Table'!A:A,0)),IF(K29="Critical",6,IF(K29="Significant",5,IF(K29="Moderate",3,2))))</f>
        <v>5</v>
      </c>
    </row>
    <row r="30" spans="1:27" ht="154.5" customHeight="1" x14ac:dyDescent="0.25">
      <c r="A30" s="194" t="s">
        <v>324</v>
      </c>
      <c r="B30" s="194" t="s">
        <v>325</v>
      </c>
      <c r="C30" s="194" t="s">
        <v>326</v>
      </c>
      <c r="D30" s="164" t="s">
        <v>126</v>
      </c>
      <c r="E30" s="194" t="s">
        <v>327</v>
      </c>
      <c r="F30" s="194" t="s">
        <v>328</v>
      </c>
      <c r="G30" s="194" t="s">
        <v>329</v>
      </c>
      <c r="H30" s="164"/>
      <c r="I30" s="134"/>
      <c r="J30" s="164"/>
      <c r="K30" s="164" t="s">
        <v>192</v>
      </c>
      <c r="L30" s="171" t="s">
        <v>330</v>
      </c>
      <c r="M30" s="163" t="s">
        <v>331</v>
      </c>
      <c r="AA30" s="137">
        <f>IF(OR(I30="Fail",ISBLANK(I30)),INDEX('Issue Code Table'!C:C,MATCH(L:L,'Issue Code Table'!A:A,0)),IF(K30="Critical",6,IF(K30="Significant",5,IF(K30="Moderate",3,2))))</f>
        <v>4</v>
      </c>
    </row>
    <row r="31" spans="1:27" ht="81.75" customHeight="1" x14ac:dyDescent="0.25">
      <c r="A31" s="194" t="s">
        <v>332</v>
      </c>
      <c r="B31" s="194" t="s">
        <v>333</v>
      </c>
      <c r="C31" s="194" t="s">
        <v>334</v>
      </c>
      <c r="D31" s="164" t="s">
        <v>188</v>
      </c>
      <c r="E31" s="194" t="s">
        <v>335</v>
      </c>
      <c r="F31" s="194" t="s">
        <v>336</v>
      </c>
      <c r="G31" s="194" t="s">
        <v>337</v>
      </c>
      <c r="H31" s="164"/>
      <c r="I31" s="134"/>
      <c r="J31" s="164"/>
      <c r="K31" s="164" t="s">
        <v>140</v>
      </c>
      <c r="L31" s="171" t="s">
        <v>338</v>
      </c>
      <c r="M31" s="163" t="s">
        <v>339</v>
      </c>
      <c r="AA31" s="137">
        <f>IF(OR(I31="Fail",ISBLANK(I31)),INDEX('Issue Code Table'!C:C,MATCH(L:L,'Issue Code Table'!A:A,0)),IF(K31="Critical",6,IF(K31="Significant",5,IF(K31="Moderate",3,2))))</f>
        <v>5</v>
      </c>
    </row>
    <row r="32" spans="1:27" ht="215.25" customHeight="1" x14ac:dyDescent="0.25">
      <c r="A32" s="194" t="s">
        <v>340</v>
      </c>
      <c r="B32" s="194" t="s">
        <v>341</v>
      </c>
      <c r="C32" s="194" t="s">
        <v>342</v>
      </c>
      <c r="D32" s="164" t="s">
        <v>343</v>
      </c>
      <c r="E32" s="194" t="s">
        <v>344</v>
      </c>
      <c r="F32" s="194" t="s">
        <v>345</v>
      </c>
      <c r="G32" s="194" t="s">
        <v>346</v>
      </c>
      <c r="H32" s="164"/>
      <c r="I32" s="134"/>
      <c r="J32" s="164"/>
      <c r="K32" s="164" t="s">
        <v>140</v>
      </c>
      <c r="L32" s="171" t="s">
        <v>347</v>
      </c>
      <c r="M32" s="163" t="s">
        <v>348</v>
      </c>
      <c r="AA32" s="137">
        <f>IF(OR(I32="Fail",ISBLANK(I32)),INDEX('Issue Code Table'!C:C,MATCH(L:L,'Issue Code Table'!A:A,0)),IF(K32="Critical",6,IF(K32="Significant",5,IF(K32="Moderate",3,2))))</f>
        <v>6</v>
      </c>
    </row>
    <row r="33" spans="1:27" ht="91.5" customHeight="1" x14ac:dyDescent="0.25">
      <c r="A33" s="194" t="s">
        <v>349</v>
      </c>
      <c r="B33" s="194" t="s">
        <v>350</v>
      </c>
      <c r="C33" s="194" t="s">
        <v>351</v>
      </c>
      <c r="D33" s="164" t="s">
        <v>126</v>
      </c>
      <c r="E33" s="194" t="s">
        <v>352</v>
      </c>
      <c r="F33" s="194" t="s">
        <v>353</v>
      </c>
      <c r="G33" s="194" t="s">
        <v>354</v>
      </c>
      <c r="H33" s="164"/>
      <c r="I33" s="134"/>
      <c r="J33" s="164"/>
      <c r="K33" s="164" t="s">
        <v>192</v>
      </c>
      <c r="L33" s="171" t="s">
        <v>355</v>
      </c>
      <c r="M33" s="163" t="s">
        <v>356</v>
      </c>
      <c r="AA33" s="137">
        <f>IF(OR(I33="Fail",ISBLANK(I33)),INDEX('Issue Code Table'!C:C,MATCH(L:L,'Issue Code Table'!A:A,0)),IF(K33="Critical",6,IF(K33="Significant",5,IF(K33="Moderate",3,2))))</f>
        <v>4</v>
      </c>
    </row>
    <row r="34" spans="1:27" ht="83.25" customHeight="1" x14ac:dyDescent="0.25">
      <c r="A34" s="194" t="s">
        <v>357</v>
      </c>
      <c r="B34" s="194" t="s">
        <v>358</v>
      </c>
      <c r="C34" s="194" t="s">
        <v>359</v>
      </c>
      <c r="D34" s="164" t="s">
        <v>188</v>
      </c>
      <c r="E34" s="194" t="s">
        <v>360</v>
      </c>
      <c r="F34" s="194" t="s">
        <v>361</v>
      </c>
      <c r="G34" s="194" t="s">
        <v>362</v>
      </c>
      <c r="H34" s="164"/>
      <c r="I34" s="134"/>
      <c r="J34" s="164"/>
      <c r="K34" s="164" t="s">
        <v>140</v>
      </c>
      <c r="L34" s="171" t="s">
        <v>363</v>
      </c>
      <c r="M34" s="163" t="s">
        <v>364</v>
      </c>
      <c r="AA34" s="137">
        <f>IF(OR(I34="Fail",ISBLANK(I34)),INDEX('Issue Code Table'!C:C,MATCH(L:L,'Issue Code Table'!A:A,0)),IF(K34="Critical",6,IF(K34="Significant",5,IF(K34="Moderate",3,2))))</f>
        <v>6</v>
      </c>
    </row>
    <row r="35" spans="1:27" ht="141" customHeight="1" x14ac:dyDescent="0.25">
      <c r="A35" s="194" t="s">
        <v>365</v>
      </c>
      <c r="B35" s="194" t="s">
        <v>366</v>
      </c>
      <c r="C35" s="194" t="s">
        <v>367</v>
      </c>
      <c r="D35" s="164" t="s">
        <v>343</v>
      </c>
      <c r="E35" s="194" t="s">
        <v>368</v>
      </c>
      <c r="F35" s="194" t="s">
        <v>369</v>
      </c>
      <c r="G35" s="194" t="s">
        <v>370</v>
      </c>
      <c r="H35" s="164"/>
      <c r="I35" s="134"/>
      <c r="J35" s="164"/>
      <c r="K35" s="164" t="s">
        <v>140</v>
      </c>
      <c r="L35" s="171" t="s">
        <v>363</v>
      </c>
      <c r="M35" s="163" t="s">
        <v>364</v>
      </c>
      <c r="AA35" s="137">
        <f>IF(OR(I35="Fail",ISBLANK(I35)),INDEX('Issue Code Table'!C:C,MATCH(L:L,'Issue Code Table'!A:A,0)),IF(K35="Critical",6,IF(K35="Significant",5,IF(K35="Moderate",3,2))))</f>
        <v>6</v>
      </c>
    </row>
    <row r="36" spans="1:27" ht="87.75" customHeight="1" x14ac:dyDescent="0.25">
      <c r="A36" s="194" t="s">
        <v>371</v>
      </c>
      <c r="B36" s="194" t="s">
        <v>366</v>
      </c>
      <c r="C36" s="194" t="s">
        <v>367</v>
      </c>
      <c r="D36" s="164" t="s">
        <v>126</v>
      </c>
      <c r="E36" s="194" t="s">
        <v>372</v>
      </c>
      <c r="F36" s="194" t="s">
        <v>373</v>
      </c>
      <c r="G36" s="194" t="s">
        <v>374</v>
      </c>
      <c r="H36" s="164"/>
      <c r="I36" s="134"/>
      <c r="J36" s="164"/>
      <c r="K36" s="164" t="s">
        <v>140</v>
      </c>
      <c r="L36" s="171" t="s">
        <v>363</v>
      </c>
      <c r="M36" s="163" t="s">
        <v>364</v>
      </c>
      <c r="AA36" s="137">
        <f>IF(OR(I36="Fail",ISBLANK(I36)),INDEX('Issue Code Table'!C:C,MATCH(L:L,'Issue Code Table'!A:A,0)),IF(K36="Critical",6,IF(K36="Significant",5,IF(K36="Moderate",3,2))))</f>
        <v>6</v>
      </c>
    </row>
    <row r="37" spans="1:27" ht="118.5" customHeight="1" x14ac:dyDescent="0.25">
      <c r="A37" s="194" t="s">
        <v>375</v>
      </c>
      <c r="B37" s="194" t="s">
        <v>376</v>
      </c>
      <c r="C37" s="194" t="s">
        <v>377</v>
      </c>
      <c r="D37" s="194" t="s">
        <v>126</v>
      </c>
      <c r="E37" s="194" t="s">
        <v>378</v>
      </c>
      <c r="F37" s="194" t="s">
        <v>379</v>
      </c>
      <c r="G37" s="194" t="s">
        <v>380</v>
      </c>
      <c r="H37" s="164"/>
      <c r="I37" s="134"/>
      <c r="J37" s="164"/>
      <c r="K37" s="164" t="s">
        <v>140</v>
      </c>
      <c r="L37" s="171" t="s">
        <v>381</v>
      </c>
      <c r="M37" s="163" t="s">
        <v>382</v>
      </c>
      <c r="AA37" s="137">
        <f>IF(OR(I37="Fail",ISBLANK(I37)),INDEX('Issue Code Table'!C:C,MATCH(L:L,'Issue Code Table'!A:A,0)),IF(K37="Critical",6,IF(K37="Significant",5,IF(K37="Moderate",3,2))))</f>
        <v>6</v>
      </c>
    </row>
    <row r="38" spans="1:27" ht="279" customHeight="1" x14ac:dyDescent="0.25">
      <c r="A38" s="194" t="s">
        <v>383</v>
      </c>
      <c r="B38" s="194" t="s">
        <v>376</v>
      </c>
      <c r="C38" s="194" t="s">
        <v>377</v>
      </c>
      <c r="D38" s="194" t="s">
        <v>126</v>
      </c>
      <c r="E38" s="194" t="s">
        <v>384</v>
      </c>
      <c r="F38" s="194" t="s">
        <v>385</v>
      </c>
      <c r="G38" s="194" t="s">
        <v>386</v>
      </c>
      <c r="H38" s="164"/>
      <c r="I38" s="134"/>
      <c r="J38" s="164"/>
      <c r="K38" s="164" t="s">
        <v>192</v>
      </c>
      <c r="L38" s="171" t="s">
        <v>387</v>
      </c>
      <c r="M38" s="134" t="s">
        <v>388</v>
      </c>
      <c r="AA38" s="137" t="e">
        <f>IF(OR(I38="Fail",ISBLANK(I38)),INDEX('Issue Code Table'!C:C,MATCH(L:L,'Issue Code Table'!A:A,0)),IF(K38="Critical",6,IF(K38="Significant",5,IF(K38="Moderate",3,2))))</f>
        <v>#N/A</v>
      </c>
    </row>
    <row r="39" spans="1:27" ht="265.5" customHeight="1" x14ac:dyDescent="0.25">
      <c r="A39" s="194" t="s">
        <v>389</v>
      </c>
      <c r="B39" s="194" t="s">
        <v>390</v>
      </c>
      <c r="C39" s="194" t="s">
        <v>391</v>
      </c>
      <c r="D39" s="164" t="s">
        <v>126</v>
      </c>
      <c r="E39" s="194" t="s">
        <v>392</v>
      </c>
      <c r="F39" s="194" t="s">
        <v>393</v>
      </c>
      <c r="G39" s="204" t="s">
        <v>394</v>
      </c>
      <c r="H39" s="164"/>
      <c r="I39" s="134"/>
      <c r="J39" s="164"/>
      <c r="K39" s="164" t="s">
        <v>192</v>
      </c>
      <c r="L39" s="171" t="s">
        <v>395</v>
      </c>
      <c r="M39" s="163" t="s">
        <v>396</v>
      </c>
      <c r="AA39" s="137">
        <f>IF(OR(I39="Fail",ISBLANK(I39)),INDEX('Issue Code Table'!C:C,MATCH(L:L,'Issue Code Table'!A:A,0)),IF(K39="Critical",6,IF(K39="Significant",5,IF(K39="Moderate",3,2))))</f>
        <v>4</v>
      </c>
    </row>
    <row r="40" spans="1:27" ht="163.5" customHeight="1" x14ac:dyDescent="0.25">
      <c r="A40" s="194" t="s">
        <v>397</v>
      </c>
      <c r="B40" s="194" t="s">
        <v>398</v>
      </c>
      <c r="C40" s="194" t="s">
        <v>399</v>
      </c>
      <c r="D40" s="164" t="s">
        <v>150</v>
      </c>
      <c r="E40" s="195" t="s">
        <v>400</v>
      </c>
      <c r="F40" s="195" t="s">
        <v>401</v>
      </c>
      <c r="G40" s="195" t="s">
        <v>402</v>
      </c>
      <c r="H40" s="164"/>
      <c r="I40" s="134"/>
      <c r="J40" s="164"/>
      <c r="K40" s="164" t="s">
        <v>140</v>
      </c>
      <c r="L40" s="171" t="s">
        <v>403</v>
      </c>
      <c r="M40" s="134" t="s">
        <v>404</v>
      </c>
      <c r="AA40" s="137" t="e">
        <f>IF(OR(I40="Fail",ISBLANK(I40)),INDEX('Issue Code Table'!C:C,MATCH(L:L,'Issue Code Table'!A:A,0)),IF(K40="Critical",6,IF(K40="Significant",5,IF(K40="Moderate",3,2))))</f>
        <v>#N/A</v>
      </c>
    </row>
    <row r="41" spans="1:27" s="142" customFormat="1" ht="168.75" customHeight="1" x14ac:dyDescent="0.25">
      <c r="A41" s="194" t="s">
        <v>405</v>
      </c>
      <c r="B41" s="195" t="s">
        <v>406</v>
      </c>
      <c r="C41" s="195" t="s">
        <v>407</v>
      </c>
      <c r="D41" s="164" t="s">
        <v>188</v>
      </c>
      <c r="E41" s="204" t="s">
        <v>408</v>
      </c>
      <c r="F41" s="204" t="s">
        <v>409</v>
      </c>
      <c r="G41" s="204" t="s">
        <v>410</v>
      </c>
      <c r="H41" s="164"/>
      <c r="I41" s="134"/>
      <c r="J41" s="164"/>
      <c r="K41" s="164" t="s">
        <v>192</v>
      </c>
      <c r="L41" s="171" t="s">
        <v>411</v>
      </c>
      <c r="M41" s="163" t="s">
        <v>412</v>
      </c>
      <c r="AA41" s="137">
        <f>IF(OR(I41="Fail",ISBLANK(I41)),INDEX('Issue Code Table'!C:C,MATCH(L:L,'Issue Code Table'!A:A,0)),IF(K41="Critical",6,IF(K41="Significant",5,IF(K41="Moderate",3,2))))</f>
        <v>2</v>
      </c>
    </row>
    <row r="42" spans="1:27" ht="142.5" customHeight="1" x14ac:dyDescent="0.25">
      <c r="A42" s="194" t="s">
        <v>413</v>
      </c>
      <c r="B42" s="194" t="s">
        <v>414</v>
      </c>
      <c r="C42" s="164" t="s">
        <v>415</v>
      </c>
      <c r="D42" s="164" t="s">
        <v>150</v>
      </c>
      <c r="E42" s="194" t="s">
        <v>416</v>
      </c>
      <c r="F42" s="194" t="s">
        <v>417</v>
      </c>
      <c r="G42" s="194" t="s">
        <v>418</v>
      </c>
      <c r="H42" s="134"/>
      <c r="I42" s="134"/>
      <c r="J42" s="164"/>
      <c r="K42" s="164" t="s">
        <v>140</v>
      </c>
      <c r="L42" s="171" t="s">
        <v>419</v>
      </c>
      <c r="M42" s="163" t="s">
        <v>420</v>
      </c>
      <c r="AA42" s="137" t="e">
        <f>IF(OR(I42="Fail",ISBLANK(I42)),INDEX('Issue Code Table'!C:C,MATCH(L:L,'Issue Code Table'!A:A,0)),IF(K42="Critical",6,IF(K42="Significant",5,IF(K42="Moderate",3,2))))</f>
        <v>#N/A</v>
      </c>
    </row>
    <row r="43" spans="1:27" ht="91.5" customHeight="1" x14ac:dyDescent="0.25">
      <c r="A43" s="194" t="s">
        <v>421</v>
      </c>
      <c r="B43" s="194" t="s">
        <v>422</v>
      </c>
      <c r="C43" s="194" t="s">
        <v>423</v>
      </c>
      <c r="D43" s="194" t="s">
        <v>150</v>
      </c>
      <c r="E43" s="206" t="s">
        <v>424</v>
      </c>
      <c r="F43" s="206" t="s">
        <v>425</v>
      </c>
      <c r="G43" s="206" t="s">
        <v>426</v>
      </c>
      <c r="H43" s="164"/>
      <c r="I43" s="134"/>
      <c r="J43" s="164"/>
      <c r="K43" s="164" t="s">
        <v>192</v>
      </c>
      <c r="L43" s="171" t="s">
        <v>427</v>
      </c>
      <c r="M43" s="163" t="s">
        <v>428</v>
      </c>
      <c r="AA43" s="137">
        <f>IF(OR(I43="Fail",ISBLANK(I43)),INDEX('Issue Code Table'!C:C,MATCH(L:L,'Issue Code Table'!A:A,0)),IF(K43="Critical",6,IF(K43="Significant",5,IF(K43="Moderate",3,2))))</f>
        <v>3</v>
      </c>
    </row>
    <row r="44" spans="1:27" x14ac:dyDescent="0.25">
      <c r="A44" s="166"/>
      <c r="B44" s="185" t="s">
        <v>429</v>
      </c>
      <c r="C44" s="167"/>
      <c r="D44" s="166"/>
      <c r="E44" s="166"/>
      <c r="F44" s="166"/>
      <c r="G44" s="166"/>
      <c r="H44" s="166"/>
      <c r="I44" s="166"/>
      <c r="J44" s="166"/>
      <c r="K44" s="166"/>
      <c r="L44" s="166"/>
      <c r="M44" s="166"/>
      <c r="AA44" s="183"/>
    </row>
    <row r="45" spans="1:27" x14ac:dyDescent="0.25">
      <c r="A45" s="161"/>
      <c r="B45" s="161"/>
      <c r="C45" s="161"/>
      <c r="D45" s="161"/>
      <c r="E45" s="161"/>
      <c r="F45" s="161"/>
      <c r="G45" s="161"/>
      <c r="H45" s="161"/>
      <c r="I45" s="161"/>
      <c r="J45" s="161"/>
      <c r="K45" s="132"/>
      <c r="L45" s="132"/>
      <c r="M45" s="132"/>
      <c r="AA45" s="184"/>
    </row>
    <row r="46" spans="1:27" hidden="1" x14ac:dyDescent="0.25">
      <c r="A46" s="161"/>
      <c r="B46" s="161"/>
      <c r="C46" s="161"/>
      <c r="D46" s="161"/>
      <c r="E46" s="161"/>
      <c r="F46" s="161"/>
      <c r="G46" s="161"/>
      <c r="H46" s="161"/>
      <c r="I46" s="161"/>
      <c r="J46" s="161"/>
      <c r="K46" s="132"/>
      <c r="L46" s="132"/>
      <c r="M46" s="132"/>
      <c r="AA46" s="184"/>
    </row>
    <row r="47" spans="1:27" hidden="1" x14ac:dyDescent="0.25">
      <c r="A47" s="161"/>
      <c r="B47" s="161"/>
      <c r="C47" s="161"/>
      <c r="D47" s="161"/>
      <c r="E47" s="161"/>
      <c r="F47" s="161"/>
      <c r="G47" s="161"/>
      <c r="H47" s="161" t="s">
        <v>430</v>
      </c>
      <c r="I47" s="161"/>
      <c r="J47" s="161"/>
      <c r="K47" s="132"/>
      <c r="L47" s="132"/>
      <c r="M47" s="132"/>
      <c r="AA47" s="184"/>
    </row>
    <row r="48" spans="1:27" hidden="1" x14ac:dyDescent="0.25">
      <c r="A48" s="161"/>
      <c r="B48" s="161"/>
      <c r="C48" s="161"/>
      <c r="D48" s="161"/>
      <c r="E48" s="161"/>
      <c r="F48" s="161"/>
      <c r="G48" s="161"/>
      <c r="H48" s="161" t="s">
        <v>57</v>
      </c>
      <c r="I48" s="161"/>
      <c r="J48" s="161"/>
      <c r="K48" s="132"/>
      <c r="L48" s="132"/>
      <c r="M48" s="132"/>
      <c r="AA48" s="184"/>
    </row>
    <row r="49" spans="1:27" hidden="1" x14ac:dyDescent="0.25">
      <c r="A49" s="161"/>
      <c r="B49" s="161"/>
      <c r="C49" s="161"/>
      <c r="D49" s="161"/>
      <c r="E49" s="161"/>
      <c r="F49" s="161"/>
      <c r="G49" s="161"/>
      <c r="H49" s="161" t="s">
        <v>58</v>
      </c>
      <c r="I49" s="161"/>
      <c r="J49" s="161"/>
      <c r="K49" s="132"/>
      <c r="L49" s="132"/>
      <c r="M49" s="132"/>
      <c r="AA49" s="184"/>
    </row>
    <row r="50" spans="1:27" hidden="1" x14ac:dyDescent="0.25">
      <c r="A50" s="161"/>
      <c r="B50" s="161"/>
      <c r="C50" s="161"/>
      <c r="D50" s="161"/>
      <c r="E50" s="161"/>
      <c r="F50" s="161"/>
      <c r="G50" s="161"/>
      <c r="H50" s="161" t="s">
        <v>46</v>
      </c>
      <c r="I50" s="161"/>
      <c r="J50" s="161"/>
      <c r="K50" s="132"/>
      <c r="L50" s="132"/>
      <c r="M50" s="132"/>
      <c r="AA50" s="184"/>
    </row>
    <row r="51" spans="1:27" hidden="1" x14ac:dyDescent="0.25">
      <c r="A51" s="161"/>
      <c r="B51" s="161"/>
      <c r="C51" s="161"/>
      <c r="D51" s="161"/>
      <c r="E51" s="161"/>
      <c r="F51" s="161"/>
      <c r="G51" s="161"/>
      <c r="H51" s="161" t="s">
        <v>431</v>
      </c>
      <c r="I51" s="161"/>
      <c r="J51" s="161"/>
      <c r="K51" s="132"/>
      <c r="L51" s="132"/>
      <c r="M51" s="132"/>
      <c r="AA51" s="184"/>
    </row>
    <row r="52" spans="1:27" hidden="1" x14ac:dyDescent="0.25">
      <c r="A52" s="161"/>
      <c r="B52" s="161"/>
      <c r="C52" s="161"/>
      <c r="D52" s="161"/>
      <c r="E52" s="161"/>
      <c r="F52" s="161"/>
      <c r="G52" s="161"/>
      <c r="H52" s="161" t="s">
        <v>432</v>
      </c>
      <c r="I52" s="161"/>
      <c r="J52" s="161"/>
      <c r="K52" s="132"/>
      <c r="L52" s="132"/>
      <c r="M52" s="132"/>
      <c r="AA52" s="184"/>
    </row>
    <row r="53" spans="1:27" hidden="1" x14ac:dyDescent="0.25">
      <c r="A53" s="161"/>
      <c r="B53" s="161"/>
      <c r="C53" s="161"/>
      <c r="D53" s="161"/>
      <c r="E53" s="161"/>
      <c r="F53" s="161"/>
      <c r="G53" s="161"/>
      <c r="H53" s="161" t="s">
        <v>433</v>
      </c>
      <c r="I53" s="161"/>
      <c r="J53" s="161"/>
      <c r="K53" s="132"/>
      <c r="L53" s="132"/>
      <c r="M53" s="132"/>
      <c r="AA53" s="184"/>
    </row>
    <row r="54" spans="1:27" hidden="1" x14ac:dyDescent="0.25">
      <c r="A54" s="161"/>
      <c r="B54" s="161"/>
      <c r="C54" s="161"/>
      <c r="D54" s="161"/>
      <c r="E54" s="161"/>
      <c r="F54" s="161"/>
      <c r="G54" s="161"/>
      <c r="H54" s="161"/>
      <c r="I54" s="161"/>
      <c r="J54" s="161"/>
      <c r="K54" s="132"/>
      <c r="L54" s="132"/>
      <c r="M54" s="132"/>
      <c r="AA54" s="184"/>
    </row>
    <row r="55" spans="1:27" hidden="1" x14ac:dyDescent="0.25">
      <c r="A55" s="161"/>
      <c r="B55" s="161"/>
      <c r="C55" s="161"/>
      <c r="D55" s="161"/>
      <c r="E55" s="161"/>
      <c r="F55" s="161"/>
      <c r="G55" s="161"/>
      <c r="H55" s="132" t="s">
        <v>434</v>
      </c>
      <c r="I55" s="161"/>
      <c r="J55" s="161"/>
      <c r="K55" s="132"/>
      <c r="L55" s="132"/>
      <c r="M55" s="132"/>
      <c r="AA55" s="184"/>
    </row>
    <row r="56" spans="1:27" hidden="1" x14ac:dyDescent="0.25">
      <c r="A56" s="161"/>
      <c r="B56" s="161"/>
      <c r="C56" s="161"/>
      <c r="D56" s="161"/>
      <c r="E56" s="161"/>
      <c r="F56" s="161"/>
      <c r="G56" s="161"/>
      <c r="H56" s="132" t="s">
        <v>130</v>
      </c>
      <c r="I56" s="161"/>
      <c r="J56" s="161"/>
      <c r="K56" s="132"/>
      <c r="L56" s="132"/>
      <c r="M56" s="132"/>
      <c r="AA56" s="184"/>
    </row>
    <row r="57" spans="1:27" hidden="1" x14ac:dyDescent="0.25">
      <c r="A57" s="161"/>
      <c r="B57" s="161"/>
      <c r="C57" s="161"/>
      <c r="D57" s="161"/>
      <c r="E57" s="161"/>
      <c r="F57" s="161"/>
      <c r="G57" s="161"/>
      <c r="H57" s="132" t="s">
        <v>140</v>
      </c>
      <c r="I57" s="161"/>
      <c r="J57" s="161"/>
      <c r="K57" s="132"/>
      <c r="L57" s="132"/>
      <c r="M57" s="132"/>
      <c r="AA57" s="184"/>
    </row>
    <row r="58" spans="1:27" hidden="1" x14ac:dyDescent="0.25">
      <c r="A58" s="161"/>
      <c r="B58" s="161"/>
      <c r="C58" s="161"/>
      <c r="D58" s="161"/>
      <c r="E58" s="161"/>
      <c r="F58" s="161"/>
      <c r="G58" s="161"/>
      <c r="H58" s="132" t="s">
        <v>192</v>
      </c>
      <c r="I58" s="161"/>
      <c r="J58" s="161"/>
      <c r="K58" s="132"/>
      <c r="L58" s="132"/>
      <c r="M58" s="132"/>
      <c r="AA58" s="184"/>
    </row>
    <row r="59" spans="1:27" hidden="1" x14ac:dyDescent="0.25">
      <c r="H59" s="130" t="s">
        <v>263</v>
      </c>
      <c r="AA59" s="184"/>
    </row>
    <row r="60" spans="1:27" hidden="1" x14ac:dyDescent="0.25">
      <c r="AA60" s="207"/>
    </row>
    <row r="61" spans="1:27" hidden="1" x14ac:dyDescent="0.25"/>
    <row r="62" spans="1:27" hidden="1" x14ac:dyDescent="0.25"/>
    <row r="63" spans="1:27" hidden="1" x14ac:dyDescent="0.25"/>
    <row r="64" spans="1:27" hidden="1" x14ac:dyDescent="0.25"/>
    <row r="65" hidden="1" x14ac:dyDescent="0.25"/>
    <row r="66" hidden="1" x14ac:dyDescent="0.25"/>
  </sheetData>
  <protectedRanges>
    <protectedRange password="E1A2" sqref="L2 N27:N30 N39:N42 N19:N24 N15:N17 N2:N13" name="Range1"/>
    <protectedRange password="E1A2" sqref="AA2" name="Range1_1"/>
    <protectedRange password="E1A2" sqref="M2" name="Range1_2"/>
    <protectedRange password="E1A2" sqref="Z14" name="Range1_1_1_1"/>
    <protectedRange password="E1A2" sqref="Z18" name="Range1_1_1_1_1"/>
    <protectedRange password="E1A2" sqref="L21:L24 L27:L30 L5:M13 L41:L42 L39:M39 M41:M43 L19 L16:M17 L4 M19:M37" name="Range1_6"/>
    <protectedRange password="E1A2" sqref="L3" name="Range1_2_1_1"/>
    <protectedRange password="E1A2" sqref="L18" name="Range1_3_1"/>
    <protectedRange password="E1A2" sqref="L15" name="Range1_4_1"/>
  </protectedRanges>
  <autoFilter ref="A2:AA44" xr:uid="{7B76069A-5F1C-412B-B43E-1EADF5AD2A26}"/>
  <phoneticPr fontId="1" type="noConversion"/>
  <conditionalFormatting sqref="D3">
    <cfRule type="cellIs" dxfId="126" priority="128" stopIfTrue="1" operator="equal">
      <formula>"Pass"</formula>
    </cfRule>
    <cfRule type="cellIs" dxfId="125" priority="129" stopIfTrue="1" operator="equal">
      <formula>"Fail"</formula>
    </cfRule>
    <cfRule type="cellIs" dxfId="124" priority="130" stopIfTrue="1" operator="equal">
      <formula>"Info"</formula>
    </cfRule>
  </conditionalFormatting>
  <conditionalFormatting sqref="D5">
    <cfRule type="cellIs" dxfId="123" priority="125" stopIfTrue="1" operator="equal">
      <formula>"Pass"</formula>
    </cfRule>
    <cfRule type="cellIs" dxfId="122" priority="126" stopIfTrue="1" operator="equal">
      <formula>"Fail"</formula>
    </cfRule>
    <cfRule type="cellIs" dxfId="121" priority="127" stopIfTrue="1" operator="equal">
      <formula>"Info"</formula>
    </cfRule>
  </conditionalFormatting>
  <conditionalFormatting sqref="D6:D7">
    <cfRule type="cellIs" dxfId="120" priority="122" stopIfTrue="1" operator="equal">
      <formula>"Pass"</formula>
    </cfRule>
    <cfRule type="cellIs" dxfId="119" priority="123" stopIfTrue="1" operator="equal">
      <formula>"Fail"</formula>
    </cfRule>
    <cfRule type="cellIs" dxfId="118" priority="124" stopIfTrue="1" operator="equal">
      <formula>"Info"</formula>
    </cfRule>
  </conditionalFormatting>
  <conditionalFormatting sqref="D32">
    <cfRule type="cellIs" dxfId="117" priority="119" stopIfTrue="1" operator="equal">
      <formula>"Pass"</formula>
    </cfRule>
    <cfRule type="cellIs" dxfId="116" priority="120" stopIfTrue="1" operator="equal">
      <formula>"Fail"</formula>
    </cfRule>
    <cfRule type="cellIs" dxfId="115" priority="121" stopIfTrue="1" operator="equal">
      <formula>"Info"</formula>
    </cfRule>
  </conditionalFormatting>
  <conditionalFormatting sqref="D33">
    <cfRule type="cellIs" dxfId="114" priority="116" stopIfTrue="1" operator="equal">
      <formula>"Pass"</formula>
    </cfRule>
    <cfRule type="cellIs" dxfId="113" priority="117" stopIfTrue="1" operator="equal">
      <formula>"Fail"</formula>
    </cfRule>
    <cfRule type="cellIs" dxfId="112" priority="118" stopIfTrue="1" operator="equal">
      <formula>"Info"</formula>
    </cfRule>
  </conditionalFormatting>
  <conditionalFormatting sqref="J34">
    <cfRule type="cellIs" dxfId="111" priority="113" stopIfTrue="1" operator="equal">
      <formula>"Pass"</formula>
    </cfRule>
    <cfRule type="cellIs" dxfId="110" priority="114" stopIfTrue="1" operator="equal">
      <formula>"Fail"</formula>
    </cfRule>
    <cfRule type="cellIs" dxfId="109" priority="115" stopIfTrue="1" operator="equal">
      <formula>"Info"</formula>
    </cfRule>
  </conditionalFormatting>
  <conditionalFormatting sqref="D34">
    <cfRule type="cellIs" dxfId="108" priority="110" stopIfTrue="1" operator="equal">
      <formula>"Pass"</formula>
    </cfRule>
    <cfRule type="cellIs" dxfId="107" priority="111" stopIfTrue="1" operator="equal">
      <formula>"Fail"</formula>
    </cfRule>
    <cfRule type="cellIs" dxfId="106" priority="112" stopIfTrue="1" operator="equal">
      <formula>"Info"</formula>
    </cfRule>
  </conditionalFormatting>
  <conditionalFormatting sqref="D35">
    <cfRule type="cellIs" dxfId="105" priority="107" stopIfTrue="1" operator="equal">
      <formula>"Pass"</formula>
    </cfRule>
    <cfRule type="cellIs" dxfId="104" priority="108" stopIfTrue="1" operator="equal">
      <formula>"Fail"</formula>
    </cfRule>
    <cfRule type="cellIs" dxfId="103" priority="109" stopIfTrue="1" operator="equal">
      <formula>"Info"</formula>
    </cfRule>
  </conditionalFormatting>
  <conditionalFormatting sqref="D36">
    <cfRule type="cellIs" dxfId="102" priority="104" stopIfTrue="1" operator="equal">
      <formula>"Pass"</formula>
    </cfRule>
    <cfRule type="cellIs" dxfId="101" priority="105" stopIfTrue="1" operator="equal">
      <formula>"Fail"</formula>
    </cfRule>
    <cfRule type="cellIs" dxfId="100" priority="106" stopIfTrue="1" operator="equal">
      <formula>"Info"</formula>
    </cfRule>
  </conditionalFormatting>
  <conditionalFormatting sqref="D10">
    <cfRule type="cellIs" dxfId="99" priority="101" stopIfTrue="1" operator="equal">
      <formula>"Pass"</formula>
    </cfRule>
    <cfRule type="cellIs" dxfId="98" priority="102" stopIfTrue="1" operator="equal">
      <formula>"Fail"</formula>
    </cfRule>
    <cfRule type="cellIs" dxfId="97" priority="103" stopIfTrue="1" operator="equal">
      <formula>"Info"</formula>
    </cfRule>
  </conditionalFormatting>
  <conditionalFormatting sqref="D11">
    <cfRule type="cellIs" dxfId="96" priority="98" stopIfTrue="1" operator="equal">
      <formula>"Pass"</formula>
    </cfRule>
    <cfRule type="cellIs" dxfId="95" priority="99" stopIfTrue="1" operator="equal">
      <formula>"Fail"</formula>
    </cfRule>
    <cfRule type="cellIs" dxfId="94" priority="100" stopIfTrue="1" operator="equal">
      <formula>"Info"</formula>
    </cfRule>
  </conditionalFormatting>
  <conditionalFormatting sqref="D17">
    <cfRule type="cellIs" dxfId="93" priority="95" stopIfTrue="1" operator="equal">
      <formula>"Pass"</formula>
    </cfRule>
    <cfRule type="cellIs" dxfId="92" priority="96" stopIfTrue="1" operator="equal">
      <formula>"Fail"</formula>
    </cfRule>
    <cfRule type="cellIs" dxfId="91" priority="97" stopIfTrue="1" operator="equal">
      <formula>"Info"</formula>
    </cfRule>
  </conditionalFormatting>
  <conditionalFormatting sqref="D23">
    <cfRule type="cellIs" dxfId="90" priority="86" stopIfTrue="1" operator="equal">
      <formula>"Pass"</formula>
    </cfRule>
    <cfRule type="cellIs" dxfId="89" priority="87" stopIfTrue="1" operator="equal">
      <formula>"Fail"</formula>
    </cfRule>
    <cfRule type="cellIs" dxfId="88" priority="88" stopIfTrue="1" operator="equal">
      <formula>"Info"</formula>
    </cfRule>
  </conditionalFormatting>
  <conditionalFormatting sqref="D20">
    <cfRule type="cellIs" dxfId="87" priority="83" stopIfTrue="1" operator="equal">
      <formula>"Pass"</formula>
    </cfRule>
    <cfRule type="cellIs" dxfId="86" priority="84" stopIfTrue="1" operator="equal">
      <formula>"Fail"</formula>
    </cfRule>
    <cfRule type="cellIs" dxfId="85" priority="85" stopIfTrue="1" operator="equal">
      <formula>"Info"</formula>
    </cfRule>
  </conditionalFormatting>
  <conditionalFormatting sqref="D21">
    <cfRule type="cellIs" dxfId="84" priority="92" stopIfTrue="1" operator="equal">
      <formula>"Pass"</formula>
    </cfRule>
    <cfRule type="cellIs" dxfId="83" priority="93" stopIfTrue="1" operator="equal">
      <formula>"Fail"</formula>
    </cfRule>
    <cfRule type="cellIs" dxfId="82" priority="94" stopIfTrue="1" operator="equal">
      <formula>"Info"</formula>
    </cfRule>
  </conditionalFormatting>
  <conditionalFormatting sqref="D12">
    <cfRule type="cellIs" dxfId="81" priority="80" stopIfTrue="1" operator="equal">
      <formula>"Pass"</formula>
    </cfRule>
    <cfRule type="cellIs" dxfId="80" priority="81" stopIfTrue="1" operator="equal">
      <formula>"Fail"</formula>
    </cfRule>
    <cfRule type="cellIs" dxfId="79" priority="82" stopIfTrue="1" operator="equal">
      <formula>"Info"</formula>
    </cfRule>
  </conditionalFormatting>
  <conditionalFormatting sqref="J23">
    <cfRule type="cellIs" dxfId="78" priority="89" stopIfTrue="1" operator="equal">
      <formula>"Pass"</formula>
    </cfRule>
    <cfRule type="cellIs" dxfId="77" priority="90" stopIfTrue="1" operator="equal">
      <formula>"Fail"</formula>
    </cfRule>
    <cfRule type="cellIs" dxfId="76" priority="91" stopIfTrue="1" operator="equal">
      <formula>"Info Needed"</formula>
    </cfRule>
  </conditionalFormatting>
  <conditionalFormatting sqref="D13">
    <cfRule type="cellIs" dxfId="75" priority="74" stopIfTrue="1" operator="equal">
      <formula>"Pass"</formula>
    </cfRule>
    <cfRule type="cellIs" dxfId="74" priority="75" stopIfTrue="1" operator="equal">
      <formula>"Fail"</formula>
    </cfRule>
    <cfRule type="cellIs" dxfId="73" priority="76" stopIfTrue="1" operator="equal">
      <formula>"Info"</formula>
    </cfRule>
  </conditionalFormatting>
  <conditionalFormatting sqref="D24">
    <cfRule type="cellIs" dxfId="72" priority="68" stopIfTrue="1" operator="equal">
      <formula>"Pass"</formula>
    </cfRule>
    <cfRule type="cellIs" dxfId="71" priority="69" stopIfTrue="1" operator="equal">
      <formula>"Fail"</formula>
    </cfRule>
    <cfRule type="cellIs" dxfId="70" priority="70" stopIfTrue="1" operator="equal">
      <formula>"Info"</formula>
    </cfRule>
  </conditionalFormatting>
  <conditionalFormatting sqref="D28">
    <cfRule type="cellIs" dxfId="69" priority="62" stopIfTrue="1" operator="equal">
      <formula>"Pass"</formula>
    </cfRule>
    <cfRule type="cellIs" dxfId="68" priority="63" stopIfTrue="1" operator="equal">
      <formula>"Fail"</formula>
    </cfRule>
    <cfRule type="cellIs" dxfId="67" priority="64" stopIfTrue="1" operator="equal">
      <formula>"Info"</formula>
    </cfRule>
  </conditionalFormatting>
  <conditionalFormatting sqref="J24">
    <cfRule type="cellIs" dxfId="66" priority="71" stopIfTrue="1" operator="equal">
      <formula>"Pass"</formula>
    </cfRule>
    <cfRule type="cellIs" dxfId="65" priority="72" stopIfTrue="1" operator="equal">
      <formula>"Fail"</formula>
    </cfRule>
    <cfRule type="cellIs" dxfId="64" priority="73" stopIfTrue="1" operator="equal">
      <formula>"Info Needed"</formula>
    </cfRule>
  </conditionalFormatting>
  <conditionalFormatting sqref="D27">
    <cfRule type="cellIs" dxfId="63" priority="65" stopIfTrue="1" operator="equal">
      <formula>"Pass"</formula>
    </cfRule>
    <cfRule type="cellIs" dxfId="62" priority="66" stopIfTrue="1" operator="equal">
      <formula>"Fail"</formula>
    </cfRule>
    <cfRule type="cellIs" dxfId="61" priority="67" stopIfTrue="1" operator="equal">
      <formula>"Info"</formula>
    </cfRule>
  </conditionalFormatting>
  <conditionalFormatting sqref="D29">
    <cfRule type="cellIs" dxfId="60" priority="59" stopIfTrue="1" operator="equal">
      <formula>"Pass"</formula>
    </cfRule>
    <cfRule type="cellIs" dxfId="59" priority="60" stopIfTrue="1" operator="equal">
      <formula>"Fail"</formula>
    </cfRule>
    <cfRule type="cellIs" dxfId="58" priority="61" stopIfTrue="1" operator="equal">
      <formula>"Info"</formula>
    </cfRule>
  </conditionalFormatting>
  <conditionalFormatting sqref="D16">
    <cfRule type="cellIs" dxfId="57" priority="56" stopIfTrue="1" operator="equal">
      <formula>"Pass"</formula>
    </cfRule>
    <cfRule type="cellIs" dxfId="56" priority="57" stopIfTrue="1" operator="equal">
      <formula>"Fail"</formula>
    </cfRule>
    <cfRule type="cellIs" dxfId="55" priority="58" stopIfTrue="1" operator="equal">
      <formula>"Info"</formula>
    </cfRule>
  </conditionalFormatting>
  <conditionalFormatting sqref="D30">
    <cfRule type="cellIs" dxfId="54" priority="53" stopIfTrue="1" operator="equal">
      <formula>"Pass"</formula>
    </cfRule>
    <cfRule type="cellIs" dxfId="53" priority="54" stopIfTrue="1" operator="equal">
      <formula>"Fail"</formula>
    </cfRule>
    <cfRule type="cellIs" dxfId="52" priority="55" stopIfTrue="1" operator="equal">
      <formula>"Info"</formula>
    </cfRule>
  </conditionalFormatting>
  <conditionalFormatting sqref="D9">
    <cfRule type="cellIs" dxfId="51" priority="50" stopIfTrue="1" operator="equal">
      <formula>"Pass"</formula>
    </cfRule>
    <cfRule type="cellIs" dxfId="50" priority="51" stopIfTrue="1" operator="equal">
      <formula>"Fail"</formula>
    </cfRule>
    <cfRule type="cellIs" dxfId="49" priority="52" stopIfTrue="1" operator="equal">
      <formula>"Info"</formula>
    </cfRule>
  </conditionalFormatting>
  <conditionalFormatting sqref="D25">
    <cfRule type="cellIs" dxfId="48" priority="47" stopIfTrue="1" operator="equal">
      <formula>"Pass"</formula>
    </cfRule>
    <cfRule type="cellIs" dxfId="47" priority="48" stopIfTrue="1" operator="equal">
      <formula>"Fail"</formula>
    </cfRule>
    <cfRule type="cellIs" dxfId="46" priority="49" stopIfTrue="1" operator="equal">
      <formula>"Info"</formula>
    </cfRule>
  </conditionalFormatting>
  <conditionalFormatting sqref="D26">
    <cfRule type="cellIs" dxfId="45" priority="44" stopIfTrue="1" operator="equal">
      <formula>"Pass"</formula>
    </cfRule>
    <cfRule type="cellIs" dxfId="44" priority="45" stopIfTrue="1" operator="equal">
      <formula>"Fail"</formula>
    </cfRule>
    <cfRule type="cellIs" dxfId="43" priority="46" stopIfTrue="1" operator="equal">
      <formula>"Info"</formula>
    </cfRule>
  </conditionalFormatting>
  <conditionalFormatting sqref="D22">
    <cfRule type="cellIs" dxfId="42" priority="41" stopIfTrue="1" operator="equal">
      <formula>"Pass"</formula>
    </cfRule>
    <cfRule type="cellIs" dxfId="41" priority="42" stopIfTrue="1" operator="equal">
      <formula>"Fail"</formula>
    </cfRule>
    <cfRule type="cellIs" dxfId="40" priority="43" stopIfTrue="1" operator="equal">
      <formula>"Info"</formula>
    </cfRule>
  </conditionalFormatting>
  <conditionalFormatting sqref="D40">
    <cfRule type="cellIs" dxfId="39" priority="32" stopIfTrue="1" operator="equal">
      <formula>"Pass"</formula>
    </cfRule>
    <cfRule type="cellIs" dxfId="38" priority="33" stopIfTrue="1" operator="equal">
      <formula>"Fail"</formula>
    </cfRule>
    <cfRule type="cellIs" dxfId="37" priority="34" stopIfTrue="1" operator="equal">
      <formula>"Info"</formula>
    </cfRule>
  </conditionalFormatting>
  <conditionalFormatting sqref="D31">
    <cfRule type="cellIs" dxfId="36" priority="38" stopIfTrue="1" operator="equal">
      <formula>"Pass"</formula>
    </cfRule>
    <cfRule type="cellIs" dxfId="35" priority="39" stopIfTrue="1" operator="equal">
      <formula>"Fail"</formula>
    </cfRule>
    <cfRule type="cellIs" dxfId="34" priority="40" stopIfTrue="1" operator="equal">
      <formula>"Info"</formula>
    </cfRule>
  </conditionalFormatting>
  <conditionalFormatting sqref="D39">
    <cfRule type="cellIs" dxfId="33" priority="35" stopIfTrue="1" operator="equal">
      <formula>"Pass"</formula>
    </cfRule>
    <cfRule type="cellIs" dxfId="32" priority="36" stopIfTrue="1" operator="equal">
      <formula>"Fail"</formula>
    </cfRule>
    <cfRule type="cellIs" dxfId="31" priority="37" stopIfTrue="1" operator="equal">
      <formula>"Info"</formula>
    </cfRule>
  </conditionalFormatting>
  <conditionalFormatting sqref="D41">
    <cfRule type="cellIs" dxfId="30" priority="29" stopIfTrue="1" operator="equal">
      <formula>"Pass"</formula>
    </cfRule>
    <cfRule type="cellIs" dxfId="29" priority="30" stopIfTrue="1" operator="equal">
      <formula>"Fail"</formula>
    </cfRule>
    <cfRule type="cellIs" dxfId="28" priority="31" stopIfTrue="1" operator="equal">
      <formula>"Info"</formula>
    </cfRule>
  </conditionalFormatting>
  <conditionalFormatting sqref="D42">
    <cfRule type="cellIs" dxfId="27" priority="26" stopIfTrue="1" operator="equal">
      <formula>"Pass"</formula>
    </cfRule>
    <cfRule type="cellIs" dxfId="26" priority="27" stopIfTrue="1" operator="equal">
      <formula>"Fail"</formula>
    </cfRule>
    <cfRule type="cellIs" dxfId="25" priority="28" stopIfTrue="1" operator="equal">
      <formula>"Info"</formula>
    </cfRule>
  </conditionalFormatting>
  <conditionalFormatting sqref="J43">
    <cfRule type="cellIs" dxfId="24" priority="23" stopIfTrue="1" operator="equal">
      <formula>"Pass"</formula>
    </cfRule>
    <cfRule type="cellIs" dxfId="23" priority="24" stopIfTrue="1" operator="equal">
      <formula>"Fail"</formula>
    </cfRule>
    <cfRule type="cellIs" dxfId="22" priority="25" stopIfTrue="1" operator="equal">
      <formula>"Info"</formula>
    </cfRule>
  </conditionalFormatting>
  <conditionalFormatting sqref="J14">
    <cfRule type="cellIs" dxfId="21" priority="20" stopIfTrue="1" operator="equal">
      <formula>"Pass"</formula>
    </cfRule>
    <cfRule type="cellIs" dxfId="20" priority="21" stopIfTrue="1" operator="equal">
      <formula>"Fail"</formula>
    </cfRule>
    <cfRule type="cellIs" dxfId="19" priority="22" stopIfTrue="1" operator="equal">
      <formula>"Info"</formula>
    </cfRule>
  </conditionalFormatting>
  <conditionalFormatting sqref="D14">
    <cfRule type="cellIs" dxfId="18" priority="17" stopIfTrue="1" operator="equal">
      <formula>"Pass"</formula>
    </cfRule>
    <cfRule type="cellIs" dxfId="17" priority="18" stopIfTrue="1" operator="equal">
      <formula>"Fail"</formula>
    </cfRule>
    <cfRule type="cellIs" dxfId="16" priority="19" stopIfTrue="1" operator="equal">
      <formula>"Info"</formula>
    </cfRule>
  </conditionalFormatting>
  <conditionalFormatting sqref="J18">
    <cfRule type="cellIs" dxfId="15" priority="14" stopIfTrue="1" operator="equal">
      <formula>"Pass"</formula>
    </cfRule>
    <cfRule type="cellIs" dxfId="14" priority="15" stopIfTrue="1" operator="equal">
      <formula>"Fail"</formula>
    </cfRule>
    <cfRule type="cellIs" dxfId="13" priority="16" stopIfTrue="1" operator="equal">
      <formula>"Info"</formula>
    </cfRule>
  </conditionalFormatting>
  <conditionalFormatting sqref="J15">
    <cfRule type="cellIs" dxfId="12" priority="11" stopIfTrue="1" operator="equal">
      <formula>"Pass"</formula>
    </cfRule>
    <cfRule type="cellIs" dxfId="11" priority="12" stopIfTrue="1" operator="equal">
      <formula>"Fail"</formula>
    </cfRule>
    <cfRule type="cellIs" dxfId="10" priority="13" stopIfTrue="1" operator="equal">
      <formula>"Info"</formula>
    </cfRule>
  </conditionalFormatting>
  <conditionalFormatting sqref="L3:L43">
    <cfRule type="expression" dxfId="9" priority="10" stopIfTrue="1">
      <formula>ISERROR(AA3)</formula>
    </cfRule>
  </conditionalFormatting>
  <conditionalFormatting sqref="D4">
    <cfRule type="cellIs" dxfId="8" priority="7" stopIfTrue="1" operator="equal">
      <formula>"Pass"</formula>
    </cfRule>
    <cfRule type="cellIs" dxfId="7" priority="8" stopIfTrue="1" operator="equal">
      <formula>"Fail"</formula>
    </cfRule>
    <cfRule type="cellIs" dxfId="6" priority="9" stopIfTrue="1" operator="equal">
      <formula>"Info"</formula>
    </cfRule>
  </conditionalFormatting>
  <conditionalFormatting sqref="I3:I43">
    <cfRule type="cellIs" dxfId="5" priority="4" operator="equal">
      <formula>"Pass"</formula>
    </cfRule>
    <cfRule type="cellIs" dxfId="4" priority="5" operator="equal">
      <formula>"Fail"</formula>
    </cfRule>
    <cfRule type="cellIs" dxfId="3" priority="6" operator="equal">
      <formula>"Info"</formula>
    </cfRule>
  </conditionalFormatting>
  <conditionalFormatting sqref="D8">
    <cfRule type="cellIs" dxfId="2" priority="1" stopIfTrue="1" operator="equal">
      <formula>"Pass"</formula>
    </cfRule>
    <cfRule type="cellIs" dxfId="1" priority="2" stopIfTrue="1" operator="equal">
      <formula>"Fail"</formula>
    </cfRule>
    <cfRule type="cellIs" dxfId="0" priority="3" stopIfTrue="1" operator="equal">
      <formula>"Info"</formula>
    </cfRule>
  </conditionalFormatting>
  <dataValidations count="3">
    <dataValidation type="list" allowBlank="1" showInputMessage="1" showErrorMessage="1" sqref="I3:I43" xr:uid="{00000000-0002-0000-0300-000000000000}">
      <formula1>$H$48:$H$51</formula1>
    </dataValidation>
    <dataValidation type="list" allowBlank="1" showInputMessage="1" showErrorMessage="1" sqref="D37:D38" xr:uid="{00000000-0002-0000-0300-000001000000}">
      <formula1>$H$54:$H$55</formula1>
    </dataValidation>
    <dataValidation type="list" allowBlank="1" showInputMessage="1" showErrorMessage="1" sqref="K3:K43" xr:uid="{00000000-0002-0000-0300-000002000000}">
      <formula1>$H$56:$H$59</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6"/>
  <sheetViews>
    <sheetView showGridLines="0" zoomScale="80" zoomScaleNormal="80" workbookViewId="0">
      <pane ySplit="1" topLeftCell="A5" activePane="bottomLeft" state="frozen"/>
      <selection pane="bottomLeft" activeCell="K29" sqref="K29"/>
    </sheetView>
  </sheetViews>
  <sheetFormatPr defaultRowHeight="12.5" x14ac:dyDescent="0.25"/>
  <cols>
    <col min="2" max="2" width="13.26953125" customWidth="1"/>
    <col min="3" max="3" width="84.453125" customWidth="1"/>
    <col min="4" max="4" width="22.453125" customWidth="1"/>
  </cols>
  <sheetData>
    <row r="1" spans="1:4" ht="13" x14ac:dyDescent="0.3">
      <c r="A1" s="6" t="s">
        <v>435</v>
      </c>
      <c r="B1" s="7"/>
      <c r="C1" s="7"/>
      <c r="D1" s="7"/>
    </row>
    <row r="2" spans="1:4" ht="12.75" customHeight="1" x14ac:dyDescent="0.25">
      <c r="A2" s="19" t="s">
        <v>436</v>
      </c>
      <c r="B2" s="19" t="s">
        <v>437</v>
      </c>
      <c r="C2" s="19" t="s">
        <v>438</v>
      </c>
      <c r="D2" s="19" t="s">
        <v>439</v>
      </c>
    </row>
    <row r="3" spans="1:4" x14ac:dyDescent="0.25">
      <c r="A3" s="66">
        <v>0.1</v>
      </c>
      <c r="B3" s="67">
        <v>40128</v>
      </c>
      <c r="C3" s="68" t="s">
        <v>440</v>
      </c>
      <c r="D3" s="65" t="s">
        <v>441</v>
      </c>
    </row>
    <row r="4" spans="1:4" ht="37.5" x14ac:dyDescent="0.25">
      <c r="A4" s="66">
        <v>0.2</v>
      </c>
      <c r="B4" s="67">
        <v>40389</v>
      </c>
      <c r="C4" s="69" t="s">
        <v>442</v>
      </c>
      <c r="D4" s="65" t="s">
        <v>441</v>
      </c>
    </row>
    <row r="5" spans="1:4" x14ac:dyDescent="0.25">
      <c r="A5" s="66">
        <v>1</v>
      </c>
      <c r="B5" s="67">
        <v>41180</v>
      </c>
      <c r="C5" s="68" t="s">
        <v>443</v>
      </c>
      <c r="D5" s="65" t="s">
        <v>441</v>
      </c>
    </row>
    <row r="6" spans="1:4" ht="25" x14ac:dyDescent="0.25">
      <c r="A6" s="2">
        <v>1.1000000000000001</v>
      </c>
      <c r="B6" s="3">
        <v>41317</v>
      </c>
      <c r="C6" s="70" t="s">
        <v>444</v>
      </c>
      <c r="D6" s="65" t="s">
        <v>441</v>
      </c>
    </row>
    <row r="7" spans="1:4" x14ac:dyDescent="0.25">
      <c r="A7" s="2">
        <v>1.2</v>
      </c>
      <c r="B7" s="71">
        <v>41543</v>
      </c>
      <c r="C7" s="72" t="s">
        <v>445</v>
      </c>
      <c r="D7" s="65" t="s">
        <v>441</v>
      </c>
    </row>
    <row r="8" spans="1:4" x14ac:dyDescent="0.25">
      <c r="A8" s="2">
        <v>1.3</v>
      </c>
      <c r="B8" s="3">
        <v>41743</v>
      </c>
      <c r="C8" s="4" t="s">
        <v>446</v>
      </c>
      <c r="D8" s="4" t="s">
        <v>441</v>
      </c>
    </row>
    <row r="9" spans="1:4" ht="69.75" customHeight="1" x14ac:dyDescent="0.25">
      <c r="A9" s="172">
        <v>1.4</v>
      </c>
      <c r="B9" s="173">
        <v>41815</v>
      </c>
      <c r="C9" s="70" t="s">
        <v>447</v>
      </c>
      <c r="D9" s="70" t="s">
        <v>441</v>
      </c>
    </row>
    <row r="10" spans="1:4" x14ac:dyDescent="0.25">
      <c r="A10" s="172">
        <v>1.5</v>
      </c>
      <c r="B10" s="174">
        <v>42033</v>
      </c>
      <c r="C10" s="65" t="s">
        <v>448</v>
      </c>
      <c r="D10" s="70" t="s">
        <v>441</v>
      </c>
    </row>
    <row r="11" spans="1:4" ht="30.75" customHeight="1" x14ac:dyDescent="0.25">
      <c r="A11" s="172">
        <v>2</v>
      </c>
      <c r="B11" s="174">
        <v>42454</v>
      </c>
      <c r="C11" s="70" t="s">
        <v>449</v>
      </c>
      <c r="D11" s="70" t="s">
        <v>441</v>
      </c>
    </row>
    <row r="12" spans="1:4" ht="37.5" x14ac:dyDescent="0.25">
      <c r="A12" s="172">
        <v>2.1</v>
      </c>
      <c r="B12" s="174">
        <v>42766</v>
      </c>
      <c r="C12" s="70" t="s">
        <v>450</v>
      </c>
      <c r="D12" s="70" t="s">
        <v>441</v>
      </c>
    </row>
    <row r="13" spans="1:4" x14ac:dyDescent="0.25">
      <c r="A13" s="172">
        <v>2.1</v>
      </c>
      <c r="B13" s="174">
        <v>43008</v>
      </c>
      <c r="C13" s="70" t="s">
        <v>451</v>
      </c>
      <c r="D13" s="70" t="s">
        <v>441</v>
      </c>
    </row>
    <row r="14" spans="1:4" x14ac:dyDescent="0.25">
      <c r="A14" s="172">
        <v>2.1</v>
      </c>
      <c r="B14" s="174">
        <v>43131</v>
      </c>
      <c r="C14" s="70" t="s">
        <v>452</v>
      </c>
      <c r="D14" s="70" t="s">
        <v>441</v>
      </c>
    </row>
    <row r="15" spans="1:4" x14ac:dyDescent="0.25">
      <c r="A15" s="172">
        <v>2.1</v>
      </c>
      <c r="B15" s="174">
        <v>43373</v>
      </c>
      <c r="C15" s="70" t="s">
        <v>453</v>
      </c>
      <c r="D15" s="70" t="s">
        <v>441</v>
      </c>
    </row>
    <row r="16" spans="1:4" x14ac:dyDescent="0.25">
      <c r="A16" s="172">
        <v>2.2000000000000002</v>
      </c>
      <c r="B16" s="174">
        <v>43738</v>
      </c>
      <c r="C16" s="70" t="s">
        <v>454</v>
      </c>
      <c r="D16" s="70" t="s">
        <v>441</v>
      </c>
    </row>
    <row r="17" spans="1:4" x14ac:dyDescent="0.25">
      <c r="A17" s="172">
        <v>2.2999999999999998</v>
      </c>
      <c r="B17" s="174">
        <v>43921</v>
      </c>
      <c r="C17" s="70" t="s">
        <v>455</v>
      </c>
      <c r="D17" s="70" t="s">
        <v>441</v>
      </c>
    </row>
    <row r="18" spans="1:4" x14ac:dyDescent="0.25">
      <c r="A18" s="172">
        <v>2.4</v>
      </c>
      <c r="B18" s="174">
        <v>44104</v>
      </c>
      <c r="C18" s="70" t="s">
        <v>456</v>
      </c>
      <c r="D18" s="70" t="s">
        <v>441</v>
      </c>
    </row>
    <row r="19" spans="1:4" ht="25" x14ac:dyDescent="0.25">
      <c r="A19" s="172">
        <v>2.5</v>
      </c>
      <c r="B19" s="174">
        <v>44469</v>
      </c>
      <c r="C19" s="70" t="s">
        <v>457</v>
      </c>
      <c r="D19" s="70" t="s">
        <v>441</v>
      </c>
    </row>
    <row r="20" spans="1:4" x14ac:dyDescent="0.25">
      <c r="A20" s="172">
        <v>2.6</v>
      </c>
      <c r="B20" s="174">
        <v>44469</v>
      </c>
      <c r="C20" s="70" t="s">
        <v>1467</v>
      </c>
      <c r="D20" s="70" t="s">
        <v>441</v>
      </c>
    </row>
    <row r="21" spans="1:4" x14ac:dyDescent="0.25">
      <c r="A21" s="172"/>
      <c r="B21" s="174"/>
      <c r="C21" s="70"/>
      <c r="D21" s="70"/>
    </row>
    <row r="22" spans="1:4" x14ac:dyDescent="0.25">
      <c r="A22" s="172"/>
      <c r="B22" s="174"/>
      <c r="C22" s="70"/>
      <c r="D22" s="70"/>
    </row>
    <row r="23" spans="1:4" x14ac:dyDescent="0.25">
      <c r="A23" s="172"/>
      <c r="B23" s="174"/>
      <c r="C23" s="70"/>
      <c r="D23" s="70"/>
    </row>
    <row r="24" spans="1:4" x14ac:dyDescent="0.25">
      <c r="A24" s="172"/>
      <c r="B24" s="174"/>
      <c r="C24" s="70"/>
      <c r="D24" s="70"/>
    </row>
    <row r="25" spans="1:4" x14ac:dyDescent="0.25">
      <c r="B25" s="5"/>
    </row>
    <row r="26" spans="1:4" x14ac:dyDescent="0.25">
      <c r="B26" s="5"/>
    </row>
  </sheetData>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27"/>
  <sheetViews>
    <sheetView zoomScale="80" zoomScaleNormal="80" workbookViewId="0">
      <pane ySplit="1" topLeftCell="A2" activePane="bottomLeft" state="frozen"/>
      <selection pane="bottomLeft" sqref="A1:D527"/>
    </sheetView>
  </sheetViews>
  <sheetFormatPr defaultRowHeight="12.5" x14ac:dyDescent="0.25"/>
  <cols>
    <col min="1" max="1" width="9.453125" customWidth="1"/>
    <col min="2" max="2" width="71.453125" customWidth="1"/>
    <col min="4" max="4" width="10" customWidth="1"/>
  </cols>
  <sheetData>
    <row r="1" spans="1:4" ht="29" x14ac:dyDescent="0.35">
      <c r="A1" s="191" t="s">
        <v>120</v>
      </c>
      <c r="B1" s="191" t="s">
        <v>458</v>
      </c>
      <c r="C1" s="191" t="s">
        <v>59</v>
      </c>
      <c r="D1" s="5">
        <v>44469</v>
      </c>
    </row>
    <row r="2" spans="1:4" ht="15.5" x14ac:dyDescent="0.35">
      <c r="A2" s="192" t="s">
        <v>459</v>
      </c>
      <c r="B2" s="192" t="s">
        <v>460</v>
      </c>
      <c r="C2" s="193">
        <v>6</v>
      </c>
    </row>
    <row r="3" spans="1:4" ht="15.5" x14ac:dyDescent="0.35">
      <c r="A3" s="192" t="s">
        <v>461</v>
      </c>
      <c r="B3" s="192" t="s">
        <v>462</v>
      </c>
      <c r="C3" s="193">
        <v>4</v>
      </c>
    </row>
    <row r="4" spans="1:4" ht="15.5" x14ac:dyDescent="0.35">
      <c r="A4" s="192" t="s">
        <v>463</v>
      </c>
      <c r="B4" s="192" t="s">
        <v>464</v>
      </c>
      <c r="C4" s="193">
        <v>1</v>
      </c>
    </row>
    <row r="5" spans="1:4" ht="15.5" x14ac:dyDescent="0.35">
      <c r="A5" s="192" t="s">
        <v>465</v>
      </c>
      <c r="B5" s="192" t="s">
        <v>466</v>
      </c>
      <c r="C5" s="193">
        <v>2</v>
      </c>
    </row>
    <row r="6" spans="1:4" ht="15.5" x14ac:dyDescent="0.35">
      <c r="A6" s="192" t="s">
        <v>467</v>
      </c>
      <c r="B6" s="192" t="s">
        <v>468</v>
      </c>
      <c r="C6" s="193">
        <v>2</v>
      </c>
    </row>
    <row r="7" spans="1:4" ht="15.5" x14ac:dyDescent="0.35">
      <c r="A7" s="192" t="s">
        <v>469</v>
      </c>
      <c r="B7" s="192" t="s">
        <v>470</v>
      </c>
      <c r="C7" s="193">
        <v>4</v>
      </c>
    </row>
    <row r="8" spans="1:4" ht="15.5" x14ac:dyDescent="0.35">
      <c r="A8" s="192" t="s">
        <v>471</v>
      </c>
      <c r="B8" s="192" t="s">
        <v>472</v>
      </c>
      <c r="C8" s="193">
        <v>2</v>
      </c>
    </row>
    <row r="9" spans="1:4" ht="15.5" x14ac:dyDescent="0.35">
      <c r="A9" s="192" t="s">
        <v>193</v>
      </c>
      <c r="B9" s="192" t="s">
        <v>473</v>
      </c>
      <c r="C9" s="193">
        <v>5</v>
      </c>
    </row>
    <row r="10" spans="1:4" ht="15.5" x14ac:dyDescent="0.35">
      <c r="A10" s="192" t="s">
        <v>474</v>
      </c>
      <c r="B10" s="192" t="s">
        <v>475</v>
      </c>
      <c r="C10" s="193">
        <v>5</v>
      </c>
    </row>
    <row r="11" spans="1:4" ht="15.5" x14ac:dyDescent="0.35">
      <c r="A11" s="192" t="s">
        <v>476</v>
      </c>
      <c r="B11" s="192" t="s">
        <v>477</v>
      </c>
      <c r="C11" s="193">
        <v>5</v>
      </c>
    </row>
    <row r="12" spans="1:4" ht="15.5" x14ac:dyDescent="0.35">
      <c r="A12" s="192" t="s">
        <v>478</v>
      </c>
      <c r="B12" s="192" t="s">
        <v>479</v>
      </c>
      <c r="C12" s="193">
        <v>2</v>
      </c>
    </row>
    <row r="13" spans="1:4" ht="15.5" x14ac:dyDescent="0.35">
      <c r="A13" s="192" t="s">
        <v>185</v>
      </c>
      <c r="B13" s="192" t="s">
        <v>480</v>
      </c>
      <c r="C13" s="193">
        <v>5</v>
      </c>
    </row>
    <row r="14" spans="1:4" ht="15.5" x14ac:dyDescent="0.35">
      <c r="A14" s="192" t="s">
        <v>481</v>
      </c>
      <c r="B14" s="192" t="s">
        <v>482</v>
      </c>
      <c r="C14" s="193">
        <v>4</v>
      </c>
    </row>
    <row r="15" spans="1:4" ht="15.5" x14ac:dyDescent="0.35">
      <c r="A15" s="192" t="s">
        <v>483</v>
      </c>
      <c r="B15" s="192" t="s">
        <v>484</v>
      </c>
      <c r="C15" s="193">
        <v>4</v>
      </c>
    </row>
    <row r="16" spans="1:4" ht="15.5" x14ac:dyDescent="0.35">
      <c r="A16" s="192" t="s">
        <v>485</v>
      </c>
      <c r="B16" s="192" t="s">
        <v>486</v>
      </c>
      <c r="C16" s="193">
        <v>1</v>
      </c>
    </row>
    <row r="17" spans="1:3" ht="15.5" x14ac:dyDescent="0.35">
      <c r="A17" s="192" t="s">
        <v>247</v>
      </c>
      <c r="B17" s="192" t="s">
        <v>487</v>
      </c>
      <c r="C17" s="193">
        <v>5</v>
      </c>
    </row>
    <row r="18" spans="1:3" ht="15.5" x14ac:dyDescent="0.35">
      <c r="A18" s="192" t="s">
        <v>488</v>
      </c>
      <c r="B18" s="192" t="s">
        <v>489</v>
      </c>
      <c r="C18" s="193">
        <v>8</v>
      </c>
    </row>
    <row r="19" spans="1:3" ht="15.5" x14ac:dyDescent="0.35">
      <c r="A19" s="192" t="s">
        <v>490</v>
      </c>
      <c r="B19" s="192" t="s">
        <v>491</v>
      </c>
      <c r="C19" s="193">
        <v>1</v>
      </c>
    </row>
    <row r="20" spans="1:3" ht="15.5" x14ac:dyDescent="0.35">
      <c r="A20" s="192" t="s">
        <v>492</v>
      </c>
      <c r="B20" s="192" t="s">
        <v>493</v>
      </c>
      <c r="C20" s="193">
        <v>8</v>
      </c>
    </row>
    <row r="21" spans="1:3" ht="15.5" x14ac:dyDescent="0.35">
      <c r="A21" s="192" t="s">
        <v>494</v>
      </c>
      <c r="B21" s="192" t="s">
        <v>495</v>
      </c>
      <c r="C21" s="193">
        <v>6</v>
      </c>
    </row>
    <row r="22" spans="1:3" ht="15.5" x14ac:dyDescent="0.35">
      <c r="A22" s="192" t="s">
        <v>199</v>
      </c>
      <c r="B22" s="192" t="s">
        <v>496</v>
      </c>
      <c r="C22" s="193">
        <v>7</v>
      </c>
    </row>
    <row r="23" spans="1:3" ht="15.5" x14ac:dyDescent="0.35">
      <c r="A23" s="192" t="s">
        <v>205</v>
      </c>
      <c r="B23" s="192" t="s">
        <v>497</v>
      </c>
      <c r="C23" s="193">
        <v>7</v>
      </c>
    </row>
    <row r="24" spans="1:3" ht="15.5" x14ac:dyDescent="0.35">
      <c r="A24" s="192" t="s">
        <v>498</v>
      </c>
      <c r="B24" s="192" t="s">
        <v>499</v>
      </c>
      <c r="C24" s="193">
        <v>7</v>
      </c>
    </row>
    <row r="25" spans="1:3" ht="15.5" x14ac:dyDescent="0.35">
      <c r="A25" s="192" t="s">
        <v>500</v>
      </c>
      <c r="B25" s="192" t="s">
        <v>501</v>
      </c>
      <c r="C25" s="193">
        <v>5</v>
      </c>
    </row>
    <row r="26" spans="1:3" ht="15.5" x14ac:dyDescent="0.35">
      <c r="A26" s="192" t="s">
        <v>502</v>
      </c>
      <c r="B26" s="192" t="s">
        <v>503</v>
      </c>
      <c r="C26" s="193">
        <v>5</v>
      </c>
    </row>
    <row r="27" spans="1:3" ht="15.5" x14ac:dyDescent="0.35">
      <c r="A27" s="192" t="s">
        <v>504</v>
      </c>
      <c r="B27" s="192" t="s">
        <v>505</v>
      </c>
      <c r="C27" s="193">
        <v>5</v>
      </c>
    </row>
    <row r="28" spans="1:3" ht="15.5" x14ac:dyDescent="0.35">
      <c r="A28" s="192" t="s">
        <v>506</v>
      </c>
      <c r="B28" s="192" t="s">
        <v>507</v>
      </c>
      <c r="C28" s="193">
        <v>6</v>
      </c>
    </row>
    <row r="29" spans="1:3" ht="15.5" x14ac:dyDescent="0.35">
      <c r="A29" s="192" t="s">
        <v>508</v>
      </c>
      <c r="B29" s="192" t="s">
        <v>509</v>
      </c>
      <c r="C29" s="193">
        <v>6</v>
      </c>
    </row>
    <row r="30" spans="1:3" ht="15.5" x14ac:dyDescent="0.35">
      <c r="A30" s="192" t="s">
        <v>510</v>
      </c>
      <c r="B30" s="192" t="s">
        <v>511</v>
      </c>
      <c r="C30" s="193">
        <v>4</v>
      </c>
    </row>
    <row r="31" spans="1:3" ht="15.5" x14ac:dyDescent="0.35">
      <c r="A31" s="192" t="s">
        <v>512</v>
      </c>
      <c r="B31" s="192" t="s">
        <v>513</v>
      </c>
      <c r="C31" s="193">
        <v>7</v>
      </c>
    </row>
    <row r="32" spans="1:3" ht="15.5" x14ac:dyDescent="0.35">
      <c r="A32" s="192" t="s">
        <v>514</v>
      </c>
      <c r="B32" s="192" t="s">
        <v>515</v>
      </c>
      <c r="C32" s="193">
        <v>5</v>
      </c>
    </row>
    <row r="33" spans="1:3" ht="15.5" x14ac:dyDescent="0.35">
      <c r="A33" s="192" t="s">
        <v>516</v>
      </c>
      <c r="B33" s="192" t="s">
        <v>517</v>
      </c>
      <c r="C33" s="193">
        <v>5</v>
      </c>
    </row>
    <row r="34" spans="1:3" ht="15.5" x14ac:dyDescent="0.35">
      <c r="A34" s="192" t="s">
        <v>518</v>
      </c>
      <c r="B34" s="192" t="s">
        <v>519</v>
      </c>
      <c r="C34" s="193">
        <v>8</v>
      </c>
    </row>
    <row r="35" spans="1:3" ht="15.5" x14ac:dyDescent="0.35">
      <c r="A35" s="192" t="s">
        <v>520</v>
      </c>
      <c r="B35" s="192" t="s">
        <v>521</v>
      </c>
      <c r="C35" s="193">
        <v>1</v>
      </c>
    </row>
    <row r="36" spans="1:3" ht="15.5" x14ac:dyDescent="0.35">
      <c r="A36" s="192" t="s">
        <v>522</v>
      </c>
      <c r="B36" s="192" t="s">
        <v>523</v>
      </c>
      <c r="C36" s="193">
        <v>5</v>
      </c>
    </row>
    <row r="37" spans="1:3" ht="15.5" x14ac:dyDescent="0.35">
      <c r="A37" s="192" t="s">
        <v>524</v>
      </c>
      <c r="B37" s="192" t="s">
        <v>525</v>
      </c>
      <c r="C37" s="193">
        <v>8</v>
      </c>
    </row>
    <row r="38" spans="1:3" ht="15.5" x14ac:dyDescent="0.35">
      <c r="A38" s="192" t="s">
        <v>526</v>
      </c>
      <c r="B38" s="192" t="s">
        <v>527</v>
      </c>
      <c r="C38" s="193">
        <v>5</v>
      </c>
    </row>
    <row r="39" spans="1:3" ht="15.5" x14ac:dyDescent="0.35">
      <c r="A39" s="192" t="s">
        <v>154</v>
      </c>
      <c r="B39" s="192" t="s">
        <v>528</v>
      </c>
      <c r="C39" s="193">
        <v>5</v>
      </c>
    </row>
    <row r="40" spans="1:3" ht="15.5" x14ac:dyDescent="0.35">
      <c r="A40" s="192" t="s">
        <v>529</v>
      </c>
      <c r="B40" s="192" t="s">
        <v>530</v>
      </c>
      <c r="C40" s="193">
        <v>2</v>
      </c>
    </row>
    <row r="41" spans="1:3" ht="15.5" x14ac:dyDescent="0.35">
      <c r="A41" s="192" t="s">
        <v>531</v>
      </c>
      <c r="B41" s="192" t="s">
        <v>532</v>
      </c>
      <c r="C41" s="193">
        <v>4</v>
      </c>
    </row>
    <row r="42" spans="1:3" ht="15.5" x14ac:dyDescent="0.35">
      <c r="A42" s="192" t="s">
        <v>533</v>
      </c>
      <c r="B42" s="192" t="s">
        <v>534</v>
      </c>
      <c r="C42" s="193">
        <v>5</v>
      </c>
    </row>
    <row r="43" spans="1:3" ht="15.5" x14ac:dyDescent="0.35">
      <c r="A43" s="192" t="s">
        <v>535</v>
      </c>
      <c r="B43" s="192" t="s">
        <v>536</v>
      </c>
      <c r="C43" s="193">
        <v>5</v>
      </c>
    </row>
    <row r="44" spans="1:3" ht="15.5" x14ac:dyDescent="0.35">
      <c r="A44" s="192" t="s">
        <v>213</v>
      </c>
      <c r="B44" s="192" t="s">
        <v>537</v>
      </c>
      <c r="C44" s="193">
        <v>6</v>
      </c>
    </row>
    <row r="45" spans="1:3" ht="15.5" x14ac:dyDescent="0.35">
      <c r="A45" s="192" t="s">
        <v>538</v>
      </c>
      <c r="B45" s="192" t="s">
        <v>539</v>
      </c>
      <c r="C45" s="193">
        <v>5</v>
      </c>
    </row>
    <row r="46" spans="1:3" ht="15.5" x14ac:dyDescent="0.35">
      <c r="A46" s="192" t="s">
        <v>308</v>
      </c>
      <c r="B46" s="192" t="s">
        <v>540</v>
      </c>
      <c r="C46" s="193">
        <v>4</v>
      </c>
    </row>
    <row r="47" spans="1:3" ht="15.5" x14ac:dyDescent="0.35">
      <c r="A47" s="192" t="s">
        <v>316</v>
      </c>
      <c r="B47" s="192" t="s">
        <v>541</v>
      </c>
      <c r="C47" s="193">
        <v>5</v>
      </c>
    </row>
    <row r="48" spans="1:3" ht="15.5" x14ac:dyDescent="0.35">
      <c r="A48" s="192" t="s">
        <v>542</v>
      </c>
      <c r="B48" s="192" t="s">
        <v>543</v>
      </c>
      <c r="C48" s="193">
        <v>6</v>
      </c>
    </row>
    <row r="49" spans="1:3" ht="15.5" x14ac:dyDescent="0.35">
      <c r="A49" s="192" t="s">
        <v>544</v>
      </c>
      <c r="B49" s="192" t="s">
        <v>545</v>
      </c>
      <c r="C49" s="193">
        <v>7</v>
      </c>
    </row>
    <row r="50" spans="1:3" ht="15.5" x14ac:dyDescent="0.35">
      <c r="A50" s="192" t="s">
        <v>546</v>
      </c>
      <c r="B50" s="192" t="s">
        <v>547</v>
      </c>
      <c r="C50" s="193">
        <v>3</v>
      </c>
    </row>
    <row r="51" spans="1:3" ht="15.5" x14ac:dyDescent="0.35">
      <c r="A51" s="192" t="s">
        <v>548</v>
      </c>
      <c r="B51" s="192" t="s">
        <v>549</v>
      </c>
      <c r="C51" s="193">
        <v>6</v>
      </c>
    </row>
    <row r="52" spans="1:3" ht="15.5" x14ac:dyDescent="0.35">
      <c r="A52" s="192" t="s">
        <v>550</v>
      </c>
      <c r="B52" s="192" t="s">
        <v>551</v>
      </c>
      <c r="C52" s="193">
        <v>4</v>
      </c>
    </row>
    <row r="53" spans="1:3" ht="15.5" x14ac:dyDescent="0.35">
      <c r="A53" s="192" t="s">
        <v>552</v>
      </c>
      <c r="B53" s="192" t="s">
        <v>553</v>
      </c>
      <c r="C53" s="193">
        <v>5</v>
      </c>
    </row>
    <row r="54" spans="1:3" ht="15.5" x14ac:dyDescent="0.35">
      <c r="A54" s="192" t="s">
        <v>554</v>
      </c>
      <c r="B54" s="192" t="s">
        <v>555</v>
      </c>
      <c r="C54" s="193">
        <v>2</v>
      </c>
    </row>
    <row r="55" spans="1:3" ht="15.5" x14ac:dyDescent="0.35">
      <c r="A55" s="192" t="s">
        <v>556</v>
      </c>
      <c r="B55" s="192" t="s">
        <v>557</v>
      </c>
      <c r="C55" s="193">
        <v>2</v>
      </c>
    </row>
    <row r="56" spans="1:3" ht="15.5" x14ac:dyDescent="0.35">
      <c r="A56" s="192" t="s">
        <v>558</v>
      </c>
      <c r="B56" s="192" t="s">
        <v>559</v>
      </c>
      <c r="C56" s="193">
        <v>5</v>
      </c>
    </row>
    <row r="57" spans="1:3" ht="15.5" x14ac:dyDescent="0.35">
      <c r="A57" s="192" t="s">
        <v>560</v>
      </c>
      <c r="B57" s="192" t="s">
        <v>561</v>
      </c>
      <c r="C57" s="193">
        <v>5</v>
      </c>
    </row>
    <row r="58" spans="1:3" ht="31" x14ac:dyDescent="0.35">
      <c r="A58" s="192" t="s">
        <v>562</v>
      </c>
      <c r="B58" s="192" t="s">
        <v>563</v>
      </c>
      <c r="C58" s="193">
        <v>5</v>
      </c>
    </row>
    <row r="59" spans="1:3" ht="15.5" x14ac:dyDescent="0.35">
      <c r="A59" s="192" t="s">
        <v>564</v>
      </c>
      <c r="B59" s="192" t="s">
        <v>565</v>
      </c>
      <c r="C59" s="193">
        <v>5</v>
      </c>
    </row>
    <row r="60" spans="1:3" ht="15.5" x14ac:dyDescent="0.35">
      <c r="A60" s="192" t="s">
        <v>566</v>
      </c>
      <c r="B60" s="192" t="s">
        <v>567</v>
      </c>
      <c r="C60" s="193">
        <v>3</v>
      </c>
    </row>
    <row r="61" spans="1:3" ht="15.5" x14ac:dyDescent="0.35">
      <c r="A61" s="192" t="s">
        <v>568</v>
      </c>
      <c r="B61" s="192" t="s">
        <v>569</v>
      </c>
      <c r="C61" s="193">
        <v>6</v>
      </c>
    </row>
    <row r="62" spans="1:3" ht="15.5" x14ac:dyDescent="0.35">
      <c r="A62" s="192" t="s">
        <v>570</v>
      </c>
      <c r="B62" s="192" t="s">
        <v>571</v>
      </c>
      <c r="C62" s="193">
        <v>3</v>
      </c>
    </row>
    <row r="63" spans="1:3" ht="15.5" x14ac:dyDescent="0.35">
      <c r="A63" s="192" t="s">
        <v>572</v>
      </c>
      <c r="B63" s="192" t="s">
        <v>573</v>
      </c>
      <c r="C63" s="193">
        <v>4</v>
      </c>
    </row>
    <row r="64" spans="1:3" ht="31" x14ac:dyDescent="0.35">
      <c r="A64" s="192" t="s">
        <v>574</v>
      </c>
      <c r="B64" s="192" t="s">
        <v>575</v>
      </c>
      <c r="C64" s="193">
        <v>3</v>
      </c>
    </row>
    <row r="65" spans="1:3" ht="15.5" x14ac:dyDescent="0.35">
      <c r="A65" s="192" t="s">
        <v>576</v>
      </c>
      <c r="B65" s="192" t="s">
        <v>577</v>
      </c>
      <c r="C65" s="193">
        <v>3</v>
      </c>
    </row>
    <row r="66" spans="1:3" ht="31" x14ac:dyDescent="0.35">
      <c r="A66" s="192" t="s">
        <v>578</v>
      </c>
      <c r="B66" s="192" t="s">
        <v>579</v>
      </c>
      <c r="C66" s="193">
        <v>6</v>
      </c>
    </row>
    <row r="67" spans="1:3" ht="15.5" x14ac:dyDescent="0.35">
      <c r="A67" s="192" t="s">
        <v>580</v>
      </c>
      <c r="B67" s="192" t="s">
        <v>581</v>
      </c>
      <c r="C67" s="193">
        <v>6</v>
      </c>
    </row>
    <row r="68" spans="1:3" ht="15.5" x14ac:dyDescent="0.35">
      <c r="A68" s="192" t="s">
        <v>582</v>
      </c>
      <c r="B68" s="192" t="s">
        <v>583</v>
      </c>
      <c r="C68" s="193">
        <v>5</v>
      </c>
    </row>
    <row r="69" spans="1:3" ht="15.5" x14ac:dyDescent="0.35">
      <c r="A69" s="192" t="s">
        <v>584</v>
      </c>
      <c r="B69" s="192" t="s">
        <v>585</v>
      </c>
      <c r="C69" s="193">
        <v>3</v>
      </c>
    </row>
    <row r="70" spans="1:3" ht="15.5" x14ac:dyDescent="0.35">
      <c r="A70" s="192" t="s">
        <v>586</v>
      </c>
      <c r="B70" s="192" t="s">
        <v>479</v>
      </c>
      <c r="C70" s="193">
        <v>2</v>
      </c>
    </row>
    <row r="71" spans="1:3" ht="15.5" x14ac:dyDescent="0.35">
      <c r="A71" s="192" t="s">
        <v>587</v>
      </c>
      <c r="B71" s="192" t="s">
        <v>588</v>
      </c>
      <c r="C71" s="193">
        <v>3</v>
      </c>
    </row>
    <row r="72" spans="1:3" ht="15.5" x14ac:dyDescent="0.35">
      <c r="A72" s="192" t="s">
        <v>589</v>
      </c>
      <c r="B72" s="192" t="s">
        <v>590</v>
      </c>
      <c r="C72" s="193">
        <v>3</v>
      </c>
    </row>
    <row r="73" spans="1:3" ht="15.5" x14ac:dyDescent="0.35">
      <c r="A73" s="192" t="s">
        <v>591</v>
      </c>
      <c r="B73" s="192" t="s">
        <v>592</v>
      </c>
      <c r="C73" s="193">
        <v>3</v>
      </c>
    </row>
    <row r="74" spans="1:3" ht="15.5" x14ac:dyDescent="0.35">
      <c r="A74" s="192" t="s">
        <v>338</v>
      </c>
      <c r="B74" s="192" t="s">
        <v>593</v>
      </c>
      <c r="C74" s="193">
        <v>5</v>
      </c>
    </row>
    <row r="75" spans="1:3" ht="15.5" x14ac:dyDescent="0.35">
      <c r="A75" s="192" t="s">
        <v>221</v>
      </c>
      <c r="B75" s="192" t="s">
        <v>594</v>
      </c>
      <c r="C75" s="193">
        <v>3</v>
      </c>
    </row>
    <row r="76" spans="1:3" ht="15.5" x14ac:dyDescent="0.35">
      <c r="A76" s="192" t="s">
        <v>162</v>
      </c>
      <c r="B76" s="192" t="s">
        <v>595</v>
      </c>
      <c r="C76" s="193">
        <v>6</v>
      </c>
    </row>
    <row r="77" spans="1:3" ht="15.5" x14ac:dyDescent="0.35">
      <c r="A77" s="192" t="s">
        <v>168</v>
      </c>
      <c r="B77" s="192" t="s">
        <v>596</v>
      </c>
      <c r="C77" s="193">
        <v>5</v>
      </c>
    </row>
    <row r="78" spans="1:3" ht="15.5" x14ac:dyDescent="0.35">
      <c r="A78" s="192" t="s">
        <v>597</v>
      </c>
      <c r="B78" s="192" t="s">
        <v>598</v>
      </c>
      <c r="C78" s="193">
        <v>4</v>
      </c>
    </row>
    <row r="79" spans="1:3" ht="15.5" x14ac:dyDescent="0.35">
      <c r="A79" s="192" t="s">
        <v>599</v>
      </c>
      <c r="B79" s="192" t="s">
        <v>600</v>
      </c>
      <c r="C79" s="193">
        <v>4</v>
      </c>
    </row>
    <row r="80" spans="1:3" ht="15.5" x14ac:dyDescent="0.35">
      <c r="A80" s="192" t="s">
        <v>601</v>
      </c>
      <c r="B80" s="192" t="s">
        <v>602</v>
      </c>
      <c r="C80" s="193">
        <v>4</v>
      </c>
    </row>
    <row r="81" spans="1:3" ht="15.5" x14ac:dyDescent="0.35">
      <c r="A81" s="192" t="s">
        <v>603</v>
      </c>
      <c r="B81" s="192" t="s">
        <v>604</v>
      </c>
      <c r="C81" s="193">
        <v>7</v>
      </c>
    </row>
    <row r="82" spans="1:3" ht="15.5" x14ac:dyDescent="0.35">
      <c r="A82" s="192" t="s">
        <v>605</v>
      </c>
      <c r="B82" s="192" t="s">
        <v>606</v>
      </c>
      <c r="C82" s="193">
        <v>6</v>
      </c>
    </row>
    <row r="83" spans="1:3" ht="15.5" x14ac:dyDescent="0.35">
      <c r="A83" s="192" t="s">
        <v>607</v>
      </c>
      <c r="B83" s="192" t="s">
        <v>608</v>
      </c>
      <c r="C83" s="193">
        <v>5</v>
      </c>
    </row>
    <row r="84" spans="1:3" ht="15.5" x14ac:dyDescent="0.35">
      <c r="A84" s="192" t="s">
        <v>609</v>
      </c>
      <c r="B84" s="192" t="s">
        <v>610</v>
      </c>
      <c r="C84" s="193">
        <v>3</v>
      </c>
    </row>
    <row r="85" spans="1:3" ht="15.5" x14ac:dyDescent="0.35">
      <c r="A85" s="192" t="s">
        <v>611</v>
      </c>
      <c r="B85" s="192" t="s">
        <v>612</v>
      </c>
      <c r="C85" s="193">
        <v>5</v>
      </c>
    </row>
    <row r="86" spans="1:3" ht="15.5" x14ac:dyDescent="0.35">
      <c r="A86" s="192" t="s">
        <v>613</v>
      </c>
      <c r="B86" s="192" t="s">
        <v>614</v>
      </c>
      <c r="C86" s="193">
        <v>4</v>
      </c>
    </row>
    <row r="87" spans="1:3" ht="15.5" x14ac:dyDescent="0.35">
      <c r="A87" s="192" t="s">
        <v>411</v>
      </c>
      <c r="B87" s="192" t="s">
        <v>615</v>
      </c>
      <c r="C87" s="193">
        <v>2</v>
      </c>
    </row>
    <row r="88" spans="1:3" ht="15.5" x14ac:dyDescent="0.35">
      <c r="A88" s="192" t="s">
        <v>616</v>
      </c>
      <c r="B88" s="192" t="s">
        <v>617</v>
      </c>
      <c r="C88" s="193">
        <v>4</v>
      </c>
    </row>
    <row r="89" spans="1:3" ht="15.5" x14ac:dyDescent="0.35">
      <c r="A89" s="192" t="s">
        <v>618</v>
      </c>
      <c r="B89" s="192" t="s">
        <v>619</v>
      </c>
      <c r="C89" s="193">
        <v>4</v>
      </c>
    </row>
    <row r="90" spans="1:3" ht="15.5" x14ac:dyDescent="0.35">
      <c r="A90" s="192" t="s">
        <v>620</v>
      </c>
      <c r="B90" s="192" t="s">
        <v>621</v>
      </c>
      <c r="C90" s="193">
        <v>4</v>
      </c>
    </row>
    <row r="91" spans="1:3" ht="15.5" x14ac:dyDescent="0.35">
      <c r="A91" s="192" t="s">
        <v>622</v>
      </c>
      <c r="B91" s="192" t="s">
        <v>479</v>
      </c>
      <c r="C91" s="193">
        <v>2</v>
      </c>
    </row>
    <row r="92" spans="1:3" ht="15.5" x14ac:dyDescent="0.35">
      <c r="A92" s="192" t="s">
        <v>427</v>
      </c>
      <c r="B92" s="192" t="s">
        <v>623</v>
      </c>
      <c r="C92" s="193">
        <v>3</v>
      </c>
    </row>
    <row r="93" spans="1:3" ht="15.5" x14ac:dyDescent="0.35">
      <c r="A93" s="192" t="s">
        <v>624</v>
      </c>
      <c r="B93" s="192" t="s">
        <v>625</v>
      </c>
      <c r="C93" s="193">
        <v>6</v>
      </c>
    </row>
    <row r="94" spans="1:3" ht="15.5" x14ac:dyDescent="0.35">
      <c r="A94" s="192" t="s">
        <v>626</v>
      </c>
      <c r="B94" s="192" t="s">
        <v>627</v>
      </c>
      <c r="C94" s="193">
        <v>3</v>
      </c>
    </row>
    <row r="95" spans="1:3" ht="15.5" x14ac:dyDescent="0.35">
      <c r="A95" s="192" t="s">
        <v>381</v>
      </c>
      <c r="B95" s="192" t="s">
        <v>628</v>
      </c>
      <c r="C95" s="193">
        <v>6</v>
      </c>
    </row>
    <row r="96" spans="1:3" ht="15.5" x14ac:dyDescent="0.35">
      <c r="A96" s="192" t="s">
        <v>629</v>
      </c>
      <c r="B96" s="192" t="s">
        <v>630</v>
      </c>
      <c r="C96" s="193">
        <v>5</v>
      </c>
    </row>
    <row r="97" spans="1:3" ht="15.5" x14ac:dyDescent="0.35">
      <c r="A97" s="192" t="s">
        <v>631</v>
      </c>
      <c r="B97" s="192" t="s">
        <v>632</v>
      </c>
      <c r="C97" s="193">
        <v>5</v>
      </c>
    </row>
    <row r="98" spans="1:3" ht="15.5" x14ac:dyDescent="0.35">
      <c r="A98" s="192" t="s">
        <v>633</v>
      </c>
      <c r="B98" s="192" t="s">
        <v>634</v>
      </c>
      <c r="C98" s="193">
        <v>5</v>
      </c>
    </row>
    <row r="99" spans="1:3" ht="15.5" x14ac:dyDescent="0.35">
      <c r="A99" s="192" t="s">
        <v>635</v>
      </c>
      <c r="B99" s="192" t="s">
        <v>636</v>
      </c>
      <c r="C99" s="193">
        <v>3</v>
      </c>
    </row>
    <row r="100" spans="1:3" ht="15.5" x14ac:dyDescent="0.35">
      <c r="A100" s="192" t="s">
        <v>637</v>
      </c>
      <c r="B100" s="192" t="s">
        <v>638</v>
      </c>
      <c r="C100" s="193">
        <v>5</v>
      </c>
    </row>
    <row r="101" spans="1:3" ht="15.5" x14ac:dyDescent="0.35">
      <c r="A101" s="192" t="s">
        <v>639</v>
      </c>
      <c r="B101" s="192" t="s">
        <v>640</v>
      </c>
      <c r="C101" s="193">
        <v>2</v>
      </c>
    </row>
    <row r="102" spans="1:3" ht="15.5" x14ac:dyDescent="0.35">
      <c r="A102" s="192" t="s">
        <v>641</v>
      </c>
      <c r="B102" s="192" t="s">
        <v>642</v>
      </c>
      <c r="C102" s="193">
        <v>5</v>
      </c>
    </row>
    <row r="103" spans="1:3" ht="15.5" x14ac:dyDescent="0.35">
      <c r="A103" s="192" t="s">
        <v>395</v>
      </c>
      <c r="B103" s="192" t="s">
        <v>643</v>
      </c>
      <c r="C103" s="193">
        <v>4</v>
      </c>
    </row>
    <row r="104" spans="1:3" ht="15.5" x14ac:dyDescent="0.35">
      <c r="A104" s="192" t="s">
        <v>644</v>
      </c>
      <c r="B104" s="192" t="s">
        <v>645</v>
      </c>
      <c r="C104" s="193">
        <v>2</v>
      </c>
    </row>
    <row r="105" spans="1:3" ht="15.5" x14ac:dyDescent="0.35">
      <c r="A105" s="192" t="s">
        <v>646</v>
      </c>
      <c r="B105" s="192" t="s">
        <v>647</v>
      </c>
      <c r="C105" s="193">
        <v>2</v>
      </c>
    </row>
    <row r="106" spans="1:3" ht="15.5" x14ac:dyDescent="0.35">
      <c r="A106" s="192" t="s">
        <v>648</v>
      </c>
      <c r="B106" s="192" t="s">
        <v>649</v>
      </c>
      <c r="C106" s="193">
        <v>4</v>
      </c>
    </row>
    <row r="107" spans="1:3" ht="31" x14ac:dyDescent="0.35">
      <c r="A107" s="192" t="s">
        <v>650</v>
      </c>
      <c r="B107" s="192" t="s">
        <v>651</v>
      </c>
      <c r="C107" s="193">
        <v>5</v>
      </c>
    </row>
    <row r="108" spans="1:3" ht="15.5" x14ac:dyDescent="0.35">
      <c r="A108" s="192" t="s">
        <v>652</v>
      </c>
      <c r="B108" s="192" t="s">
        <v>653</v>
      </c>
      <c r="C108" s="193">
        <v>4</v>
      </c>
    </row>
    <row r="109" spans="1:3" ht="15.5" x14ac:dyDescent="0.35">
      <c r="A109" s="192" t="s">
        <v>654</v>
      </c>
      <c r="B109" s="192" t="s">
        <v>655</v>
      </c>
      <c r="C109" s="193">
        <v>4</v>
      </c>
    </row>
    <row r="110" spans="1:3" ht="15.5" x14ac:dyDescent="0.35">
      <c r="A110" s="192" t="s">
        <v>656</v>
      </c>
      <c r="B110" s="192" t="s">
        <v>479</v>
      </c>
      <c r="C110" s="193">
        <v>2</v>
      </c>
    </row>
    <row r="111" spans="1:3" ht="15.5" x14ac:dyDescent="0.35">
      <c r="A111" s="192" t="s">
        <v>657</v>
      </c>
      <c r="B111" s="192" t="s">
        <v>658</v>
      </c>
      <c r="C111" s="193">
        <v>4</v>
      </c>
    </row>
    <row r="112" spans="1:3" ht="15.5" x14ac:dyDescent="0.35">
      <c r="A112" s="192" t="s">
        <v>659</v>
      </c>
      <c r="B112" s="192" t="s">
        <v>660</v>
      </c>
      <c r="C112" s="193">
        <v>5</v>
      </c>
    </row>
    <row r="113" spans="1:3" ht="15.5" x14ac:dyDescent="0.35">
      <c r="A113" s="192" t="s">
        <v>661</v>
      </c>
      <c r="B113" s="192" t="s">
        <v>662</v>
      </c>
      <c r="C113" s="193">
        <v>2</v>
      </c>
    </row>
    <row r="114" spans="1:3" ht="15.5" x14ac:dyDescent="0.35">
      <c r="A114" s="192" t="s">
        <v>663</v>
      </c>
      <c r="B114" s="192" t="s">
        <v>664</v>
      </c>
      <c r="C114" s="193">
        <v>5</v>
      </c>
    </row>
    <row r="115" spans="1:3" ht="15.5" x14ac:dyDescent="0.35">
      <c r="A115" s="192" t="s">
        <v>665</v>
      </c>
      <c r="B115" s="192" t="s">
        <v>666</v>
      </c>
      <c r="C115" s="193">
        <v>6</v>
      </c>
    </row>
    <row r="116" spans="1:3" ht="15.5" x14ac:dyDescent="0.35">
      <c r="A116" s="192" t="s">
        <v>667</v>
      </c>
      <c r="B116" s="192" t="s">
        <v>668</v>
      </c>
      <c r="C116" s="193">
        <v>4</v>
      </c>
    </row>
    <row r="117" spans="1:3" ht="15.5" x14ac:dyDescent="0.35">
      <c r="A117" s="192" t="s">
        <v>669</v>
      </c>
      <c r="B117" s="192" t="s">
        <v>670</v>
      </c>
      <c r="C117" s="193">
        <v>5</v>
      </c>
    </row>
    <row r="118" spans="1:3" ht="15.5" x14ac:dyDescent="0.35">
      <c r="A118" s="192" t="s">
        <v>671</v>
      </c>
      <c r="B118" s="192" t="s">
        <v>672</v>
      </c>
      <c r="C118" s="193">
        <v>4</v>
      </c>
    </row>
    <row r="119" spans="1:3" ht="15.5" x14ac:dyDescent="0.35">
      <c r="A119" s="192" t="s">
        <v>673</v>
      </c>
      <c r="B119" s="192" t="s">
        <v>674</v>
      </c>
      <c r="C119" s="193">
        <v>2</v>
      </c>
    </row>
    <row r="120" spans="1:3" ht="15.5" x14ac:dyDescent="0.35">
      <c r="A120" s="192" t="s">
        <v>675</v>
      </c>
      <c r="B120" s="192" t="s">
        <v>676</v>
      </c>
      <c r="C120" s="193">
        <v>2</v>
      </c>
    </row>
    <row r="121" spans="1:3" ht="15.5" x14ac:dyDescent="0.35">
      <c r="A121" s="192" t="s">
        <v>677</v>
      </c>
      <c r="B121" s="192" t="s">
        <v>678</v>
      </c>
      <c r="C121" s="193">
        <v>3</v>
      </c>
    </row>
    <row r="122" spans="1:3" ht="15.5" x14ac:dyDescent="0.35">
      <c r="A122" s="192" t="s">
        <v>679</v>
      </c>
      <c r="B122" s="192" t="s">
        <v>680</v>
      </c>
      <c r="C122" s="193">
        <v>3</v>
      </c>
    </row>
    <row r="123" spans="1:3" ht="15.5" x14ac:dyDescent="0.35">
      <c r="A123" s="192" t="s">
        <v>681</v>
      </c>
      <c r="B123" s="192" t="s">
        <v>682</v>
      </c>
      <c r="C123" s="193">
        <v>5</v>
      </c>
    </row>
    <row r="124" spans="1:3" ht="15.5" x14ac:dyDescent="0.35">
      <c r="A124" s="192" t="s">
        <v>683</v>
      </c>
      <c r="B124" s="192" t="s">
        <v>684</v>
      </c>
      <c r="C124" s="193">
        <v>4</v>
      </c>
    </row>
    <row r="125" spans="1:3" ht="15.5" x14ac:dyDescent="0.35">
      <c r="A125" s="192" t="s">
        <v>685</v>
      </c>
      <c r="B125" s="192" t="s">
        <v>686</v>
      </c>
      <c r="C125" s="193">
        <v>6</v>
      </c>
    </row>
    <row r="126" spans="1:3" ht="15.5" x14ac:dyDescent="0.35">
      <c r="A126" s="192" t="s">
        <v>687</v>
      </c>
      <c r="B126" s="192" t="s">
        <v>688</v>
      </c>
      <c r="C126" s="193">
        <v>6</v>
      </c>
    </row>
    <row r="127" spans="1:3" ht="15.5" x14ac:dyDescent="0.35">
      <c r="A127" s="192" t="s">
        <v>689</v>
      </c>
      <c r="B127" s="192" t="s">
        <v>690</v>
      </c>
      <c r="C127" s="193">
        <v>6</v>
      </c>
    </row>
    <row r="128" spans="1:3" ht="31" x14ac:dyDescent="0.35">
      <c r="A128" s="192" t="s">
        <v>691</v>
      </c>
      <c r="B128" s="192" t="s">
        <v>692</v>
      </c>
      <c r="C128" s="193">
        <v>5</v>
      </c>
    </row>
    <row r="129" spans="1:3" ht="15.5" x14ac:dyDescent="0.35">
      <c r="A129" s="192" t="s">
        <v>693</v>
      </c>
      <c r="B129" s="192" t="s">
        <v>694</v>
      </c>
      <c r="C129" s="193">
        <v>5</v>
      </c>
    </row>
    <row r="130" spans="1:3" ht="15.5" x14ac:dyDescent="0.35">
      <c r="A130" s="192" t="s">
        <v>695</v>
      </c>
      <c r="B130" s="192" t="s">
        <v>696</v>
      </c>
      <c r="C130" s="193">
        <v>3</v>
      </c>
    </row>
    <row r="131" spans="1:3" ht="15.5" x14ac:dyDescent="0.35">
      <c r="A131" s="192" t="s">
        <v>697</v>
      </c>
      <c r="B131" s="192" t="s">
        <v>698</v>
      </c>
      <c r="C131" s="193">
        <v>5</v>
      </c>
    </row>
    <row r="132" spans="1:3" ht="15.5" x14ac:dyDescent="0.35">
      <c r="A132" s="192" t="s">
        <v>699</v>
      </c>
      <c r="B132" s="192" t="s">
        <v>479</v>
      </c>
      <c r="C132" s="193">
        <v>2</v>
      </c>
    </row>
    <row r="133" spans="1:3" ht="15.5" x14ac:dyDescent="0.35">
      <c r="A133" s="192" t="s">
        <v>700</v>
      </c>
      <c r="B133" s="192" t="s">
        <v>701</v>
      </c>
      <c r="C133" s="193">
        <v>4</v>
      </c>
    </row>
    <row r="134" spans="1:3" ht="15.5" x14ac:dyDescent="0.35">
      <c r="A134" s="192" t="s">
        <v>702</v>
      </c>
      <c r="B134" s="192" t="s">
        <v>703</v>
      </c>
      <c r="C134" s="193">
        <v>1</v>
      </c>
    </row>
    <row r="135" spans="1:3" ht="15.5" x14ac:dyDescent="0.35">
      <c r="A135" s="192" t="s">
        <v>704</v>
      </c>
      <c r="B135" s="192" t="s">
        <v>705</v>
      </c>
      <c r="C135" s="193">
        <v>6</v>
      </c>
    </row>
    <row r="136" spans="1:3" ht="15.5" x14ac:dyDescent="0.35">
      <c r="A136" s="192" t="s">
        <v>706</v>
      </c>
      <c r="B136" s="192" t="s">
        <v>707</v>
      </c>
      <c r="C136" s="193">
        <v>5</v>
      </c>
    </row>
    <row r="137" spans="1:3" ht="15.5" x14ac:dyDescent="0.35">
      <c r="A137" s="192" t="s">
        <v>708</v>
      </c>
      <c r="B137" s="192" t="s">
        <v>709</v>
      </c>
      <c r="C137" s="193">
        <v>3</v>
      </c>
    </row>
    <row r="138" spans="1:3" ht="15.5" x14ac:dyDescent="0.35">
      <c r="A138" s="192" t="s">
        <v>710</v>
      </c>
      <c r="B138" s="192" t="s">
        <v>711</v>
      </c>
      <c r="C138" s="193">
        <v>3</v>
      </c>
    </row>
    <row r="139" spans="1:3" ht="15.5" x14ac:dyDescent="0.35">
      <c r="A139" s="192" t="s">
        <v>712</v>
      </c>
      <c r="B139" s="192" t="s">
        <v>713</v>
      </c>
      <c r="C139" s="193">
        <v>4</v>
      </c>
    </row>
    <row r="140" spans="1:3" ht="15.5" x14ac:dyDescent="0.35">
      <c r="A140" s="192" t="s">
        <v>714</v>
      </c>
      <c r="B140" s="192" t="s">
        <v>715</v>
      </c>
      <c r="C140" s="193">
        <v>4</v>
      </c>
    </row>
    <row r="141" spans="1:3" ht="15.5" x14ac:dyDescent="0.35">
      <c r="A141" s="192" t="s">
        <v>716</v>
      </c>
      <c r="B141" s="192" t="s">
        <v>717</v>
      </c>
      <c r="C141" s="193">
        <v>6</v>
      </c>
    </row>
    <row r="142" spans="1:3" ht="15.5" x14ac:dyDescent="0.35">
      <c r="A142" s="192" t="s">
        <v>718</v>
      </c>
      <c r="B142" s="192" t="s">
        <v>719</v>
      </c>
      <c r="C142" s="193">
        <v>3</v>
      </c>
    </row>
    <row r="143" spans="1:3" ht="15.5" x14ac:dyDescent="0.35">
      <c r="A143" s="192" t="s">
        <v>720</v>
      </c>
      <c r="B143" s="192" t="s">
        <v>721</v>
      </c>
      <c r="C143" s="193">
        <v>5</v>
      </c>
    </row>
    <row r="144" spans="1:3" ht="15.5" x14ac:dyDescent="0.35">
      <c r="A144" s="192" t="s">
        <v>722</v>
      </c>
      <c r="B144" s="192" t="s">
        <v>723</v>
      </c>
      <c r="C144" s="193">
        <v>6</v>
      </c>
    </row>
    <row r="145" spans="1:3" ht="15.5" x14ac:dyDescent="0.35">
      <c r="A145" s="192" t="s">
        <v>724</v>
      </c>
      <c r="B145" s="192" t="s">
        <v>725</v>
      </c>
      <c r="C145" s="193">
        <v>4</v>
      </c>
    </row>
    <row r="146" spans="1:3" ht="15.5" x14ac:dyDescent="0.35">
      <c r="A146" s="192" t="s">
        <v>726</v>
      </c>
      <c r="B146" s="192" t="s">
        <v>727</v>
      </c>
      <c r="C146" s="193">
        <v>5</v>
      </c>
    </row>
    <row r="147" spans="1:3" ht="15.5" x14ac:dyDescent="0.35">
      <c r="A147" s="192" t="s">
        <v>728</v>
      </c>
      <c r="B147" s="192" t="s">
        <v>729</v>
      </c>
      <c r="C147" s="193">
        <v>4</v>
      </c>
    </row>
    <row r="148" spans="1:3" ht="15.5" x14ac:dyDescent="0.35">
      <c r="A148" s="192" t="s">
        <v>730</v>
      </c>
      <c r="B148" s="192" t="s">
        <v>731</v>
      </c>
      <c r="C148" s="193">
        <v>4</v>
      </c>
    </row>
    <row r="149" spans="1:3" ht="15.5" x14ac:dyDescent="0.35">
      <c r="A149" s="192" t="s">
        <v>732</v>
      </c>
      <c r="B149" s="192" t="s">
        <v>733</v>
      </c>
      <c r="C149" s="193">
        <v>4</v>
      </c>
    </row>
    <row r="150" spans="1:3" ht="15.5" x14ac:dyDescent="0.35">
      <c r="A150" s="192" t="s">
        <v>734</v>
      </c>
      <c r="B150" s="192" t="s">
        <v>735</v>
      </c>
      <c r="C150" s="193">
        <v>5</v>
      </c>
    </row>
    <row r="151" spans="1:3" ht="15.5" x14ac:dyDescent="0.35">
      <c r="A151" s="192" t="s">
        <v>736</v>
      </c>
      <c r="B151" s="192" t="s">
        <v>737</v>
      </c>
      <c r="C151" s="193">
        <v>6</v>
      </c>
    </row>
    <row r="152" spans="1:3" ht="31" x14ac:dyDescent="0.35">
      <c r="A152" s="192" t="s">
        <v>738</v>
      </c>
      <c r="B152" s="192" t="s">
        <v>739</v>
      </c>
      <c r="C152" s="193">
        <v>5</v>
      </c>
    </row>
    <row r="153" spans="1:3" ht="15.5" x14ac:dyDescent="0.35">
      <c r="A153" s="192" t="s">
        <v>740</v>
      </c>
      <c r="B153" s="192" t="s">
        <v>741</v>
      </c>
      <c r="C153" s="193">
        <v>7</v>
      </c>
    </row>
    <row r="154" spans="1:3" ht="15.5" x14ac:dyDescent="0.35">
      <c r="A154" s="192" t="s">
        <v>742</v>
      </c>
      <c r="B154" s="192" t="s">
        <v>743</v>
      </c>
      <c r="C154" s="193">
        <v>6</v>
      </c>
    </row>
    <row r="155" spans="1:3" ht="15.5" x14ac:dyDescent="0.35">
      <c r="A155" s="192" t="s">
        <v>744</v>
      </c>
      <c r="B155" s="192" t="s">
        <v>745</v>
      </c>
      <c r="C155" s="193">
        <v>1</v>
      </c>
    </row>
    <row r="156" spans="1:3" ht="15.5" x14ac:dyDescent="0.35">
      <c r="A156" s="192" t="s">
        <v>746</v>
      </c>
      <c r="B156" s="192" t="s">
        <v>747</v>
      </c>
      <c r="C156" s="193">
        <v>6</v>
      </c>
    </row>
    <row r="157" spans="1:3" ht="31" x14ac:dyDescent="0.35">
      <c r="A157" s="192" t="s">
        <v>748</v>
      </c>
      <c r="B157" s="192" t="s">
        <v>749</v>
      </c>
      <c r="C157" s="193">
        <v>6</v>
      </c>
    </row>
    <row r="158" spans="1:3" ht="31" x14ac:dyDescent="0.35">
      <c r="A158" s="192" t="s">
        <v>750</v>
      </c>
      <c r="B158" s="192" t="s">
        <v>751</v>
      </c>
      <c r="C158" s="193">
        <v>6</v>
      </c>
    </row>
    <row r="159" spans="1:3" ht="15.5" x14ac:dyDescent="0.35">
      <c r="A159" s="192" t="s">
        <v>752</v>
      </c>
      <c r="B159" s="192" t="s">
        <v>753</v>
      </c>
      <c r="C159" s="193">
        <v>4</v>
      </c>
    </row>
    <row r="160" spans="1:3" ht="15.5" x14ac:dyDescent="0.35">
      <c r="A160" s="192" t="s">
        <v>754</v>
      </c>
      <c r="B160" s="192" t="s">
        <v>755</v>
      </c>
      <c r="C160" s="193">
        <v>6</v>
      </c>
    </row>
    <row r="161" spans="1:3" ht="15.5" x14ac:dyDescent="0.35">
      <c r="A161" s="192" t="s">
        <v>756</v>
      </c>
      <c r="B161" s="192" t="s">
        <v>757</v>
      </c>
      <c r="C161" s="193">
        <v>3</v>
      </c>
    </row>
    <row r="162" spans="1:3" ht="15.5" x14ac:dyDescent="0.35">
      <c r="A162" s="192" t="s">
        <v>758</v>
      </c>
      <c r="B162" s="192" t="s">
        <v>759</v>
      </c>
      <c r="C162" s="193">
        <v>4</v>
      </c>
    </row>
    <row r="163" spans="1:3" ht="15.5" x14ac:dyDescent="0.35">
      <c r="A163" s="192" t="s">
        <v>760</v>
      </c>
      <c r="B163" s="192" t="s">
        <v>761</v>
      </c>
      <c r="C163" s="193">
        <v>5</v>
      </c>
    </row>
    <row r="164" spans="1:3" ht="31" x14ac:dyDescent="0.35">
      <c r="A164" s="192" t="s">
        <v>762</v>
      </c>
      <c r="B164" s="192" t="s">
        <v>763</v>
      </c>
      <c r="C164" s="193">
        <v>3</v>
      </c>
    </row>
    <row r="165" spans="1:3" ht="15.5" x14ac:dyDescent="0.35">
      <c r="A165" s="192" t="s">
        <v>764</v>
      </c>
      <c r="B165" s="192" t="s">
        <v>765</v>
      </c>
      <c r="C165" s="193">
        <v>5</v>
      </c>
    </row>
    <row r="166" spans="1:3" ht="15.5" x14ac:dyDescent="0.35">
      <c r="A166" s="192" t="s">
        <v>766</v>
      </c>
      <c r="B166" s="192" t="s">
        <v>767</v>
      </c>
      <c r="C166" s="193">
        <v>5</v>
      </c>
    </row>
    <row r="167" spans="1:3" ht="15.5" x14ac:dyDescent="0.35">
      <c r="A167" s="192" t="s">
        <v>768</v>
      </c>
      <c r="B167" s="192" t="s">
        <v>769</v>
      </c>
      <c r="C167" s="193">
        <v>5</v>
      </c>
    </row>
    <row r="168" spans="1:3" ht="15.5" x14ac:dyDescent="0.35">
      <c r="A168" s="192" t="s">
        <v>770</v>
      </c>
      <c r="B168" s="192" t="s">
        <v>771</v>
      </c>
      <c r="C168" s="193">
        <v>5</v>
      </c>
    </row>
    <row r="169" spans="1:3" ht="15.5" x14ac:dyDescent="0.35">
      <c r="A169" s="192" t="s">
        <v>772</v>
      </c>
      <c r="B169" s="192" t="s">
        <v>773</v>
      </c>
      <c r="C169" s="193">
        <v>5</v>
      </c>
    </row>
    <row r="170" spans="1:3" ht="15.5" x14ac:dyDescent="0.35">
      <c r="A170" s="192" t="s">
        <v>774</v>
      </c>
      <c r="B170" s="192" t="s">
        <v>775</v>
      </c>
      <c r="C170" s="193">
        <v>5</v>
      </c>
    </row>
    <row r="171" spans="1:3" ht="15.5" x14ac:dyDescent="0.35">
      <c r="A171" s="192" t="s">
        <v>776</v>
      </c>
      <c r="B171" s="192" t="s">
        <v>777</v>
      </c>
      <c r="C171" s="193">
        <v>6</v>
      </c>
    </row>
    <row r="172" spans="1:3" ht="15.5" x14ac:dyDescent="0.35">
      <c r="A172" s="192" t="s">
        <v>778</v>
      </c>
      <c r="B172" s="192" t="s">
        <v>779</v>
      </c>
      <c r="C172" s="193">
        <v>4</v>
      </c>
    </row>
    <row r="173" spans="1:3" ht="15.5" x14ac:dyDescent="0.35">
      <c r="A173" s="192" t="s">
        <v>780</v>
      </c>
      <c r="B173" s="192" t="s">
        <v>781</v>
      </c>
      <c r="C173" s="193">
        <v>3</v>
      </c>
    </row>
    <row r="174" spans="1:3" ht="15.5" x14ac:dyDescent="0.35">
      <c r="A174" s="192" t="s">
        <v>782</v>
      </c>
      <c r="B174" s="192" t="s">
        <v>783</v>
      </c>
      <c r="C174" s="193">
        <v>4</v>
      </c>
    </row>
    <row r="175" spans="1:3" ht="15.5" x14ac:dyDescent="0.35">
      <c r="A175" s="192" t="s">
        <v>784</v>
      </c>
      <c r="B175" s="192" t="s">
        <v>785</v>
      </c>
      <c r="C175" s="193">
        <v>6</v>
      </c>
    </row>
    <row r="176" spans="1:3" ht="31" x14ac:dyDescent="0.35">
      <c r="A176" s="192" t="s">
        <v>786</v>
      </c>
      <c r="B176" s="192" t="s">
        <v>787</v>
      </c>
      <c r="C176" s="193">
        <v>5</v>
      </c>
    </row>
    <row r="177" spans="1:3" ht="15.5" x14ac:dyDescent="0.35">
      <c r="A177" s="192" t="s">
        <v>788</v>
      </c>
      <c r="B177" s="192" t="s">
        <v>789</v>
      </c>
      <c r="C177" s="193">
        <v>3</v>
      </c>
    </row>
    <row r="178" spans="1:3" ht="15.5" x14ac:dyDescent="0.35">
      <c r="A178" s="192" t="s">
        <v>790</v>
      </c>
      <c r="B178" s="192" t="s">
        <v>791</v>
      </c>
      <c r="C178" s="193">
        <v>5</v>
      </c>
    </row>
    <row r="179" spans="1:3" ht="15.5" x14ac:dyDescent="0.35">
      <c r="A179" s="192" t="s">
        <v>792</v>
      </c>
      <c r="B179" s="192" t="s">
        <v>793</v>
      </c>
      <c r="C179" s="193">
        <v>5</v>
      </c>
    </row>
    <row r="180" spans="1:3" ht="15.5" x14ac:dyDescent="0.35">
      <c r="A180" s="192" t="s">
        <v>794</v>
      </c>
      <c r="B180" s="192" t="s">
        <v>795</v>
      </c>
      <c r="C180" s="193">
        <v>4</v>
      </c>
    </row>
    <row r="181" spans="1:3" ht="15.5" x14ac:dyDescent="0.35">
      <c r="A181" s="192" t="s">
        <v>796</v>
      </c>
      <c r="B181" s="192" t="s">
        <v>479</v>
      </c>
      <c r="C181" s="193">
        <v>2</v>
      </c>
    </row>
    <row r="182" spans="1:3" ht="15.5" x14ac:dyDescent="0.35">
      <c r="A182" s="192" t="s">
        <v>797</v>
      </c>
      <c r="B182" s="192" t="s">
        <v>798</v>
      </c>
      <c r="C182" s="193">
        <v>3</v>
      </c>
    </row>
    <row r="183" spans="1:3" ht="15.5" x14ac:dyDescent="0.35">
      <c r="A183" s="192" t="s">
        <v>799</v>
      </c>
      <c r="B183" s="192" t="s">
        <v>800</v>
      </c>
      <c r="C183" s="193">
        <v>3</v>
      </c>
    </row>
    <row r="184" spans="1:3" ht="15.5" x14ac:dyDescent="0.35">
      <c r="A184" s="192" t="s">
        <v>801</v>
      </c>
      <c r="B184" s="192" t="s">
        <v>802</v>
      </c>
      <c r="C184" s="193">
        <v>5</v>
      </c>
    </row>
    <row r="185" spans="1:3" ht="15.5" x14ac:dyDescent="0.35">
      <c r="A185" s="192" t="s">
        <v>803</v>
      </c>
      <c r="B185" s="192" t="s">
        <v>804</v>
      </c>
      <c r="C185" s="193">
        <v>5</v>
      </c>
    </row>
    <row r="186" spans="1:3" ht="15.5" x14ac:dyDescent="0.35">
      <c r="A186" s="192" t="s">
        <v>805</v>
      </c>
      <c r="B186" s="192" t="s">
        <v>806</v>
      </c>
      <c r="C186" s="193">
        <v>2</v>
      </c>
    </row>
    <row r="187" spans="1:3" ht="15.5" x14ac:dyDescent="0.35">
      <c r="A187" s="192" t="s">
        <v>807</v>
      </c>
      <c r="B187" s="192" t="s">
        <v>808</v>
      </c>
      <c r="C187" s="193">
        <v>3</v>
      </c>
    </row>
    <row r="188" spans="1:3" ht="15.5" x14ac:dyDescent="0.35">
      <c r="A188" s="192" t="s">
        <v>809</v>
      </c>
      <c r="B188" s="192" t="s">
        <v>810</v>
      </c>
      <c r="C188" s="193">
        <v>4</v>
      </c>
    </row>
    <row r="189" spans="1:3" ht="15.5" x14ac:dyDescent="0.35">
      <c r="A189" s="192" t="s">
        <v>811</v>
      </c>
      <c r="B189" s="192" t="s">
        <v>812</v>
      </c>
      <c r="C189" s="193">
        <v>2</v>
      </c>
    </row>
    <row r="190" spans="1:3" ht="15.5" x14ac:dyDescent="0.35">
      <c r="A190" s="192" t="s">
        <v>813</v>
      </c>
      <c r="B190" s="192" t="s">
        <v>814</v>
      </c>
      <c r="C190" s="193">
        <v>2</v>
      </c>
    </row>
    <row r="191" spans="1:3" ht="15.5" x14ac:dyDescent="0.35">
      <c r="A191" s="192" t="s">
        <v>815</v>
      </c>
      <c r="B191" s="192" t="s">
        <v>816</v>
      </c>
      <c r="C191" s="193">
        <v>5</v>
      </c>
    </row>
    <row r="192" spans="1:3" ht="15.5" x14ac:dyDescent="0.35">
      <c r="A192" s="192" t="s">
        <v>817</v>
      </c>
      <c r="B192" s="192" t="s">
        <v>479</v>
      </c>
      <c r="C192" s="193">
        <v>2</v>
      </c>
    </row>
    <row r="193" spans="1:3" ht="15.5" x14ac:dyDescent="0.35">
      <c r="A193" s="192" t="s">
        <v>818</v>
      </c>
      <c r="B193" s="192" t="s">
        <v>819</v>
      </c>
      <c r="C193" s="193">
        <v>3</v>
      </c>
    </row>
    <row r="194" spans="1:3" ht="31" x14ac:dyDescent="0.35">
      <c r="A194" s="192" t="s">
        <v>820</v>
      </c>
      <c r="B194" s="192" t="s">
        <v>821</v>
      </c>
      <c r="C194" s="193">
        <v>3</v>
      </c>
    </row>
    <row r="195" spans="1:3" ht="31" x14ac:dyDescent="0.35">
      <c r="A195" s="192" t="s">
        <v>822</v>
      </c>
      <c r="B195" s="192" t="s">
        <v>823</v>
      </c>
      <c r="C195" s="193">
        <v>3</v>
      </c>
    </row>
    <row r="196" spans="1:3" ht="15.5" x14ac:dyDescent="0.35">
      <c r="A196" s="192" t="s">
        <v>824</v>
      </c>
      <c r="B196" s="192" t="s">
        <v>825</v>
      </c>
      <c r="C196" s="193">
        <v>5</v>
      </c>
    </row>
    <row r="197" spans="1:3" ht="15.5" x14ac:dyDescent="0.35">
      <c r="A197" s="192" t="s">
        <v>826</v>
      </c>
      <c r="B197" s="192" t="s">
        <v>827</v>
      </c>
      <c r="C197" s="193">
        <v>4</v>
      </c>
    </row>
    <row r="198" spans="1:3" ht="15.5" x14ac:dyDescent="0.35">
      <c r="A198" s="192" t="s">
        <v>828</v>
      </c>
      <c r="B198" s="192" t="s">
        <v>479</v>
      </c>
      <c r="C198" s="193">
        <v>2</v>
      </c>
    </row>
    <row r="199" spans="1:3" ht="15.5" x14ac:dyDescent="0.35">
      <c r="A199" s="192" t="s">
        <v>829</v>
      </c>
      <c r="B199" s="192" t="s">
        <v>830</v>
      </c>
      <c r="C199" s="193">
        <v>1</v>
      </c>
    </row>
    <row r="200" spans="1:3" ht="15.5" x14ac:dyDescent="0.35">
      <c r="A200" s="192" t="s">
        <v>831</v>
      </c>
      <c r="B200" s="192" t="s">
        <v>832</v>
      </c>
      <c r="C200" s="193">
        <v>4</v>
      </c>
    </row>
    <row r="201" spans="1:3" ht="15.5" x14ac:dyDescent="0.35">
      <c r="A201" s="192" t="s">
        <v>833</v>
      </c>
      <c r="B201" s="192" t="s">
        <v>834</v>
      </c>
      <c r="C201" s="193">
        <v>3</v>
      </c>
    </row>
    <row r="202" spans="1:3" ht="15.5" x14ac:dyDescent="0.35">
      <c r="A202" s="192" t="s">
        <v>835</v>
      </c>
      <c r="B202" s="192" t="s">
        <v>836</v>
      </c>
      <c r="C202" s="193">
        <v>4</v>
      </c>
    </row>
    <row r="203" spans="1:3" ht="15.5" x14ac:dyDescent="0.35">
      <c r="A203" s="192" t="s">
        <v>837</v>
      </c>
      <c r="B203" s="192" t="s">
        <v>838</v>
      </c>
      <c r="C203" s="193">
        <v>4</v>
      </c>
    </row>
    <row r="204" spans="1:3" ht="15.5" x14ac:dyDescent="0.35">
      <c r="A204" s="192" t="s">
        <v>839</v>
      </c>
      <c r="B204" s="192" t="s">
        <v>840</v>
      </c>
      <c r="C204" s="193">
        <v>4</v>
      </c>
    </row>
    <row r="205" spans="1:3" ht="15.5" x14ac:dyDescent="0.35">
      <c r="A205" s="192" t="s">
        <v>841</v>
      </c>
      <c r="B205" s="192" t="s">
        <v>842</v>
      </c>
      <c r="C205" s="193">
        <v>2</v>
      </c>
    </row>
    <row r="206" spans="1:3" ht="15.5" x14ac:dyDescent="0.35">
      <c r="A206" s="192" t="s">
        <v>843</v>
      </c>
      <c r="B206" s="192" t="s">
        <v>844</v>
      </c>
      <c r="C206" s="193">
        <v>3</v>
      </c>
    </row>
    <row r="207" spans="1:3" ht="15.5" x14ac:dyDescent="0.35">
      <c r="A207" s="192" t="s">
        <v>845</v>
      </c>
      <c r="B207" s="192" t="s">
        <v>846</v>
      </c>
      <c r="C207" s="193">
        <v>4</v>
      </c>
    </row>
    <row r="208" spans="1:3" ht="15.5" x14ac:dyDescent="0.35">
      <c r="A208" s="192" t="s">
        <v>847</v>
      </c>
      <c r="B208" s="192" t="s">
        <v>848</v>
      </c>
      <c r="C208" s="193">
        <v>2</v>
      </c>
    </row>
    <row r="209" spans="1:3" ht="15.5" x14ac:dyDescent="0.35">
      <c r="A209" s="192" t="s">
        <v>849</v>
      </c>
      <c r="B209" s="192" t="s">
        <v>850</v>
      </c>
      <c r="C209" s="193">
        <v>4</v>
      </c>
    </row>
    <row r="210" spans="1:3" ht="15.5" x14ac:dyDescent="0.35">
      <c r="A210" s="192" t="s">
        <v>851</v>
      </c>
      <c r="B210" s="192" t="s">
        <v>852</v>
      </c>
      <c r="C210" s="193">
        <v>4</v>
      </c>
    </row>
    <row r="211" spans="1:3" ht="15.5" x14ac:dyDescent="0.35">
      <c r="A211" s="192" t="s">
        <v>853</v>
      </c>
      <c r="B211" s="192" t="s">
        <v>854</v>
      </c>
      <c r="C211" s="193">
        <v>4</v>
      </c>
    </row>
    <row r="212" spans="1:3" ht="15.5" x14ac:dyDescent="0.35">
      <c r="A212" s="192" t="s">
        <v>855</v>
      </c>
      <c r="B212" s="192" t="s">
        <v>856</v>
      </c>
      <c r="C212" s="193">
        <v>3</v>
      </c>
    </row>
    <row r="213" spans="1:3" ht="15.5" x14ac:dyDescent="0.35">
      <c r="A213" s="192" t="s">
        <v>857</v>
      </c>
      <c r="B213" s="192" t="s">
        <v>479</v>
      </c>
      <c r="C213" s="193">
        <v>2</v>
      </c>
    </row>
    <row r="214" spans="1:3" ht="15.5" x14ac:dyDescent="0.35">
      <c r="A214" s="192" t="s">
        <v>858</v>
      </c>
      <c r="B214" s="192" t="s">
        <v>859</v>
      </c>
      <c r="C214" s="193">
        <v>1</v>
      </c>
    </row>
    <row r="215" spans="1:3" ht="15.5" x14ac:dyDescent="0.35">
      <c r="A215" s="192" t="s">
        <v>860</v>
      </c>
      <c r="B215" s="192" t="s">
        <v>861</v>
      </c>
      <c r="C215" s="193">
        <v>4</v>
      </c>
    </row>
    <row r="216" spans="1:3" ht="15.5" x14ac:dyDescent="0.35">
      <c r="A216" s="192" t="s">
        <v>862</v>
      </c>
      <c r="B216" s="192" t="s">
        <v>863</v>
      </c>
      <c r="C216" s="193">
        <v>4</v>
      </c>
    </row>
    <row r="217" spans="1:3" ht="15.5" x14ac:dyDescent="0.35">
      <c r="A217" s="192" t="s">
        <v>864</v>
      </c>
      <c r="B217" s="192" t="s">
        <v>865</v>
      </c>
      <c r="C217" s="193">
        <v>4</v>
      </c>
    </row>
    <row r="218" spans="1:3" ht="31" x14ac:dyDescent="0.35">
      <c r="A218" s="192" t="s">
        <v>866</v>
      </c>
      <c r="B218" s="192" t="s">
        <v>867</v>
      </c>
      <c r="C218" s="193">
        <v>4</v>
      </c>
    </row>
    <row r="219" spans="1:3" ht="15.5" x14ac:dyDescent="0.35">
      <c r="A219" s="192" t="s">
        <v>868</v>
      </c>
      <c r="B219" s="192" t="s">
        <v>869</v>
      </c>
      <c r="C219" s="193">
        <v>2</v>
      </c>
    </row>
    <row r="220" spans="1:3" ht="15.5" x14ac:dyDescent="0.35">
      <c r="A220" s="192" t="s">
        <v>870</v>
      </c>
      <c r="B220" s="192" t="s">
        <v>871</v>
      </c>
      <c r="C220" s="193">
        <v>1</v>
      </c>
    </row>
    <row r="221" spans="1:3" ht="15.5" x14ac:dyDescent="0.35">
      <c r="A221" s="192" t="s">
        <v>872</v>
      </c>
      <c r="B221" s="192" t="s">
        <v>873</v>
      </c>
      <c r="C221" s="193">
        <v>1</v>
      </c>
    </row>
    <row r="222" spans="1:3" ht="31" x14ac:dyDescent="0.35">
      <c r="A222" s="192" t="s">
        <v>874</v>
      </c>
      <c r="B222" s="192" t="s">
        <v>875</v>
      </c>
      <c r="C222" s="193">
        <v>4</v>
      </c>
    </row>
    <row r="223" spans="1:3" ht="15.5" x14ac:dyDescent="0.35">
      <c r="A223" s="192" t="s">
        <v>876</v>
      </c>
      <c r="B223" s="192" t="s">
        <v>877</v>
      </c>
      <c r="C223" s="193">
        <v>7</v>
      </c>
    </row>
    <row r="224" spans="1:3" ht="15.5" x14ac:dyDescent="0.35">
      <c r="A224" s="192" t="s">
        <v>878</v>
      </c>
      <c r="B224" s="192" t="s">
        <v>879</v>
      </c>
      <c r="C224" s="193">
        <v>5</v>
      </c>
    </row>
    <row r="225" spans="1:3" ht="15.5" x14ac:dyDescent="0.35">
      <c r="A225" s="192" t="s">
        <v>880</v>
      </c>
      <c r="B225" s="192" t="s">
        <v>881</v>
      </c>
      <c r="C225" s="193">
        <v>6</v>
      </c>
    </row>
    <row r="226" spans="1:3" ht="15.5" x14ac:dyDescent="0.35">
      <c r="A226" s="192" t="s">
        <v>882</v>
      </c>
      <c r="B226" s="192" t="s">
        <v>883</v>
      </c>
      <c r="C226" s="193">
        <v>5</v>
      </c>
    </row>
    <row r="227" spans="1:3" ht="15.5" x14ac:dyDescent="0.35">
      <c r="A227" s="192" t="s">
        <v>884</v>
      </c>
      <c r="B227" s="192" t="s">
        <v>885</v>
      </c>
      <c r="C227" s="193">
        <v>2</v>
      </c>
    </row>
    <row r="228" spans="1:3" ht="15.5" x14ac:dyDescent="0.35">
      <c r="A228" s="192" t="s">
        <v>886</v>
      </c>
      <c r="B228" s="192" t="s">
        <v>887</v>
      </c>
      <c r="C228" s="193">
        <v>3</v>
      </c>
    </row>
    <row r="229" spans="1:3" ht="15.5" x14ac:dyDescent="0.35">
      <c r="A229" s="192" t="s">
        <v>888</v>
      </c>
      <c r="B229" s="192" t="s">
        <v>889</v>
      </c>
      <c r="C229" s="193">
        <v>1</v>
      </c>
    </row>
    <row r="230" spans="1:3" ht="15.5" x14ac:dyDescent="0.35">
      <c r="A230" s="192" t="s">
        <v>255</v>
      </c>
      <c r="B230" s="192" t="s">
        <v>890</v>
      </c>
      <c r="C230" s="193">
        <v>7</v>
      </c>
    </row>
    <row r="231" spans="1:3" ht="15.5" x14ac:dyDescent="0.35">
      <c r="A231" s="192" t="s">
        <v>891</v>
      </c>
      <c r="B231" s="192" t="s">
        <v>892</v>
      </c>
      <c r="C231" s="193">
        <v>2</v>
      </c>
    </row>
    <row r="232" spans="1:3" ht="15.5" x14ac:dyDescent="0.35">
      <c r="A232" s="192" t="s">
        <v>893</v>
      </c>
      <c r="B232" s="192" t="s">
        <v>894</v>
      </c>
      <c r="C232" s="193">
        <v>5</v>
      </c>
    </row>
    <row r="233" spans="1:3" ht="15.5" x14ac:dyDescent="0.35">
      <c r="A233" s="192" t="s">
        <v>895</v>
      </c>
      <c r="B233" s="192" t="s">
        <v>479</v>
      </c>
      <c r="C233" s="193">
        <v>2</v>
      </c>
    </row>
    <row r="234" spans="1:3" ht="15.5" x14ac:dyDescent="0.35">
      <c r="A234" s="192" t="s">
        <v>896</v>
      </c>
      <c r="B234" s="192" t="s">
        <v>897</v>
      </c>
      <c r="C234" s="193">
        <v>6</v>
      </c>
    </row>
    <row r="235" spans="1:3" ht="15.5" x14ac:dyDescent="0.35">
      <c r="A235" s="192" t="s">
        <v>898</v>
      </c>
      <c r="B235" s="192" t="s">
        <v>899</v>
      </c>
      <c r="C235" s="193">
        <v>4</v>
      </c>
    </row>
    <row r="236" spans="1:3" ht="15.5" x14ac:dyDescent="0.35">
      <c r="A236" s="192" t="s">
        <v>900</v>
      </c>
      <c r="B236" s="192" t="s">
        <v>901</v>
      </c>
      <c r="C236" s="193">
        <v>6</v>
      </c>
    </row>
    <row r="237" spans="1:3" ht="15.5" x14ac:dyDescent="0.35">
      <c r="A237" s="192" t="s">
        <v>902</v>
      </c>
      <c r="B237" s="192" t="s">
        <v>903</v>
      </c>
      <c r="C237" s="193">
        <v>4</v>
      </c>
    </row>
    <row r="238" spans="1:3" ht="15.5" x14ac:dyDescent="0.35">
      <c r="A238" s="192" t="s">
        <v>904</v>
      </c>
      <c r="B238" s="192" t="s">
        <v>905</v>
      </c>
      <c r="C238" s="193">
        <v>6</v>
      </c>
    </row>
    <row r="239" spans="1:3" ht="15.5" x14ac:dyDescent="0.35">
      <c r="A239" s="192" t="s">
        <v>906</v>
      </c>
      <c r="B239" s="192" t="s">
        <v>907</v>
      </c>
      <c r="C239" s="193">
        <v>4</v>
      </c>
    </row>
    <row r="240" spans="1:3" ht="15.5" x14ac:dyDescent="0.35">
      <c r="A240" s="192" t="s">
        <v>177</v>
      </c>
      <c r="B240" s="192" t="s">
        <v>908</v>
      </c>
      <c r="C240" s="193">
        <v>7</v>
      </c>
    </row>
    <row r="241" spans="1:3" ht="15.5" x14ac:dyDescent="0.35">
      <c r="A241" s="192" t="s">
        <v>227</v>
      </c>
      <c r="B241" s="192" t="s">
        <v>909</v>
      </c>
      <c r="C241" s="193">
        <v>8</v>
      </c>
    </row>
    <row r="242" spans="1:3" ht="15.5" x14ac:dyDescent="0.35">
      <c r="A242" s="192" t="s">
        <v>910</v>
      </c>
      <c r="B242" s="192" t="s">
        <v>911</v>
      </c>
      <c r="C242" s="193">
        <v>6</v>
      </c>
    </row>
    <row r="243" spans="1:3" ht="15.5" x14ac:dyDescent="0.35">
      <c r="A243" s="192" t="s">
        <v>912</v>
      </c>
      <c r="B243" s="192" t="s">
        <v>913</v>
      </c>
      <c r="C243" s="193">
        <v>5</v>
      </c>
    </row>
    <row r="244" spans="1:3" ht="15.5" x14ac:dyDescent="0.35">
      <c r="A244" s="192" t="s">
        <v>239</v>
      </c>
      <c r="B244" s="192" t="s">
        <v>914</v>
      </c>
      <c r="C244" s="193">
        <v>6</v>
      </c>
    </row>
    <row r="245" spans="1:3" ht="31" x14ac:dyDescent="0.35">
      <c r="A245" s="192" t="s">
        <v>915</v>
      </c>
      <c r="B245" s="192" t="s">
        <v>916</v>
      </c>
      <c r="C245" s="193">
        <v>1</v>
      </c>
    </row>
    <row r="246" spans="1:3" ht="15.5" x14ac:dyDescent="0.35">
      <c r="A246" s="192" t="s">
        <v>917</v>
      </c>
      <c r="B246" s="192" t="s">
        <v>918</v>
      </c>
      <c r="C246" s="193">
        <v>4</v>
      </c>
    </row>
    <row r="247" spans="1:3" ht="15.5" x14ac:dyDescent="0.35">
      <c r="A247" s="192" t="s">
        <v>919</v>
      </c>
      <c r="B247" s="192" t="s">
        <v>920</v>
      </c>
      <c r="C247" s="193">
        <v>5</v>
      </c>
    </row>
    <row r="248" spans="1:3" ht="15.5" x14ac:dyDescent="0.35">
      <c r="A248" s="192" t="s">
        <v>921</v>
      </c>
      <c r="B248" s="192" t="s">
        <v>479</v>
      </c>
      <c r="C248" s="193">
        <v>2</v>
      </c>
    </row>
    <row r="249" spans="1:3" ht="15.5" x14ac:dyDescent="0.35">
      <c r="A249" s="192" t="s">
        <v>922</v>
      </c>
      <c r="B249" s="192" t="s">
        <v>923</v>
      </c>
      <c r="C249" s="193">
        <v>8</v>
      </c>
    </row>
    <row r="250" spans="1:3" ht="15.5" x14ac:dyDescent="0.35">
      <c r="A250" s="192" t="s">
        <v>924</v>
      </c>
      <c r="B250" s="192" t="s">
        <v>925</v>
      </c>
      <c r="C250" s="193">
        <v>8</v>
      </c>
    </row>
    <row r="251" spans="1:3" ht="31" x14ac:dyDescent="0.35">
      <c r="A251" s="192" t="s">
        <v>926</v>
      </c>
      <c r="B251" s="192" t="s">
        <v>927</v>
      </c>
      <c r="C251" s="193">
        <v>7</v>
      </c>
    </row>
    <row r="252" spans="1:3" ht="15.5" x14ac:dyDescent="0.35">
      <c r="A252" s="192" t="s">
        <v>928</v>
      </c>
      <c r="B252" s="192" t="s">
        <v>929</v>
      </c>
      <c r="C252" s="193">
        <v>5</v>
      </c>
    </row>
    <row r="253" spans="1:3" ht="15.5" x14ac:dyDescent="0.35">
      <c r="A253" s="192" t="s">
        <v>930</v>
      </c>
      <c r="B253" s="192" t="s">
        <v>931</v>
      </c>
      <c r="C253" s="193">
        <v>7</v>
      </c>
    </row>
    <row r="254" spans="1:3" ht="31" x14ac:dyDescent="0.35">
      <c r="A254" s="192" t="s">
        <v>932</v>
      </c>
      <c r="B254" s="192" t="s">
        <v>933</v>
      </c>
      <c r="C254" s="193">
        <v>4</v>
      </c>
    </row>
    <row r="255" spans="1:3" ht="15.5" x14ac:dyDescent="0.35">
      <c r="A255" s="192" t="s">
        <v>934</v>
      </c>
      <c r="B255" s="192" t="s">
        <v>935</v>
      </c>
      <c r="C255" s="193">
        <v>4</v>
      </c>
    </row>
    <row r="256" spans="1:3" ht="15.5" x14ac:dyDescent="0.35">
      <c r="A256" s="192" t="s">
        <v>936</v>
      </c>
      <c r="B256" s="192" t="s">
        <v>937</v>
      </c>
      <c r="C256" s="193">
        <v>5</v>
      </c>
    </row>
    <row r="257" spans="1:3" ht="15.5" x14ac:dyDescent="0.35">
      <c r="A257" s="192" t="s">
        <v>938</v>
      </c>
      <c r="B257" s="192" t="s">
        <v>939</v>
      </c>
      <c r="C257" s="193">
        <v>8</v>
      </c>
    </row>
    <row r="258" spans="1:3" ht="15.5" x14ac:dyDescent="0.35">
      <c r="A258" s="192" t="s">
        <v>355</v>
      </c>
      <c r="B258" s="192" t="s">
        <v>940</v>
      </c>
      <c r="C258" s="193">
        <v>4</v>
      </c>
    </row>
    <row r="259" spans="1:3" ht="15.5" x14ac:dyDescent="0.35">
      <c r="A259" s="192" t="s">
        <v>941</v>
      </c>
      <c r="B259" s="192" t="s">
        <v>479</v>
      </c>
      <c r="C259" s="193">
        <v>3</v>
      </c>
    </row>
    <row r="260" spans="1:3" ht="15.5" x14ac:dyDescent="0.35">
      <c r="A260" s="192" t="s">
        <v>942</v>
      </c>
      <c r="B260" s="192" t="s">
        <v>943</v>
      </c>
      <c r="C260" s="193">
        <v>5</v>
      </c>
    </row>
    <row r="261" spans="1:3" ht="15.5" x14ac:dyDescent="0.35">
      <c r="A261" s="192" t="s">
        <v>944</v>
      </c>
      <c r="B261" s="192" t="s">
        <v>945</v>
      </c>
      <c r="C261" s="193">
        <v>8</v>
      </c>
    </row>
    <row r="262" spans="1:3" ht="15.5" x14ac:dyDescent="0.35">
      <c r="A262" s="192" t="s">
        <v>946</v>
      </c>
      <c r="B262" s="192" t="s">
        <v>947</v>
      </c>
      <c r="C262" s="193">
        <v>5</v>
      </c>
    </row>
    <row r="263" spans="1:3" ht="15.5" x14ac:dyDescent="0.35">
      <c r="A263" s="192" t="s">
        <v>948</v>
      </c>
      <c r="B263" s="192" t="s">
        <v>949</v>
      </c>
      <c r="C263" s="193">
        <v>4</v>
      </c>
    </row>
    <row r="264" spans="1:3" ht="15.5" x14ac:dyDescent="0.35">
      <c r="A264" s="192" t="s">
        <v>288</v>
      </c>
      <c r="B264" s="192" t="s">
        <v>950</v>
      </c>
      <c r="C264" s="193">
        <v>4</v>
      </c>
    </row>
    <row r="265" spans="1:3" ht="15.5" x14ac:dyDescent="0.35">
      <c r="A265" s="192" t="s">
        <v>322</v>
      </c>
      <c r="B265" s="192" t="s">
        <v>951</v>
      </c>
      <c r="C265" s="193">
        <v>5</v>
      </c>
    </row>
    <row r="266" spans="1:3" ht="15.5" x14ac:dyDescent="0.35">
      <c r="A266" s="192" t="s">
        <v>952</v>
      </c>
      <c r="B266" s="192" t="s">
        <v>953</v>
      </c>
      <c r="C266" s="193">
        <v>6</v>
      </c>
    </row>
    <row r="267" spans="1:3" ht="15.5" x14ac:dyDescent="0.35">
      <c r="A267" s="192" t="s">
        <v>954</v>
      </c>
      <c r="B267" s="192" t="s">
        <v>955</v>
      </c>
      <c r="C267" s="193">
        <v>5</v>
      </c>
    </row>
    <row r="268" spans="1:3" ht="15.5" x14ac:dyDescent="0.35">
      <c r="A268" s="192" t="s">
        <v>956</v>
      </c>
      <c r="B268" s="192" t="s">
        <v>957</v>
      </c>
      <c r="C268" s="193">
        <v>6</v>
      </c>
    </row>
    <row r="269" spans="1:3" ht="15.5" x14ac:dyDescent="0.35">
      <c r="A269" s="192" t="s">
        <v>958</v>
      </c>
      <c r="B269" s="192" t="s">
        <v>959</v>
      </c>
      <c r="C269" s="193">
        <v>8</v>
      </c>
    </row>
    <row r="270" spans="1:3" ht="31" x14ac:dyDescent="0.35">
      <c r="A270" s="192" t="s">
        <v>960</v>
      </c>
      <c r="B270" s="192" t="s">
        <v>961</v>
      </c>
      <c r="C270" s="193">
        <v>7</v>
      </c>
    </row>
    <row r="271" spans="1:3" ht="15.5" x14ac:dyDescent="0.35">
      <c r="A271" s="192" t="s">
        <v>962</v>
      </c>
      <c r="B271" s="192" t="s">
        <v>963</v>
      </c>
      <c r="C271" s="193">
        <v>6</v>
      </c>
    </row>
    <row r="272" spans="1:3" ht="15.5" x14ac:dyDescent="0.35">
      <c r="A272" s="192" t="s">
        <v>964</v>
      </c>
      <c r="B272" s="192" t="s">
        <v>965</v>
      </c>
      <c r="C272" s="193">
        <v>8</v>
      </c>
    </row>
    <row r="273" spans="1:3" ht="15.5" x14ac:dyDescent="0.35">
      <c r="A273" s="192" t="s">
        <v>272</v>
      </c>
      <c r="B273" s="192" t="s">
        <v>966</v>
      </c>
      <c r="C273" s="193">
        <v>4</v>
      </c>
    </row>
    <row r="274" spans="1:3" ht="15.5" x14ac:dyDescent="0.35">
      <c r="A274" s="192" t="s">
        <v>967</v>
      </c>
      <c r="B274" s="192" t="s">
        <v>968</v>
      </c>
      <c r="C274" s="193">
        <v>8</v>
      </c>
    </row>
    <row r="275" spans="1:3" ht="15.5" x14ac:dyDescent="0.35">
      <c r="A275" s="192" t="s">
        <v>969</v>
      </c>
      <c r="B275" s="192" t="s">
        <v>970</v>
      </c>
      <c r="C275" s="193">
        <v>6</v>
      </c>
    </row>
    <row r="276" spans="1:3" ht="15.5" x14ac:dyDescent="0.35">
      <c r="A276" s="192" t="s">
        <v>971</v>
      </c>
      <c r="B276" s="192" t="s">
        <v>972</v>
      </c>
      <c r="C276" s="193">
        <v>6</v>
      </c>
    </row>
    <row r="277" spans="1:3" ht="15.5" x14ac:dyDescent="0.35">
      <c r="A277" s="192" t="s">
        <v>347</v>
      </c>
      <c r="B277" s="192" t="s">
        <v>973</v>
      </c>
      <c r="C277" s="193">
        <v>6</v>
      </c>
    </row>
    <row r="278" spans="1:3" ht="15.5" x14ac:dyDescent="0.35">
      <c r="A278" s="192" t="s">
        <v>974</v>
      </c>
      <c r="B278" s="192" t="s">
        <v>975</v>
      </c>
      <c r="C278" s="193">
        <v>4</v>
      </c>
    </row>
    <row r="279" spans="1:3" ht="15.5" x14ac:dyDescent="0.35">
      <c r="A279" s="192" t="s">
        <v>976</v>
      </c>
      <c r="B279" s="192" t="s">
        <v>479</v>
      </c>
      <c r="C279" s="193">
        <v>2</v>
      </c>
    </row>
    <row r="280" spans="1:3" ht="15.5" x14ac:dyDescent="0.35">
      <c r="A280" s="192" t="s">
        <v>977</v>
      </c>
      <c r="B280" s="192" t="s">
        <v>978</v>
      </c>
      <c r="C280" s="193">
        <v>2</v>
      </c>
    </row>
    <row r="281" spans="1:3" ht="15.5" x14ac:dyDescent="0.35">
      <c r="A281" s="192" t="s">
        <v>979</v>
      </c>
      <c r="B281" s="192" t="s">
        <v>980</v>
      </c>
      <c r="C281" s="193">
        <v>5</v>
      </c>
    </row>
    <row r="282" spans="1:3" ht="15.5" x14ac:dyDescent="0.35">
      <c r="A282" s="192" t="s">
        <v>981</v>
      </c>
      <c r="B282" s="192" t="s">
        <v>982</v>
      </c>
      <c r="C282" s="193">
        <v>5</v>
      </c>
    </row>
    <row r="283" spans="1:3" ht="15.5" x14ac:dyDescent="0.35">
      <c r="A283" s="192" t="s">
        <v>983</v>
      </c>
      <c r="B283" s="192" t="s">
        <v>984</v>
      </c>
      <c r="C283" s="193">
        <v>4</v>
      </c>
    </row>
    <row r="284" spans="1:3" ht="15.5" x14ac:dyDescent="0.35">
      <c r="A284" s="192" t="s">
        <v>985</v>
      </c>
      <c r="B284" s="192" t="s">
        <v>986</v>
      </c>
      <c r="C284" s="193">
        <v>4</v>
      </c>
    </row>
    <row r="285" spans="1:3" ht="15.5" x14ac:dyDescent="0.35">
      <c r="A285" s="192" t="s">
        <v>987</v>
      </c>
      <c r="B285" s="192" t="s">
        <v>988</v>
      </c>
      <c r="C285" s="193">
        <v>8</v>
      </c>
    </row>
    <row r="286" spans="1:3" ht="31" x14ac:dyDescent="0.35">
      <c r="A286" s="192" t="s">
        <v>989</v>
      </c>
      <c r="B286" s="192" t="s">
        <v>990</v>
      </c>
      <c r="C286" s="193">
        <v>7</v>
      </c>
    </row>
    <row r="287" spans="1:3" ht="31" x14ac:dyDescent="0.35">
      <c r="A287" s="192" t="s">
        <v>991</v>
      </c>
      <c r="B287" s="192" t="s">
        <v>992</v>
      </c>
      <c r="C287" s="193">
        <v>6</v>
      </c>
    </row>
    <row r="288" spans="1:3" ht="31" x14ac:dyDescent="0.35">
      <c r="A288" s="192" t="s">
        <v>993</v>
      </c>
      <c r="B288" s="192" t="s">
        <v>994</v>
      </c>
      <c r="C288" s="193">
        <v>8</v>
      </c>
    </row>
    <row r="289" spans="1:3" ht="31" x14ac:dyDescent="0.35">
      <c r="A289" s="192" t="s">
        <v>995</v>
      </c>
      <c r="B289" s="192" t="s">
        <v>996</v>
      </c>
      <c r="C289" s="193">
        <v>7</v>
      </c>
    </row>
    <row r="290" spans="1:3" ht="15.5" x14ac:dyDescent="0.35">
      <c r="A290" s="192" t="s">
        <v>997</v>
      </c>
      <c r="B290" s="192" t="s">
        <v>998</v>
      </c>
      <c r="C290" s="193">
        <v>6</v>
      </c>
    </row>
    <row r="291" spans="1:3" ht="15.5" x14ac:dyDescent="0.35">
      <c r="A291" s="192" t="s">
        <v>999</v>
      </c>
      <c r="B291" s="192" t="s">
        <v>1000</v>
      </c>
      <c r="C291" s="193">
        <v>4</v>
      </c>
    </row>
    <row r="292" spans="1:3" ht="15.5" x14ac:dyDescent="0.35">
      <c r="A292" s="192" t="s">
        <v>1001</v>
      </c>
      <c r="B292" s="192" t="s">
        <v>1002</v>
      </c>
      <c r="C292" s="193">
        <v>4</v>
      </c>
    </row>
    <row r="293" spans="1:3" ht="15.5" x14ac:dyDescent="0.35">
      <c r="A293" s="192" t="s">
        <v>1003</v>
      </c>
      <c r="B293" s="192" t="s">
        <v>1004</v>
      </c>
      <c r="C293" s="193">
        <v>5</v>
      </c>
    </row>
    <row r="294" spans="1:3" ht="15.5" x14ac:dyDescent="0.35">
      <c r="A294" s="192" t="s">
        <v>1005</v>
      </c>
      <c r="B294" s="192" t="s">
        <v>1006</v>
      </c>
      <c r="C294" s="193">
        <v>1</v>
      </c>
    </row>
    <row r="295" spans="1:3" ht="15.5" x14ac:dyDescent="0.35">
      <c r="A295" s="192" t="s">
        <v>1007</v>
      </c>
      <c r="B295" s="192" t="s">
        <v>1008</v>
      </c>
      <c r="C295" s="193">
        <v>4</v>
      </c>
    </row>
    <row r="296" spans="1:3" ht="15.5" x14ac:dyDescent="0.35">
      <c r="A296" s="192" t="s">
        <v>1009</v>
      </c>
      <c r="B296" s="192" t="s">
        <v>1010</v>
      </c>
      <c r="C296" s="193">
        <v>7</v>
      </c>
    </row>
    <row r="297" spans="1:3" ht="15.5" x14ac:dyDescent="0.35">
      <c r="A297" s="192" t="s">
        <v>1011</v>
      </c>
      <c r="B297" s="192" t="s">
        <v>1012</v>
      </c>
      <c r="C297" s="193">
        <v>6</v>
      </c>
    </row>
    <row r="298" spans="1:3" ht="15.5" x14ac:dyDescent="0.35">
      <c r="A298" s="192" t="s">
        <v>1013</v>
      </c>
      <c r="B298" s="192" t="s">
        <v>1014</v>
      </c>
      <c r="C298" s="193">
        <v>5</v>
      </c>
    </row>
    <row r="299" spans="1:3" ht="15.5" x14ac:dyDescent="0.35">
      <c r="A299" s="192" t="s">
        <v>1015</v>
      </c>
      <c r="B299" s="192" t="s">
        <v>1016</v>
      </c>
      <c r="C299" s="193">
        <v>5</v>
      </c>
    </row>
    <row r="300" spans="1:3" ht="15.5" x14ac:dyDescent="0.35">
      <c r="A300" s="192" t="s">
        <v>1017</v>
      </c>
      <c r="B300" s="192" t="s">
        <v>1018</v>
      </c>
      <c r="C300" s="193">
        <v>3</v>
      </c>
    </row>
    <row r="301" spans="1:3" ht="15.5" x14ac:dyDescent="0.35">
      <c r="A301" s="192" t="s">
        <v>1019</v>
      </c>
      <c r="B301" s="192" t="s">
        <v>1020</v>
      </c>
      <c r="C301" s="193">
        <v>6</v>
      </c>
    </row>
    <row r="302" spans="1:3" ht="15.5" x14ac:dyDescent="0.35">
      <c r="A302" s="192" t="s">
        <v>1021</v>
      </c>
      <c r="B302" s="192" t="s">
        <v>1022</v>
      </c>
      <c r="C302" s="193">
        <v>5</v>
      </c>
    </row>
    <row r="303" spans="1:3" ht="15.5" x14ac:dyDescent="0.35">
      <c r="A303" s="192" t="s">
        <v>1023</v>
      </c>
      <c r="B303" s="192" t="s">
        <v>1024</v>
      </c>
      <c r="C303" s="193">
        <v>5</v>
      </c>
    </row>
    <row r="304" spans="1:3" ht="15.5" x14ac:dyDescent="0.35">
      <c r="A304" s="192" t="s">
        <v>1025</v>
      </c>
      <c r="B304" s="192" t="s">
        <v>1026</v>
      </c>
      <c r="C304" s="193">
        <v>6</v>
      </c>
    </row>
    <row r="305" spans="1:3" ht="15.5" x14ac:dyDescent="0.35">
      <c r="A305" s="192" t="s">
        <v>1027</v>
      </c>
      <c r="B305" s="192" t="s">
        <v>1028</v>
      </c>
      <c r="C305" s="193">
        <v>5</v>
      </c>
    </row>
    <row r="306" spans="1:3" ht="15.5" x14ac:dyDescent="0.35">
      <c r="A306" s="192" t="s">
        <v>1029</v>
      </c>
      <c r="B306" s="192" t="s">
        <v>1030</v>
      </c>
      <c r="C306" s="193">
        <v>5</v>
      </c>
    </row>
    <row r="307" spans="1:3" ht="15.5" x14ac:dyDescent="0.35">
      <c r="A307" s="192" t="s">
        <v>1031</v>
      </c>
      <c r="B307" s="192" t="s">
        <v>479</v>
      </c>
      <c r="C307" s="193">
        <v>2</v>
      </c>
    </row>
    <row r="308" spans="1:3" ht="15.5" x14ac:dyDescent="0.35">
      <c r="A308" s="192" t="s">
        <v>1032</v>
      </c>
      <c r="B308" s="192" t="s">
        <v>1033</v>
      </c>
      <c r="C308" s="193">
        <v>1</v>
      </c>
    </row>
    <row r="309" spans="1:3" ht="15.5" x14ac:dyDescent="0.35">
      <c r="A309" s="192" t="s">
        <v>1034</v>
      </c>
      <c r="B309" s="192" t="s">
        <v>1035</v>
      </c>
      <c r="C309" s="193">
        <v>4</v>
      </c>
    </row>
    <row r="310" spans="1:3" ht="15.5" x14ac:dyDescent="0.35">
      <c r="A310" s="192" t="s">
        <v>1036</v>
      </c>
      <c r="B310" s="192" t="s">
        <v>1037</v>
      </c>
      <c r="C310" s="193">
        <v>5</v>
      </c>
    </row>
    <row r="311" spans="1:3" ht="15.5" x14ac:dyDescent="0.35">
      <c r="A311" s="192" t="s">
        <v>1038</v>
      </c>
      <c r="B311" s="192" t="s">
        <v>1039</v>
      </c>
      <c r="C311" s="193">
        <v>3</v>
      </c>
    </row>
    <row r="312" spans="1:3" ht="15.5" x14ac:dyDescent="0.35">
      <c r="A312" s="192" t="s">
        <v>1040</v>
      </c>
      <c r="B312" s="192" t="s">
        <v>1041</v>
      </c>
      <c r="C312" s="193">
        <v>6</v>
      </c>
    </row>
    <row r="313" spans="1:3" ht="15.5" x14ac:dyDescent="0.35">
      <c r="A313" s="192" t="s">
        <v>1042</v>
      </c>
      <c r="B313" s="192" t="s">
        <v>1043</v>
      </c>
      <c r="C313" s="193">
        <v>4</v>
      </c>
    </row>
    <row r="314" spans="1:3" ht="15.5" x14ac:dyDescent="0.35">
      <c r="A314" s="192" t="s">
        <v>1044</v>
      </c>
      <c r="B314" s="192" t="s">
        <v>1045</v>
      </c>
      <c r="C314" s="193">
        <v>5</v>
      </c>
    </row>
    <row r="315" spans="1:3" ht="15.5" x14ac:dyDescent="0.35">
      <c r="A315" s="192" t="s">
        <v>1046</v>
      </c>
      <c r="B315" s="192" t="s">
        <v>1047</v>
      </c>
      <c r="C315" s="193">
        <v>4</v>
      </c>
    </row>
    <row r="316" spans="1:3" ht="15.5" x14ac:dyDescent="0.35">
      <c r="A316" s="192" t="s">
        <v>1048</v>
      </c>
      <c r="B316" s="192" t="s">
        <v>1049</v>
      </c>
      <c r="C316" s="193">
        <v>6</v>
      </c>
    </row>
    <row r="317" spans="1:3" ht="15.5" x14ac:dyDescent="0.35">
      <c r="A317" s="192" t="s">
        <v>1050</v>
      </c>
      <c r="B317" s="192" t="s">
        <v>1051</v>
      </c>
      <c r="C317" s="193">
        <v>6</v>
      </c>
    </row>
    <row r="318" spans="1:3" ht="15.5" x14ac:dyDescent="0.35">
      <c r="A318" s="192" t="s">
        <v>330</v>
      </c>
      <c r="B318" s="192" t="s">
        <v>1052</v>
      </c>
      <c r="C318" s="193">
        <v>4</v>
      </c>
    </row>
    <row r="319" spans="1:3" ht="15.5" x14ac:dyDescent="0.35">
      <c r="A319" s="192" t="s">
        <v>302</v>
      </c>
      <c r="B319" s="192" t="s">
        <v>1053</v>
      </c>
      <c r="C319" s="193">
        <v>6</v>
      </c>
    </row>
    <row r="320" spans="1:3" ht="15.5" x14ac:dyDescent="0.35">
      <c r="A320" s="192" t="s">
        <v>1054</v>
      </c>
      <c r="B320" s="192" t="s">
        <v>1055</v>
      </c>
      <c r="C320" s="193">
        <v>3</v>
      </c>
    </row>
    <row r="321" spans="1:3" ht="15.5" x14ac:dyDescent="0.35">
      <c r="A321" s="192" t="s">
        <v>1056</v>
      </c>
      <c r="B321" s="192" t="s">
        <v>1057</v>
      </c>
      <c r="C321" s="193">
        <v>5</v>
      </c>
    </row>
    <row r="322" spans="1:3" ht="15.5" x14ac:dyDescent="0.35">
      <c r="A322" s="192" t="s">
        <v>1058</v>
      </c>
      <c r="B322" s="192" t="s">
        <v>1059</v>
      </c>
      <c r="C322" s="193">
        <v>4</v>
      </c>
    </row>
    <row r="323" spans="1:3" ht="15.5" x14ac:dyDescent="0.35">
      <c r="A323" s="192" t="s">
        <v>1060</v>
      </c>
      <c r="B323" s="192" t="s">
        <v>1061</v>
      </c>
      <c r="C323" s="193">
        <v>3</v>
      </c>
    </row>
    <row r="324" spans="1:3" ht="15.5" x14ac:dyDescent="0.35">
      <c r="A324" s="192" t="s">
        <v>1062</v>
      </c>
      <c r="B324" s="192" t="s">
        <v>1063</v>
      </c>
      <c r="C324" s="193">
        <v>4</v>
      </c>
    </row>
    <row r="325" spans="1:3" ht="15.5" x14ac:dyDescent="0.35">
      <c r="A325" s="192" t="s">
        <v>296</v>
      </c>
      <c r="B325" s="192" t="s">
        <v>1064</v>
      </c>
      <c r="C325" s="193">
        <v>5</v>
      </c>
    </row>
    <row r="326" spans="1:3" ht="15.5" x14ac:dyDescent="0.35">
      <c r="A326" s="192" t="s">
        <v>1065</v>
      </c>
      <c r="B326" s="192" t="s">
        <v>1066</v>
      </c>
      <c r="C326" s="193">
        <v>4</v>
      </c>
    </row>
    <row r="327" spans="1:3" ht="15.5" x14ac:dyDescent="0.35">
      <c r="A327" s="192" t="s">
        <v>1067</v>
      </c>
      <c r="B327" s="192" t="s">
        <v>1068</v>
      </c>
      <c r="C327" s="193">
        <v>5</v>
      </c>
    </row>
    <row r="328" spans="1:3" ht="15.5" x14ac:dyDescent="0.35">
      <c r="A328" s="192" t="s">
        <v>1069</v>
      </c>
      <c r="B328" s="192" t="s">
        <v>1070</v>
      </c>
      <c r="C328" s="193">
        <v>4</v>
      </c>
    </row>
    <row r="329" spans="1:3" ht="15.5" x14ac:dyDescent="0.35">
      <c r="A329" s="192" t="s">
        <v>1071</v>
      </c>
      <c r="B329" s="192" t="s">
        <v>1072</v>
      </c>
      <c r="C329" s="193">
        <v>4</v>
      </c>
    </row>
    <row r="330" spans="1:3" ht="15.5" x14ac:dyDescent="0.35">
      <c r="A330" s="192" t="s">
        <v>1073</v>
      </c>
      <c r="B330" s="192" t="s">
        <v>1074</v>
      </c>
      <c r="C330" s="193">
        <v>5</v>
      </c>
    </row>
    <row r="331" spans="1:3" ht="15.5" x14ac:dyDescent="0.35">
      <c r="A331" s="192" t="s">
        <v>1075</v>
      </c>
      <c r="B331" s="192" t="s">
        <v>1076</v>
      </c>
      <c r="C331" s="193">
        <v>6</v>
      </c>
    </row>
    <row r="332" spans="1:3" ht="15.5" x14ac:dyDescent="0.35">
      <c r="A332" s="192" t="s">
        <v>1077</v>
      </c>
      <c r="B332" s="192" t="s">
        <v>1078</v>
      </c>
      <c r="C332" s="193">
        <v>5</v>
      </c>
    </row>
    <row r="333" spans="1:3" ht="15.5" x14ac:dyDescent="0.35">
      <c r="A333" s="192" t="s">
        <v>1079</v>
      </c>
      <c r="B333" s="192" t="s">
        <v>1080</v>
      </c>
      <c r="C333" s="193">
        <v>5</v>
      </c>
    </row>
    <row r="334" spans="1:3" ht="15.5" x14ac:dyDescent="0.35">
      <c r="A334" s="192" t="s">
        <v>1081</v>
      </c>
      <c r="B334" s="192" t="s">
        <v>1082</v>
      </c>
      <c r="C334" s="193">
        <v>6</v>
      </c>
    </row>
    <row r="335" spans="1:3" ht="15.5" x14ac:dyDescent="0.35">
      <c r="A335" s="192" t="s">
        <v>1083</v>
      </c>
      <c r="B335" s="192" t="s">
        <v>1084</v>
      </c>
      <c r="C335" s="193">
        <v>5</v>
      </c>
    </row>
    <row r="336" spans="1:3" ht="15.5" x14ac:dyDescent="0.35">
      <c r="A336" s="192" t="s">
        <v>1085</v>
      </c>
      <c r="B336" s="192" t="s">
        <v>1086</v>
      </c>
      <c r="C336" s="193">
        <v>5</v>
      </c>
    </row>
    <row r="337" spans="1:3" ht="15.5" x14ac:dyDescent="0.35">
      <c r="A337" s="192" t="s">
        <v>1087</v>
      </c>
      <c r="B337" s="192" t="s">
        <v>1088</v>
      </c>
      <c r="C337" s="193">
        <v>6</v>
      </c>
    </row>
    <row r="338" spans="1:3" ht="15.5" x14ac:dyDescent="0.35">
      <c r="A338" s="192" t="s">
        <v>1089</v>
      </c>
      <c r="B338" s="192" t="s">
        <v>1090</v>
      </c>
      <c r="C338" s="193">
        <v>6</v>
      </c>
    </row>
    <row r="339" spans="1:3" ht="15.5" x14ac:dyDescent="0.35">
      <c r="A339" s="192" t="s">
        <v>363</v>
      </c>
      <c r="B339" s="192" t="s">
        <v>1091</v>
      </c>
      <c r="C339" s="193">
        <v>6</v>
      </c>
    </row>
    <row r="340" spans="1:3" ht="15.5" x14ac:dyDescent="0.35">
      <c r="A340" s="192" t="s">
        <v>1092</v>
      </c>
      <c r="B340" s="192" t="s">
        <v>1093</v>
      </c>
      <c r="C340" s="193">
        <v>6</v>
      </c>
    </row>
    <row r="341" spans="1:3" ht="15.5" x14ac:dyDescent="0.35">
      <c r="A341" s="192" t="s">
        <v>1094</v>
      </c>
      <c r="B341" s="192" t="s">
        <v>1095</v>
      </c>
      <c r="C341" s="193">
        <v>5</v>
      </c>
    </row>
    <row r="342" spans="1:3" ht="15.5" x14ac:dyDescent="0.35">
      <c r="A342" s="192" t="s">
        <v>1096</v>
      </c>
      <c r="B342" s="192" t="s">
        <v>1097</v>
      </c>
      <c r="C342" s="193">
        <v>4</v>
      </c>
    </row>
    <row r="343" spans="1:3" ht="15.5" x14ac:dyDescent="0.35">
      <c r="A343" s="192" t="s">
        <v>1098</v>
      </c>
      <c r="B343" s="192" t="s">
        <v>1099</v>
      </c>
      <c r="C343" s="193">
        <v>6</v>
      </c>
    </row>
    <row r="344" spans="1:3" ht="15.5" x14ac:dyDescent="0.35">
      <c r="A344" s="192" t="s">
        <v>1100</v>
      </c>
      <c r="B344" s="192" t="s">
        <v>1101</v>
      </c>
      <c r="C344" s="193">
        <v>5</v>
      </c>
    </row>
    <row r="345" spans="1:3" ht="15.5" x14ac:dyDescent="0.35">
      <c r="A345" s="192" t="s">
        <v>1102</v>
      </c>
      <c r="B345" s="192" t="s">
        <v>1103</v>
      </c>
      <c r="C345" s="193">
        <v>6</v>
      </c>
    </row>
    <row r="346" spans="1:3" ht="15.5" x14ac:dyDescent="0.35">
      <c r="A346" s="192" t="s">
        <v>1104</v>
      </c>
      <c r="B346" s="192" t="s">
        <v>1105</v>
      </c>
      <c r="C346" s="193">
        <v>6</v>
      </c>
    </row>
    <row r="347" spans="1:3" ht="15.5" x14ac:dyDescent="0.35">
      <c r="A347" s="192" t="s">
        <v>1106</v>
      </c>
      <c r="B347" s="192" t="s">
        <v>1107</v>
      </c>
      <c r="C347" s="193">
        <v>4</v>
      </c>
    </row>
    <row r="348" spans="1:3" ht="15.5" x14ac:dyDescent="0.35">
      <c r="A348" s="192" t="s">
        <v>1108</v>
      </c>
      <c r="B348" s="192" t="s">
        <v>1109</v>
      </c>
      <c r="C348" s="193">
        <v>5</v>
      </c>
    </row>
    <row r="349" spans="1:3" ht="15.5" x14ac:dyDescent="0.35">
      <c r="A349" s="192" t="s">
        <v>1110</v>
      </c>
      <c r="B349" s="192" t="s">
        <v>1111</v>
      </c>
      <c r="C349" s="193">
        <v>4</v>
      </c>
    </row>
    <row r="350" spans="1:3" ht="15.5" x14ac:dyDescent="0.35">
      <c r="A350" s="192" t="s">
        <v>1112</v>
      </c>
      <c r="B350" s="192" t="s">
        <v>1113</v>
      </c>
      <c r="C350" s="193">
        <v>3</v>
      </c>
    </row>
    <row r="351" spans="1:3" ht="15.5" x14ac:dyDescent="0.35">
      <c r="A351" s="192" t="s">
        <v>1114</v>
      </c>
      <c r="B351" s="192" t="s">
        <v>1115</v>
      </c>
      <c r="C351" s="193">
        <v>2</v>
      </c>
    </row>
    <row r="352" spans="1:3" ht="15.5" x14ac:dyDescent="0.35">
      <c r="A352" s="192" t="s">
        <v>1116</v>
      </c>
      <c r="B352" s="192" t="s">
        <v>1117</v>
      </c>
      <c r="C352" s="193">
        <v>3</v>
      </c>
    </row>
    <row r="353" spans="1:3" ht="15.5" x14ac:dyDescent="0.35">
      <c r="A353" s="192" t="s">
        <v>1118</v>
      </c>
      <c r="B353" s="192" t="s">
        <v>479</v>
      </c>
      <c r="C353" s="193">
        <v>2</v>
      </c>
    </row>
    <row r="354" spans="1:3" ht="15.5" x14ac:dyDescent="0.35">
      <c r="A354" s="192" t="s">
        <v>1119</v>
      </c>
      <c r="B354" s="192" t="s">
        <v>1120</v>
      </c>
      <c r="C354" s="193">
        <v>7</v>
      </c>
    </row>
    <row r="355" spans="1:3" ht="15.5" x14ac:dyDescent="0.35">
      <c r="A355" s="192" t="s">
        <v>1121</v>
      </c>
      <c r="B355" s="192" t="s">
        <v>1122</v>
      </c>
      <c r="C355" s="193">
        <v>6</v>
      </c>
    </row>
    <row r="356" spans="1:3" ht="15.5" x14ac:dyDescent="0.35">
      <c r="A356" s="192" t="s">
        <v>1123</v>
      </c>
      <c r="B356" s="192" t="s">
        <v>1124</v>
      </c>
      <c r="C356" s="193">
        <v>7</v>
      </c>
    </row>
    <row r="357" spans="1:3" ht="15.5" x14ac:dyDescent="0.35">
      <c r="A357" s="192" t="s">
        <v>1125</v>
      </c>
      <c r="B357" s="192" t="s">
        <v>1126</v>
      </c>
      <c r="C357" s="193">
        <v>5</v>
      </c>
    </row>
    <row r="358" spans="1:3" ht="15.5" x14ac:dyDescent="0.35">
      <c r="A358" s="192" t="s">
        <v>1127</v>
      </c>
      <c r="B358" s="192" t="s">
        <v>1128</v>
      </c>
      <c r="C358" s="193">
        <v>5</v>
      </c>
    </row>
    <row r="359" spans="1:3" ht="15.5" x14ac:dyDescent="0.35">
      <c r="A359" s="192" t="s">
        <v>1129</v>
      </c>
      <c r="B359" s="192" t="s">
        <v>1130</v>
      </c>
      <c r="C359" s="193">
        <v>6</v>
      </c>
    </row>
    <row r="360" spans="1:3" ht="15.5" x14ac:dyDescent="0.35">
      <c r="A360" s="192" t="s">
        <v>1131</v>
      </c>
      <c r="B360" s="192" t="s">
        <v>1132</v>
      </c>
      <c r="C360" s="193">
        <v>5</v>
      </c>
    </row>
    <row r="361" spans="1:3" ht="15.5" x14ac:dyDescent="0.35">
      <c r="A361" s="192" t="s">
        <v>1133</v>
      </c>
      <c r="B361" s="192" t="s">
        <v>1134</v>
      </c>
      <c r="C361" s="193">
        <v>4</v>
      </c>
    </row>
    <row r="362" spans="1:3" ht="15.5" x14ac:dyDescent="0.35">
      <c r="A362" s="192" t="s">
        <v>1135</v>
      </c>
      <c r="B362" s="192" t="s">
        <v>1136</v>
      </c>
      <c r="C362" s="193">
        <v>2</v>
      </c>
    </row>
    <row r="363" spans="1:3" ht="15.5" x14ac:dyDescent="0.35">
      <c r="A363" s="192" t="s">
        <v>1137</v>
      </c>
      <c r="B363" s="192" t="s">
        <v>1138</v>
      </c>
      <c r="C363" s="193">
        <v>4</v>
      </c>
    </row>
    <row r="364" spans="1:3" ht="15.5" x14ac:dyDescent="0.35">
      <c r="A364" s="192" t="s">
        <v>1139</v>
      </c>
      <c r="B364" s="192" t="s">
        <v>1140</v>
      </c>
      <c r="C364" s="193">
        <v>4</v>
      </c>
    </row>
    <row r="365" spans="1:3" ht="15.5" x14ac:dyDescent="0.35">
      <c r="A365" s="192" t="s">
        <v>1141</v>
      </c>
      <c r="B365" s="192" t="s">
        <v>1142</v>
      </c>
      <c r="C365" s="193">
        <v>5</v>
      </c>
    </row>
    <row r="366" spans="1:3" ht="15.5" x14ac:dyDescent="0.35">
      <c r="A366" s="192" t="s">
        <v>1143</v>
      </c>
      <c r="B366" s="192" t="s">
        <v>1144</v>
      </c>
      <c r="C366" s="193">
        <v>2</v>
      </c>
    </row>
    <row r="367" spans="1:3" ht="15.5" x14ac:dyDescent="0.35">
      <c r="A367" s="192" t="s">
        <v>1145</v>
      </c>
      <c r="B367" s="192" t="s">
        <v>1146</v>
      </c>
      <c r="C367" s="193">
        <v>4</v>
      </c>
    </row>
    <row r="368" spans="1:3" ht="15.5" x14ac:dyDescent="0.35">
      <c r="A368" s="192" t="s">
        <v>1147</v>
      </c>
      <c r="B368" s="192" t="s">
        <v>1148</v>
      </c>
      <c r="C368" s="193">
        <v>4</v>
      </c>
    </row>
    <row r="369" spans="1:3" ht="15.5" x14ac:dyDescent="0.35">
      <c r="A369" s="192" t="s">
        <v>1149</v>
      </c>
      <c r="B369" s="192" t="s">
        <v>1150</v>
      </c>
      <c r="C369" s="193">
        <v>5</v>
      </c>
    </row>
    <row r="370" spans="1:3" ht="15.5" x14ac:dyDescent="0.35">
      <c r="A370" s="192" t="s">
        <v>1151</v>
      </c>
      <c r="B370" s="192" t="s">
        <v>1152</v>
      </c>
      <c r="C370" s="193">
        <v>8</v>
      </c>
    </row>
    <row r="371" spans="1:3" ht="15.5" x14ac:dyDescent="0.35">
      <c r="A371" s="192" t="s">
        <v>1153</v>
      </c>
      <c r="B371" s="192" t="s">
        <v>1154</v>
      </c>
      <c r="C371" s="193">
        <v>3</v>
      </c>
    </row>
    <row r="372" spans="1:3" ht="15.5" x14ac:dyDescent="0.35">
      <c r="A372" s="192" t="s">
        <v>1155</v>
      </c>
      <c r="B372" s="192" t="s">
        <v>1156</v>
      </c>
      <c r="C372" s="193">
        <v>4</v>
      </c>
    </row>
    <row r="373" spans="1:3" ht="15.5" x14ac:dyDescent="0.35">
      <c r="A373" s="192" t="s">
        <v>1157</v>
      </c>
      <c r="B373" s="192" t="s">
        <v>1158</v>
      </c>
      <c r="C373" s="193">
        <v>4</v>
      </c>
    </row>
    <row r="374" spans="1:3" ht="31" x14ac:dyDescent="0.35">
      <c r="A374" s="192" t="s">
        <v>1159</v>
      </c>
      <c r="B374" s="192" t="s">
        <v>1160</v>
      </c>
      <c r="C374" s="193">
        <v>4</v>
      </c>
    </row>
    <row r="375" spans="1:3" ht="15.5" x14ac:dyDescent="0.35">
      <c r="A375" s="192" t="s">
        <v>1161</v>
      </c>
      <c r="B375" s="192" t="s">
        <v>1162</v>
      </c>
      <c r="C375" s="193">
        <v>5</v>
      </c>
    </row>
    <row r="376" spans="1:3" ht="15.5" x14ac:dyDescent="0.35">
      <c r="A376" s="192" t="s">
        <v>1163</v>
      </c>
      <c r="B376" s="192" t="s">
        <v>1164</v>
      </c>
      <c r="C376" s="193">
        <v>5</v>
      </c>
    </row>
    <row r="377" spans="1:3" ht="15.5" x14ac:dyDescent="0.35">
      <c r="A377" s="192" t="s">
        <v>1165</v>
      </c>
      <c r="B377" s="192" t="s">
        <v>1166</v>
      </c>
      <c r="C377" s="193">
        <v>5</v>
      </c>
    </row>
    <row r="378" spans="1:3" ht="15.5" x14ac:dyDescent="0.35">
      <c r="A378" s="192" t="s">
        <v>1167</v>
      </c>
      <c r="B378" s="192" t="s">
        <v>1168</v>
      </c>
      <c r="C378" s="193">
        <v>4</v>
      </c>
    </row>
    <row r="379" spans="1:3" ht="15.5" x14ac:dyDescent="0.35">
      <c r="A379" s="192" t="s">
        <v>1169</v>
      </c>
      <c r="B379" s="192" t="s">
        <v>1170</v>
      </c>
      <c r="C379" s="193">
        <v>6</v>
      </c>
    </row>
    <row r="380" spans="1:3" ht="15.5" x14ac:dyDescent="0.35">
      <c r="A380" s="192" t="s">
        <v>1171</v>
      </c>
      <c r="B380" s="192" t="s">
        <v>1172</v>
      </c>
      <c r="C380" s="193">
        <v>4</v>
      </c>
    </row>
    <row r="381" spans="1:3" ht="15.5" x14ac:dyDescent="0.35">
      <c r="A381" s="192" t="s">
        <v>1173</v>
      </c>
      <c r="B381" s="192" t="s">
        <v>479</v>
      </c>
      <c r="C381" s="193">
        <v>2</v>
      </c>
    </row>
    <row r="382" spans="1:3" ht="15.5" x14ac:dyDescent="0.35">
      <c r="A382" s="192" t="s">
        <v>1174</v>
      </c>
      <c r="B382" s="192" t="s">
        <v>1175</v>
      </c>
      <c r="C382" s="193">
        <v>4</v>
      </c>
    </row>
    <row r="383" spans="1:3" ht="15.5" x14ac:dyDescent="0.35">
      <c r="A383" s="192" t="s">
        <v>1176</v>
      </c>
      <c r="B383" s="192" t="s">
        <v>1177</v>
      </c>
      <c r="C383" s="193">
        <v>1</v>
      </c>
    </row>
    <row r="384" spans="1:3" ht="15.5" x14ac:dyDescent="0.35">
      <c r="A384" s="192" t="s">
        <v>1178</v>
      </c>
      <c r="B384" s="192" t="s">
        <v>1179</v>
      </c>
      <c r="C384" s="193">
        <v>4</v>
      </c>
    </row>
    <row r="385" spans="1:3" ht="15.5" x14ac:dyDescent="0.35">
      <c r="A385" s="192" t="s">
        <v>1180</v>
      </c>
      <c r="B385" s="192" t="s">
        <v>1181</v>
      </c>
      <c r="C385" s="193">
        <v>3</v>
      </c>
    </row>
    <row r="386" spans="1:3" ht="15.5" x14ac:dyDescent="0.35">
      <c r="A386" s="192" t="s">
        <v>1182</v>
      </c>
      <c r="B386" s="192" t="s">
        <v>1183</v>
      </c>
      <c r="C386" s="193">
        <v>5</v>
      </c>
    </row>
    <row r="387" spans="1:3" ht="15.5" x14ac:dyDescent="0.35">
      <c r="A387" s="192" t="s">
        <v>1184</v>
      </c>
      <c r="B387" s="192" t="s">
        <v>1185</v>
      </c>
      <c r="C387" s="193">
        <v>4</v>
      </c>
    </row>
    <row r="388" spans="1:3" ht="15.5" x14ac:dyDescent="0.35">
      <c r="A388" s="192" t="s">
        <v>1186</v>
      </c>
      <c r="B388" s="192" t="s">
        <v>1187</v>
      </c>
      <c r="C388" s="193">
        <v>4</v>
      </c>
    </row>
    <row r="389" spans="1:3" ht="15.5" x14ac:dyDescent="0.35">
      <c r="A389" s="192" t="s">
        <v>1188</v>
      </c>
      <c r="B389" s="192" t="s">
        <v>1189</v>
      </c>
      <c r="C389" s="193">
        <v>5</v>
      </c>
    </row>
    <row r="390" spans="1:3" ht="15.5" x14ac:dyDescent="0.35">
      <c r="A390" s="192" t="s">
        <v>1190</v>
      </c>
      <c r="B390" s="192" t="s">
        <v>1191</v>
      </c>
      <c r="C390" s="193">
        <v>1</v>
      </c>
    </row>
    <row r="391" spans="1:3" ht="15.5" x14ac:dyDescent="0.35">
      <c r="A391" s="192" t="s">
        <v>1192</v>
      </c>
      <c r="B391" s="192" t="s">
        <v>1193</v>
      </c>
      <c r="C391" s="193">
        <v>1</v>
      </c>
    </row>
    <row r="392" spans="1:3" ht="15.5" x14ac:dyDescent="0.35">
      <c r="A392" s="192" t="s">
        <v>1194</v>
      </c>
      <c r="B392" s="192" t="s">
        <v>479</v>
      </c>
      <c r="C392" s="193">
        <v>2</v>
      </c>
    </row>
    <row r="393" spans="1:3" ht="15.5" x14ac:dyDescent="0.35">
      <c r="A393" s="192" t="s">
        <v>1195</v>
      </c>
      <c r="B393" s="192" t="s">
        <v>1196</v>
      </c>
      <c r="C393" s="193">
        <v>1</v>
      </c>
    </row>
    <row r="394" spans="1:3" ht="15.5" x14ac:dyDescent="0.35">
      <c r="A394" s="192" t="s">
        <v>1197</v>
      </c>
      <c r="B394" s="192" t="s">
        <v>1198</v>
      </c>
      <c r="C394" s="193">
        <v>1</v>
      </c>
    </row>
    <row r="395" spans="1:3" ht="15.5" x14ac:dyDescent="0.35">
      <c r="A395" s="192" t="s">
        <v>1199</v>
      </c>
      <c r="B395" s="192" t="s">
        <v>1200</v>
      </c>
      <c r="C395" s="193">
        <v>1</v>
      </c>
    </row>
    <row r="396" spans="1:3" ht="15.5" x14ac:dyDescent="0.35">
      <c r="A396" s="192" t="s">
        <v>1201</v>
      </c>
      <c r="B396" s="192" t="s">
        <v>1202</v>
      </c>
      <c r="C396" s="193">
        <v>1</v>
      </c>
    </row>
    <row r="397" spans="1:3" ht="15.5" x14ac:dyDescent="0.35">
      <c r="A397" s="192" t="s">
        <v>1203</v>
      </c>
      <c r="B397" s="192" t="s">
        <v>1204</v>
      </c>
      <c r="C397" s="193">
        <v>1</v>
      </c>
    </row>
    <row r="398" spans="1:3" ht="15.5" x14ac:dyDescent="0.35">
      <c r="A398" s="192" t="s">
        <v>1205</v>
      </c>
      <c r="B398" s="192" t="s">
        <v>1206</v>
      </c>
      <c r="C398" s="193">
        <v>1</v>
      </c>
    </row>
    <row r="399" spans="1:3" ht="15.5" x14ac:dyDescent="0.35">
      <c r="A399" s="192" t="s">
        <v>1207</v>
      </c>
      <c r="B399" s="192" t="s">
        <v>1208</v>
      </c>
      <c r="C399" s="193">
        <v>1</v>
      </c>
    </row>
    <row r="400" spans="1:3" ht="15.5" x14ac:dyDescent="0.35">
      <c r="A400" s="192" t="s">
        <v>1209</v>
      </c>
      <c r="B400" s="192" t="s">
        <v>1210</v>
      </c>
      <c r="C400" s="193">
        <v>1</v>
      </c>
    </row>
    <row r="401" spans="1:3" ht="15.5" x14ac:dyDescent="0.35">
      <c r="A401" s="192" t="s">
        <v>1211</v>
      </c>
      <c r="B401" s="192" t="s">
        <v>1212</v>
      </c>
      <c r="C401" s="193">
        <v>1</v>
      </c>
    </row>
    <row r="402" spans="1:3" ht="15.5" x14ac:dyDescent="0.35">
      <c r="A402" s="192" t="s">
        <v>1213</v>
      </c>
      <c r="B402" s="192" t="s">
        <v>1214</v>
      </c>
      <c r="C402" s="193">
        <v>1</v>
      </c>
    </row>
    <row r="403" spans="1:3" ht="15.5" x14ac:dyDescent="0.35">
      <c r="A403" s="192" t="s">
        <v>1215</v>
      </c>
      <c r="B403" s="192" t="s">
        <v>1216</v>
      </c>
      <c r="C403" s="193">
        <v>1</v>
      </c>
    </row>
    <row r="404" spans="1:3" ht="15.5" x14ac:dyDescent="0.35">
      <c r="A404" s="192" t="s">
        <v>1217</v>
      </c>
      <c r="B404" s="192" t="s">
        <v>1218</v>
      </c>
      <c r="C404" s="193">
        <v>1</v>
      </c>
    </row>
    <row r="405" spans="1:3" ht="15.5" x14ac:dyDescent="0.35">
      <c r="A405" s="192" t="s">
        <v>1219</v>
      </c>
      <c r="B405" s="192" t="s">
        <v>1220</v>
      </c>
      <c r="C405" s="193">
        <v>1</v>
      </c>
    </row>
    <row r="406" spans="1:3" ht="15.5" x14ac:dyDescent="0.35">
      <c r="A406" s="192" t="s">
        <v>1221</v>
      </c>
      <c r="B406" s="192" t="s">
        <v>1222</v>
      </c>
      <c r="C406" s="193">
        <v>1</v>
      </c>
    </row>
    <row r="407" spans="1:3" ht="15.5" x14ac:dyDescent="0.35">
      <c r="A407" s="192" t="s">
        <v>1223</v>
      </c>
      <c r="B407" s="192" t="s">
        <v>1224</v>
      </c>
      <c r="C407" s="193">
        <v>1</v>
      </c>
    </row>
    <row r="408" spans="1:3" ht="15.5" x14ac:dyDescent="0.35">
      <c r="A408" s="192" t="s">
        <v>1225</v>
      </c>
      <c r="B408" s="192" t="s">
        <v>1226</v>
      </c>
      <c r="C408" s="193">
        <v>1</v>
      </c>
    </row>
    <row r="409" spans="1:3" ht="15.5" x14ac:dyDescent="0.35">
      <c r="A409" s="192" t="s">
        <v>1227</v>
      </c>
      <c r="B409" s="192" t="s">
        <v>1228</v>
      </c>
      <c r="C409" s="193">
        <v>1</v>
      </c>
    </row>
    <row r="410" spans="1:3" ht="15.5" x14ac:dyDescent="0.35">
      <c r="A410" s="192" t="s">
        <v>1229</v>
      </c>
      <c r="B410" s="192" t="s">
        <v>1230</v>
      </c>
      <c r="C410" s="193">
        <v>1</v>
      </c>
    </row>
    <row r="411" spans="1:3" ht="15.5" x14ac:dyDescent="0.35">
      <c r="A411" s="192" t="s">
        <v>1231</v>
      </c>
      <c r="B411" s="192" t="s">
        <v>1232</v>
      </c>
      <c r="C411" s="193">
        <v>1</v>
      </c>
    </row>
    <row r="412" spans="1:3" ht="15.5" x14ac:dyDescent="0.35">
      <c r="A412" s="192" t="s">
        <v>1233</v>
      </c>
      <c r="B412" s="192" t="s">
        <v>1234</v>
      </c>
      <c r="C412" s="193">
        <v>1</v>
      </c>
    </row>
    <row r="413" spans="1:3" ht="15.5" x14ac:dyDescent="0.35">
      <c r="A413" s="192" t="s">
        <v>1235</v>
      </c>
      <c r="B413" s="192" t="s">
        <v>1236</v>
      </c>
      <c r="C413" s="193">
        <v>1</v>
      </c>
    </row>
    <row r="414" spans="1:3" ht="15.5" x14ac:dyDescent="0.35">
      <c r="A414" s="192" t="s">
        <v>1237</v>
      </c>
      <c r="B414" s="192" t="s">
        <v>1238</v>
      </c>
      <c r="C414" s="193">
        <v>1</v>
      </c>
    </row>
    <row r="415" spans="1:3" ht="15.5" x14ac:dyDescent="0.35">
      <c r="A415" s="192" t="s">
        <v>1239</v>
      </c>
      <c r="B415" s="192" t="s">
        <v>1240</v>
      </c>
      <c r="C415" s="193">
        <v>1</v>
      </c>
    </row>
    <row r="416" spans="1:3" ht="15.5" x14ac:dyDescent="0.35">
      <c r="A416" s="192" t="s">
        <v>1241</v>
      </c>
      <c r="B416" s="192" t="s">
        <v>1242</v>
      </c>
      <c r="C416" s="193">
        <v>1</v>
      </c>
    </row>
    <row r="417" spans="1:3" ht="15.5" x14ac:dyDescent="0.35">
      <c r="A417" s="192" t="s">
        <v>1243</v>
      </c>
      <c r="B417" s="192" t="s">
        <v>1244</v>
      </c>
      <c r="C417" s="193">
        <v>1</v>
      </c>
    </row>
    <row r="418" spans="1:3" ht="15.5" x14ac:dyDescent="0.35">
      <c r="A418" s="192" t="s">
        <v>1245</v>
      </c>
      <c r="B418" s="192" t="s">
        <v>1246</v>
      </c>
      <c r="C418" s="193">
        <v>1</v>
      </c>
    </row>
    <row r="419" spans="1:3" ht="15.5" x14ac:dyDescent="0.35">
      <c r="A419" s="192" t="s">
        <v>1247</v>
      </c>
      <c r="B419" s="192" t="s">
        <v>1248</v>
      </c>
      <c r="C419" s="193">
        <v>1</v>
      </c>
    </row>
    <row r="420" spans="1:3" ht="15.5" x14ac:dyDescent="0.35">
      <c r="A420" s="192" t="s">
        <v>1249</v>
      </c>
      <c r="B420" s="192" t="s">
        <v>1250</v>
      </c>
      <c r="C420" s="193">
        <v>1</v>
      </c>
    </row>
    <row r="421" spans="1:3" ht="15.5" x14ac:dyDescent="0.35">
      <c r="A421" s="192" t="s">
        <v>1251</v>
      </c>
      <c r="B421" s="192" t="s">
        <v>1252</v>
      </c>
      <c r="C421" s="193">
        <v>1</v>
      </c>
    </row>
    <row r="422" spans="1:3" ht="15.5" x14ac:dyDescent="0.35">
      <c r="A422" s="192" t="s">
        <v>1253</v>
      </c>
      <c r="B422" s="192" t="s">
        <v>1254</v>
      </c>
      <c r="C422" s="193">
        <v>1</v>
      </c>
    </row>
    <row r="423" spans="1:3" ht="15.5" x14ac:dyDescent="0.35">
      <c r="A423" s="192" t="s">
        <v>1255</v>
      </c>
      <c r="B423" s="192" t="s">
        <v>1256</v>
      </c>
      <c r="C423" s="193">
        <v>1</v>
      </c>
    </row>
    <row r="424" spans="1:3" ht="15.5" x14ac:dyDescent="0.35">
      <c r="A424" s="192" t="s">
        <v>1257</v>
      </c>
      <c r="B424" s="192" t="s">
        <v>1258</v>
      </c>
      <c r="C424" s="193">
        <v>1</v>
      </c>
    </row>
    <row r="425" spans="1:3" ht="15.5" x14ac:dyDescent="0.35">
      <c r="A425" s="192" t="s">
        <v>1259</v>
      </c>
      <c r="B425" s="192" t="s">
        <v>1260</v>
      </c>
      <c r="C425" s="193">
        <v>1</v>
      </c>
    </row>
    <row r="426" spans="1:3" ht="15.5" x14ac:dyDescent="0.35">
      <c r="A426" s="192" t="s">
        <v>1261</v>
      </c>
      <c r="B426" s="192" t="s">
        <v>1262</v>
      </c>
      <c r="C426" s="193">
        <v>1</v>
      </c>
    </row>
    <row r="427" spans="1:3" ht="15.5" x14ac:dyDescent="0.35">
      <c r="A427" s="192" t="s">
        <v>1263</v>
      </c>
      <c r="B427" s="192" t="s">
        <v>1264</v>
      </c>
      <c r="C427" s="193">
        <v>1</v>
      </c>
    </row>
    <row r="428" spans="1:3" ht="15.5" x14ac:dyDescent="0.35">
      <c r="A428" s="192" t="s">
        <v>1265</v>
      </c>
      <c r="B428" s="192" t="s">
        <v>1266</v>
      </c>
      <c r="C428" s="193">
        <v>1</v>
      </c>
    </row>
    <row r="429" spans="1:3" ht="15.5" x14ac:dyDescent="0.35">
      <c r="A429" s="192" t="s">
        <v>1267</v>
      </c>
      <c r="B429" s="192" t="s">
        <v>1254</v>
      </c>
      <c r="C429" s="193">
        <v>1</v>
      </c>
    </row>
    <row r="430" spans="1:3" ht="15.5" x14ac:dyDescent="0.35">
      <c r="A430" s="192" t="s">
        <v>1268</v>
      </c>
      <c r="B430" s="192" t="s">
        <v>1269</v>
      </c>
      <c r="C430" s="193">
        <v>1</v>
      </c>
    </row>
    <row r="431" spans="1:3" ht="15.5" x14ac:dyDescent="0.35">
      <c r="A431" s="192" t="s">
        <v>1270</v>
      </c>
      <c r="B431" s="192" t="s">
        <v>1271</v>
      </c>
      <c r="C431" s="193">
        <v>1</v>
      </c>
    </row>
    <row r="432" spans="1:3" ht="15.5" x14ac:dyDescent="0.35">
      <c r="A432" s="192" t="s">
        <v>1272</v>
      </c>
      <c r="B432" s="192" t="s">
        <v>1273</v>
      </c>
      <c r="C432" s="193">
        <v>1</v>
      </c>
    </row>
    <row r="433" spans="1:3" ht="15.5" x14ac:dyDescent="0.35">
      <c r="A433" s="192" t="s">
        <v>1274</v>
      </c>
      <c r="B433" s="192" t="s">
        <v>1275</v>
      </c>
      <c r="C433" s="193">
        <v>1</v>
      </c>
    </row>
    <row r="434" spans="1:3" ht="15.5" x14ac:dyDescent="0.35">
      <c r="A434" s="192" t="s">
        <v>1276</v>
      </c>
      <c r="B434" s="192" t="s">
        <v>1277</v>
      </c>
      <c r="C434" s="193">
        <v>1</v>
      </c>
    </row>
    <row r="435" spans="1:3" ht="15.5" x14ac:dyDescent="0.35">
      <c r="A435" s="192" t="s">
        <v>1278</v>
      </c>
      <c r="B435" s="192" t="s">
        <v>1279</v>
      </c>
      <c r="C435" s="193">
        <v>1</v>
      </c>
    </row>
    <row r="436" spans="1:3" ht="15.5" x14ac:dyDescent="0.35">
      <c r="A436" s="192" t="s">
        <v>1280</v>
      </c>
      <c r="B436" s="192" t="s">
        <v>1281</v>
      </c>
      <c r="C436" s="193">
        <v>1</v>
      </c>
    </row>
    <row r="437" spans="1:3" ht="15.5" x14ac:dyDescent="0.35">
      <c r="A437" s="192" t="s">
        <v>1282</v>
      </c>
      <c r="B437" s="192" t="s">
        <v>1283</v>
      </c>
      <c r="C437" s="193">
        <v>1</v>
      </c>
    </row>
    <row r="438" spans="1:3" ht="15.5" x14ac:dyDescent="0.35">
      <c r="A438" s="192" t="s">
        <v>1284</v>
      </c>
      <c r="B438" s="192" t="s">
        <v>1285</v>
      </c>
      <c r="C438" s="193">
        <v>1</v>
      </c>
    </row>
    <row r="439" spans="1:3" ht="15.5" x14ac:dyDescent="0.35">
      <c r="A439" s="192" t="s">
        <v>1286</v>
      </c>
      <c r="B439" s="192" t="s">
        <v>1287</v>
      </c>
      <c r="C439" s="193">
        <v>1</v>
      </c>
    </row>
    <row r="440" spans="1:3" ht="15.5" x14ac:dyDescent="0.35">
      <c r="A440" s="192" t="s">
        <v>1288</v>
      </c>
      <c r="B440" s="192" t="s">
        <v>1289</v>
      </c>
      <c r="C440" s="193">
        <v>1</v>
      </c>
    </row>
    <row r="441" spans="1:3" ht="15.5" x14ac:dyDescent="0.35">
      <c r="A441" s="192" t="s">
        <v>1290</v>
      </c>
      <c r="B441" s="192" t="s">
        <v>1291</v>
      </c>
      <c r="C441" s="193">
        <v>1</v>
      </c>
    </row>
    <row r="442" spans="1:3" ht="15.5" x14ac:dyDescent="0.35">
      <c r="A442" s="192" t="s">
        <v>1292</v>
      </c>
      <c r="B442" s="192" t="s">
        <v>1293</v>
      </c>
      <c r="C442" s="193">
        <v>1</v>
      </c>
    </row>
    <row r="443" spans="1:3" ht="15.5" x14ac:dyDescent="0.35">
      <c r="A443" s="192" t="s">
        <v>1294</v>
      </c>
      <c r="B443" s="192" t="s">
        <v>1295</v>
      </c>
      <c r="C443" s="193">
        <v>1</v>
      </c>
    </row>
    <row r="444" spans="1:3" ht="15.5" x14ac:dyDescent="0.35">
      <c r="A444" s="192" t="s">
        <v>1296</v>
      </c>
      <c r="B444" s="192" t="s">
        <v>1297</v>
      </c>
      <c r="C444" s="193">
        <v>1</v>
      </c>
    </row>
    <row r="445" spans="1:3" ht="15.5" x14ac:dyDescent="0.35">
      <c r="A445" s="192" t="s">
        <v>1298</v>
      </c>
      <c r="B445" s="192" t="s">
        <v>1299</v>
      </c>
      <c r="C445" s="193">
        <v>1</v>
      </c>
    </row>
    <row r="446" spans="1:3" ht="15.5" x14ac:dyDescent="0.35">
      <c r="A446" s="192" t="s">
        <v>1300</v>
      </c>
      <c r="B446" s="192" t="s">
        <v>1301</v>
      </c>
      <c r="C446" s="193">
        <v>1</v>
      </c>
    </row>
    <row r="447" spans="1:3" ht="15.5" x14ac:dyDescent="0.35">
      <c r="A447" s="192" t="s">
        <v>1302</v>
      </c>
      <c r="B447" s="192" t="s">
        <v>1303</v>
      </c>
      <c r="C447" s="193">
        <v>1</v>
      </c>
    </row>
    <row r="448" spans="1:3" ht="15.5" x14ac:dyDescent="0.35">
      <c r="A448" s="192" t="s">
        <v>1304</v>
      </c>
      <c r="B448" s="192" t="s">
        <v>1305</v>
      </c>
      <c r="C448" s="193">
        <v>1</v>
      </c>
    </row>
    <row r="449" spans="1:3" ht="15.5" x14ac:dyDescent="0.35">
      <c r="A449" s="192" t="s">
        <v>1306</v>
      </c>
      <c r="B449" s="192" t="s">
        <v>1307</v>
      </c>
      <c r="C449" s="193">
        <v>1</v>
      </c>
    </row>
    <row r="450" spans="1:3" ht="15.5" x14ac:dyDescent="0.35">
      <c r="A450" s="192" t="s">
        <v>1308</v>
      </c>
      <c r="B450" s="192" t="s">
        <v>1309</v>
      </c>
      <c r="C450" s="193">
        <v>1</v>
      </c>
    </row>
    <row r="451" spans="1:3" ht="15.5" x14ac:dyDescent="0.35">
      <c r="A451" s="192" t="s">
        <v>1310</v>
      </c>
      <c r="B451" s="192" t="s">
        <v>1311</v>
      </c>
      <c r="C451" s="193">
        <v>1</v>
      </c>
    </row>
    <row r="452" spans="1:3" ht="15.5" x14ac:dyDescent="0.35">
      <c r="A452" s="192" t="s">
        <v>1312</v>
      </c>
      <c r="B452" s="192" t="s">
        <v>1313</v>
      </c>
      <c r="C452" s="193">
        <v>1</v>
      </c>
    </row>
    <row r="453" spans="1:3" ht="15.5" x14ac:dyDescent="0.35">
      <c r="A453" s="192" t="s">
        <v>1314</v>
      </c>
      <c r="B453" s="192" t="s">
        <v>1315</v>
      </c>
      <c r="C453" s="193">
        <v>1</v>
      </c>
    </row>
    <row r="454" spans="1:3" ht="15.5" x14ac:dyDescent="0.35">
      <c r="A454" s="192" t="s">
        <v>1316</v>
      </c>
      <c r="B454" s="192" t="s">
        <v>1317</v>
      </c>
      <c r="C454" s="193">
        <v>1</v>
      </c>
    </row>
    <row r="455" spans="1:3" ht="15.5" x14ac:dyDescent="0.35">
      <c r="A455" s="192" t="s">
        <v>1318</v>
      </c>
      <c r="B455" s="192" t="s">
        <v>1319</v>
      </c>
      <c r="C455" s="193">
        <v>1</v>
      </c>
    </row>
    <row r="456" spans="1:3" ht="15.5" x14ac:dyDescent="0.35">
      <c r="A456" s="192" t="s">
        <v>1320</v>
      </c>
      <c r="B456" s="192" t="s">
        <v>1321</v>
      </c>
      <c r="C456" s="193">
        <v>1</v>
      </c>
    </row>
    <row r="457" spans="1:3" ht="15.5" x14ac:dyDescent="0.35">
      <c r="A457" s="192" t="s">
        <v>1322</v>
      </c>
      <c r="B457" s="192" t="s">
        <v>1323</v>
      </c>
      <c r="C457" s="193">
        <v>1</v>
      </c>
    </row>
    <row r="458" spans="1:3" ht="15.5" x14ac:dyDescent="0.35">
      <c r="A458" s="192" t="s">
        <v>1324</v>
      </c>
      <c r="B458" s="192" t="s">
        <v>1325</v>
      </c>
      <c r="C458" s="193">
        <v>1</v>
      </c>
    </row>
    <row r="459" spans="1:3" ht="15.5" x14ac:dyDescent="0.35">
      <c r="A459" s="192" t="s">
        <v>1326</v>
      </c>
      <c r="B459" s="192" t="s">
        <v>1327</v>
      </c>
      <c r="C459" s="193">
        <v>1</v>
      </c>
    </row>
    <row r="460" spans="1:3" ht="15.5" x14ac:dyDescent="0.35">
      <c r="A460" s="192" t="s">
        <v>1328</v>
      </c>
      <c r="B460" s="192" t="s">
        <v>1329</v>
      </c>
      <c r="C460" s="193">
        <v>1</v>
      </c>
    </row>
    <row r="461" spans="1:3" ht="15.5" x14ac:dyDescent="0.35">
      <c r="A461" s="192" t="s">
        <v>1330</v>
      </c>
      <c r="B461" s="192" t="s">
        <v>1331</v>
      </c>
      <c r="C461" s="193">
        <v>1</v>
      </c>
    </row>
    <row r="462" spans="1:3" ht="15.5" x14ac:dyDescent="0.35">
      <c r="A462" s="192" t="s">
        <v>1332</v>
      </c>
      <c r="B462" s="192" t="s">
        <v>1333</v>
      </c>
      <c r="C462" s="193">
        <v>1</v>
      </c>
    </row>
    <row r="463" spans="1:3" ht="15.5" x14ac:dyDescent="0.35">
      <c r="A463" s="192" t="s">
        <v>1334</v>
      </c>
      <c r="B463" s="192" t="s">
        <v>1335</v>
      </c>
      <c r="C463" s="193">
        <v>1</v>
      </c>
    </row>
    <row r="464" spans="1:3" ht="15.5" x14ac:dyDescent="0.35">
      <c r="A464" s="192" t="s">
        <v>1336</v>
      </c>
      <c r="B464" s="192" t="s">
        <v>1337</v>
      </c>
      <c r="C464" s="193">
        <v>1</v>
      </c>
    </row>
    <row r="465" spans="1:3" ht="15.5" x14ac:dyDescent="0.35">
      <c r="A465" s="192" t="s">
        <v>1338</v>
      </c>
      <c r="B465" s="192" t="s">
        <v>1339</v>
      </c>
      <c r="C465" s="193">
        <v>1</v>
      </c>
    </row>
    <row r="466" spans="1:3" ht="15.5" x14ac:dyDescent="0.35">
      <c r="A466" s="192" t="s">
        <v>1340</v>
      </c>
      <c r="B466" s="192" t="s">
        <v>1341</v>
      </c>
      <c r="C466" s="193">
        <v>1</v>
      </c>
    </row>
    <row r="467" spans="1:3" ht="15.5" x14ac:dyDescent="0.35">
      <c r="A467" s="192" t="s">
        <v>1342</v>
      </c>
      <c r="B467" s="192" t="s">
        <v>1343</v>
      </c>
      <c r="C467" s="193">
        <v>1</v>
      </c>
    </row>
    <row r="468" spans="1:3" ht="15.5" x14ac:dyDescent="0.35">
      <c r="A468" s="192" t="s">
        <v>1344</v>
      </c>
      <c r="B468" s="192" t="s">
        <v>1345</v>
      </c>
      <c r="C468" s="193">
        <v>1</v>
      </c>
    </row>
    <row r="469" spans="1:3" ht="15.5" x14ac:dyDescent="0.35">
      <c r="A469" s="192" t="s">
        <v>1346</v>
      </c>
      <c r="B469" s="192" t="s">
        <v>1347</v>
      </c>
      <c r="C469" s="193">
        <v>1</v>
      </c>
    </row>
    <row r="470" spans="1:3" ht="15.5" x14ac:dyDescent="0.35">
      <c r="A470" s="192" t="s">
        <v>1348</v>
      </c>
      <c r="B470" s="192" t="s">
        <v>1349</v>
      </c>
      <c r="C470" s="193">
        <v>1</v>
      </c>
    </row>
    <row r="471" spans="1:3" ht="15.5" x14ac:dyDescent="0.35">
      <c r="A471" s="192" t="s">
        <v>1350</v>
      </c>
      <c r="B471" s="192" t="s">
        <v>1351</v>
      </c>
      <c r="C471" s="193">
        <v>1</v>
      </c>
    </row>
    <row r="472" spans="1:3" ht="15.5" x14ac:dyDescent="0.35">
      <c r="A472" s="192" t="s">
        <v>1352</v>
      </c>
      <c r="B472" s="192" t="s">
        <v>1353</v>
      </c>
      <c r="C472" s="193">
        <v>1</v>
      </c>
    </row>
    <row r="473" spans="1:3" ht="15.5" x14ac:dyDescent="0.35">
      <c r="A473" s="192" t="s">
        <v>1354</v>
      </c>
      <c r="B473" s="192" t="s">
        <v>1355</v>
      </c>
      <c r="C473" s="193">
        <v>1</v>
      </c>
    </row>
    <row r="474" spans="1:3" ht="15.5" x14ac:dyDescent="0.35">
      <c r="A474" s="192" t="s">
        <v>1356</v>
      </c>
      <c r="B474" s="192" t="s">
        <v>1357</v>
      </c>
      <c r="C474" s="193">
        <v>1</v>
      </c>
    </row>
    <row r="475" spans="1:3" ht="15.5" x14ac:dyDescent="0.35">
      <c r="A475" s="192" t="s">
        <v>1358</v>
      </c>
      <c r="B475" s="192" t="s">
        <v>1359</v>
      </c>
      <c r="C475" s="193">
        <v>5</v>
      </c>
    </row>
    <row r="476" spans="1:3" ht="15.5" x14ac:dyDescent="0.35">
      <c r="A476" s="192" t="s">
        <v>1360</v>
      </c>
      <c r="B476" s="192" t="s">
        <v>1361</v>
      </c>
      <c r="C476" s="193">
        <v>4</v>
      </c>
    </row>
    <row r="477" spans="1:3" ht="15.5" x14ac:dyDescent="0.35">
      <c r="A477" s="192" t="s">
        <v>1362</v>
      </c>
      <c r="B477" s="192" t="s">
        <v>1363</v>
      </c>
      <c r="C477" s="193">
        <v>1</v>
      </c>
    </row>
    <row r="478" spans="1:3" ht="15.5" x14ac:dyDescent="0.35">
      <c r="A478" s="192" t="s">
        <v>1364</v>
      </c>
      <c r="B478" s="192" t="s">
        <v>1365</v>
      </c>
      <c r="C478" s="193">
        <v>1</v>
      </c>
    </row>
    <row r="479" spans="1:3" ht="15.5" x14ac:dyDescent="0.35">
      <c r="A479" s="192" t="s">
        <v>1366</v>
      </c>
      <c r="B479" s="192" t="s">
        <v>1367</v>
      </c>
      <c r="C479" s="193">
        <v>1</v>
      </c>
    </row>
    <row r="480" spans="1:3" ht="15.5" x14ac:dyDescent="0.35">
      <c r="A480" s="192" t="s">
        <v>1368</v>
      </c>
      <c r="B480" s="192" t="s">
        <v>1369</v>
      </c>
      <c r="C480" s="193">
        <v>1</v>
      </c>
    </row>
    <row r="481" spans="1:3" ht="15.5" x14ac:dyDescent="0.35">
      <c r="A481" s="192" t="s">
        <v>1370</v>
      </c>
      <c r="B481" s="192" t="s">
        <v>1371</v>
      </c>
      <c r="C481" s="193">
        <v>1</v>
      </c>
    </row>
    <row r="482" spans="1:3" ht="15.5" x14ac:dyDescent="0.35">
      <c r="A482" s="192" t="s">
        <v>1372</v>
      </c>
      <c r="B482" s="192" t="s">
        <v>1373</v>
      </c>
      <c r="C482" s="193">
        <v>1</v>
      </c>
    </row>
    <row r="483" spans="1:3" ht="15.5" x14ac:dyDescent="0.35">
      <c r="A483" s="192" t="s">
        <v>1374</v>
      </c>
      <c r="B483" s="192" t="s">
        <v>1375</v>
      </c>
      <c r="C483" s="193">
        <v>1</v>
      </c>
    </row>
    <row r="484" spans="1:3" ht="15.5" x14ac:dyDescent="0.35">
      <c r="A484" s="192" t="s">
        <v>1376</v>
      </c>
      <c r="B484" s="192" t="s">
        <v>1377</v>
      </c>
      <c r="C484" s="193">
        <v>1</v>
      </c>
    </row>
    <row r="485" spans="1:3" ht="15.5" x14ac:dyDescent="0.35">
      <c r="A485" s="192" t="s">
        <v>1378</v>
      </c>
      <c r="B485" s="192" t="s">
        <v>1379</v>
      </c>
      <c r="C485" s="193">
        <v>1</v>
      </c>
    </row>
    <row r="486" spans="1:3" ht="15.5" x14ac:dyDescent="0.35">
      <c r="A486" s="192" t="s">
        <v>1380</v>
      </c>
      <c r="B486" s="192" t="s">
        <v>1381</v>
      </c>
      <c r="C486" s="193">
        <v>1</v>
      </c>
    </row>
    <row r="487" spans="1:3" ht="15.5" x14ac:dyDescent="0.35">
      <c r="A487" s="192" t="s">
        <v>1382</v>
      </c>
      <c r="B487" s="192" t="s">
        <v>1383</v>
      </c>
      <c r="C487" s="193">
        <v>1</v>
      </c>
    </row>
    <row r="488" spans="1:3" ht="15.5" x14ac:dyDescent="0.35">
      <c r="A488" s="192" t="s">
        <v>1384</v>
      </c>
      <c r="B488" s="192" t="s">
        <v>1385</v>
      </c>
      <c r="C488" s="193">
        <v>1</v>
      </c>
    </row>
    <row r="489" spans="1:3" ht="15.5" x14ac:dyDescent="0.35">
      <c r="A489" s="192" t="s">
        <v>1386</v>
      </c>
      <c r="B489" s="192" t="s">
        <v>1387</v>
      </c>
      <c r="C489" s="193">
        <v>1</v>
      </c>
    </row>
    <row r="490" spans="1:3" ht="15.5" x14ac:dyDescent="0.35">
      <c r="A490" s="192" t="s">
        <v>1388</v>
      </c>
      <c r="B490" s="192" t="s">
        <v>1389</v>
      </c>
      <c r="C490" s="193">
        <v>8</v>
      </c>
    </row>
    <row r="491" spans="1:3" ht="15.5" x14ac:dyDescent="0.35">
      <c r="A491" s="192" t="s">
        <v>1390</v>
      </c>
      <c r="B491" s="192" t="s">
        <v>1391</v>
      </c>
      <c r="C491" s="193">
        <v>1</v>
      </c>
    </row>
    <row r="492" spans="1:3" ht="15.5" x14ac:dyDescent="0.35">
      <c r="A492" s="192" t="s">
        <v>1392</v>
      </c>
      <c r="B492" s="192" t="s">
        <v>1393</v>
      </c>
      <c r="C492" s="193">
        <v>1</v>
      </c>
    </row>
    <row r="493" spans="1:3" ht="15.5" x14ac:dyDescent="0.35">
      <c r="A493" s="192" t="s">
        <v>1394</v>
      </c>
      <c r="B493" s="192" t="s">
        <v>1395</v>
      </c>
      <c r="C493" s="193">
        <v>1</v>
      </c>
    </row>
    <row r="494" spans="1:3" ht="15.5" x14ac:dyDescent="0.35">
      <c r="A494" s="192" t="s">
        <v>1396</v>
      </c>
      <c r="B494" s="192" t="s">
        <v>1397</v>
      </c>
      <c r="C494" s="193">
        <v>1</v>
      </c>
    </row>
    <row r="495" spans="1:3" ht="15.5" x14ac:dyDescent="0.35">
      <c r="A495" s="192" t="s">
        <v>1398</v>
      </c>
      <c r="B495" s="192" t="s">
        <v>1399</v>
      </c>
      <c r="C495" s="193">
        <v>1</v>
      </c>
    </row>
    <row r="496" spans="1:3" ht="15.5" x14ac:dyDescent="0.35">
      <c r="A496" s="192" t="s">
        <v>1400</v>
      </c>
      <c r="B496" s="192" t="s">
        <v>1401</v>
      </c>
      <c r="C496" s="193">
        <v>1</v>
      </c>
    </row>
    <row r="497" spans="1:3" ht="15.5" x14ac:dyDescent="0.35">
      <c r="A497" s="192" t="s">
        <v>1402</v>
      </c>
      <c r="B497" s="192" t="s">
        <v>1403</v>
      </c>
      <c r="C497" s="193">
        <v>1</v>
      </c>
    </row>
    <row r="498" spans="1:3" ht="15.5" x14ac:dyDescent="0.35">
      <c r="A498" s="192" t="s">
        <v>1404</v>
      </c>
      <c r="B498" s="192" t="s">
        <v>1405</v>
      </c>
      <c r="C498" s="193">
        <v>1</v>
      </c>
    </row>
    <row r="499" spans="1:3" ht="15.5" x14ac:dyDescent="0.35">
      <c r="A499" s="192" t="s">
        <v>1406</v>
      </c>
      <c r="B499" s="192" t="s">
        <v>1407</v>
      </c>
      <c r="C499" s="193">
        <v>1</v>
      </c>
    </row>
    <row r="500" spans="1:3" ht="15.5" x14ac:dyDescent="0.35">
      <c r="A500" s="192" t="s">
        <v>1408</v>
      </c>
      <c r="B500" s="192" t="s">
        <v>1409</v>
      </c>
      <c r="C500" s="193">
        <v>1</v>
      </c>
    </row>
    <row r="501" spans="1:3" ht="15.5" x14ac:dyDescent="0.35">
      <c r="A501" s="192" t="s">
        <v>1410</v>
      </c>
      <c r="B501" s="192" t="s">
        <v>1411</v>
      </c>
      <c r="C501" s="193">
        <v>1</v>
      </c>
    </row>
    <row r="502" spans="1:3" ht="15.5" x14ac:dyDescent="0.35">
      <c r="A502" s="192" t="s">
        <v>1412</v>
      </c>
      <c r="B502" s="192" t="s">
        <v>1413</v>
      </c>
      <c r="C502" s="193">
        <v>1</v>
      </c>
    </row>
    <row r="503" spans="1:3" ht="15.5" x14ac:dyDescent="0.35">
      <c r="A503" s="192" t="s">
        <v>1414</v>
      </c>
      <c r="B503" s="192" t="s">
        <v>1415</v>
      </c>
      <c r="C503" s="193">
        <v>1</v>
      </c>
    </row>
    <row r="504" spans="1:3" ht="15.5" x14ac:dyDescent="0.35">
      <c r="A504" s="192" t="s">
        <v>1416</v>
      </c>
      <c r="B504" s="192" t="s">
        <v>1417</v>
      </c>
      <c r="C504" s="193">
        <v>1</v>
      </c>
    </row>
    <row r="505" spans="1:3" ht="15.5" x14ac:dyDescent="0.35">
      <c r="A505" s="192" t="s">
        <v>1418</v>
      </c>
      <c r="B505" s="192" t="s">
        <v>1419</v>
      </c>
      <c r="C505" s="193">
        <v>1</v>
      </c>
    </row>
    <row r="506" spans="1:3" ht="15.5" x14ac:dyDescent="0.35">
      <c r="A506" s="192" t="s">
        <v>1420</v>
      </c>
      <c r="B506" s="192" t="s">
        <v>1421</v>
      </c>
      <c r="C506" s="193">
        <v>1</v>
      </c>
    </row>
    <row r="507" spans="1:3" ht="15.5" x14ac:dyDescent="0.35">
      <c r="A507" s="192" t="s">
        <v>1422</v>
      </c>
      <c r="B507" s="192" t="s">
        <v>1423</v>
      </c>
      <c r="C507" s="193">
        <v>1</v>
      </c>
    </row>
    <row r="508" spans="1:3" ht="15.5" x14ac:dyDescent="0.35">
      <c r="A508" s="192" t="s">
        <v>1424</v>
      </c>
      <c r="B508" s="192" t="s">
        <v>1425</v>
      </c>
      <c r="C508" s="193">
        <v>1</v>
      </c>
    </row>
    <row r="509" spans="1:3" ht="15.5" x14ac:dyDescent="0.35">
      <c r="A509" s="192" t="s">
        <v>1426</v>
      </c>
      <c r="B509" s="192" t="s">
        <v>1427</v>
      </c>
      <c r="C509" s="193">
        <v>1</v>
      </c>
    </row>
    <row r="510" spans="1:3" ht="15.5" x14ac:dyDescent="0.35">
      <c r="A510" s="192" t="s">
        <v>1428</v>
      </c>
      <c r="B510" s="192" t="s">
        <v>1429</v>
      </c>
      <c r="C510" s="193">
        <v>1</v>
      </c>
    </row>
    <row r="511" spans="1:3" ht="15.5" x14ac:dyDescent="0.35">
      <c r="A511" s="192" t="s">
        <v>1430</v>
      </c>
      <c r="B511" s="192" t="s">
        <v>1431</v>
      </c>
      <c r="C511" s="193">
        <v>1</v>
      </c>
    </row>
    <row r="512" spans="1:3" ht="15.5" x14ac:dyDescent="0.35">
      <c r="A512" s="192" t="s">
        <v>1432</v>
      </c>
      <c r="B512" s="192" t="s">
        <v>1433</v>
      </c>
      <c r="C512" s="193">
        <v>1</v>
      </c>
    </row>
    <row r="513" spans="1:3" ht="15.5" x14ac:dyDescent="0.35">
      <c r="A513" s="192" t="s">
        <v>1434</v>
      </c>
      <c r="B513" s="192" t="s">
        <v>1435</v>
      </c>
      <c r="C513" s="193">
        <v>1</v>
      </c>
    </row>
    <row r="514" spans="1:3" ht="15.5" x14ac:dyDescent="0.35">
      <c r="A514" s="192" t="s">
        <v>1436</v>
      </c>
      <c r="B514" s="192" t="s">
        <v>1437</v>
      </c>
      <c r="C514" s="193">
        <v>1</v>
      </c>
    </row>
    <row r="515" spans="1:3" ht="15.5" x14ac:dyDescent="0.35">
      <c r="A515" s="192" t="s">
        <v>1438</v>
      </c>
      <c r="B515" s="192" t="s">
        <v>1439</v>
      </c>
      <c r="C515" s="193">
        <v>1</v>
      </c>
    </row>
    <row r="516" spans="1:3" ht="15.5" x14ac:dyDescent="0.35">
      <c r="A516" s="192" t="s">
        <v>1440</v>
      </c>
      <c r="B516" s="192" t="s">
        <v>1441</v>
      </c>
      <c r="C516" s="193">
        <v>1</v>
      </c>
    </row>
    <row r="517" spans="1:3" ht="15.5" x14ac:dyDescent="0.35">
      <c r="A517" s="192" t="s">
        <v>1442</v>
      </c>
      <c r="B517" s="192" t="s">
        <v>1443</v>
      </c>
      <c r="C517" s="193">
        <v>1</v>
      </c>
    </row>
    <row r="518" spans="1:3" ht="15.5" x14ac:dyDescent="0.35">
      <c r="A518" s="192" t="s">
        <v>1444</v>
      </c>
      <c r="B518" s="192" t="s">
        <v>1445</v>
      </c>
      <c r="C518" s="193">
        <v>1</v>
      </c>
    </row>
    <row r="519" spans="1:3" ht="15.5" x14ac:dyDescent="0.35">
      <c r="A519" s="192" t="s">
        <v>1446</v>
      </c>
      <c r="B519" s="192" t="s">
        <v>1447</v>
      </c>
      <c r="C519" s="193">
        <v>1</v>
      </c>
    </row>
    <row r="520" spans="1:3" ht="15.5" x14ac:dyDescent="0.35">
      <c r="A520" s="192" t="s">
        <v>1448</v>
      </c>
      <c r="B520" s="192" t="s">
        <v>1449</v>
      </c>
      <c r="C520" s="193">
        <v>1</v>
      </c>
    </row>
    <row r="521" spans="1:3" ht="15.5" x14ac:dyDescent="0.35">
      <c r="A521" s="192" t="s">
        <v>1450</v>
      </c>
      <c r="B521" s="192" t="s">
        <v>1451</v>
      </c>
      <c r="C521" s="193">
        <v>1</v>
      </c>
    </row>
    <row r="522" spans="1:3" ht="15.5" x14ac:dyDescent="0.35">
      <c r="A522" s="192" t="s">
        <v>1452</v>
      </c>
      <c r="B522" s="192" t="s">
        <v>1453</v>
      </c>
      <c r="C522" s="193">
        <v>1</v>
      </c>
    </row>
    <row r="523" spans="1:3" ht="15.5" x14ac:dyDescent="0.35">
      <c r="A523" s="192" t="s">
        <v>1454</v>
      </c>
      <c r="B523" s="192" t="s">
        <v>1455</v>
      </c>
      <c r="C523" s="193">
        <v>1</v>
      </c>
    </row>
    <row r="524" spans="1:3" ht="15.5" x14ac:dyDescent="0.35">
      <c r="A524" s="192" t="s">
        <v>1456</v>
      </c>
      <c r="B524" s="192" t="s">
        <v>1457</v>
      </c>
      <c r="C524" s="193">
        <v>1</v>
      </c>
    </row>
    <row r="525" spans="1:3" ht="15.5" x14ac:dyDescent="0.35">
      <c r="A525" s="192" t="s">
        <v>1458</v>
      </c>
      <c r="B525" s="192" t="s">
        <v>1459</v>
      </c>
      <c r="C525" s="193">
        <v>1</v>
      </c>
    </row>
    <row r="526" spans="1:3" ht="15.5" x14ac:dyDescent="0.35">
      <c r="A526" s="192" t="s">
        <v>1460</v>
      </c>
      <c r="B526" s="192" t="s">
        <v>1461</v>
      </c>
      <c r="C526" s="193">
        <v>1</v>
      </c>
    </row>
    <row r="527" spans="1:3" ht="15.5" x14ac:dyDescent="0.35">
      <c r="A527" s="192" t="s">
        <v>1462</v>
      </c>
      <c r="B527" s="192" t="s">
        <v>1463</v>
      </c>
      <c r="C527" s="193">
        <v>1</v>
      </c>
    </row>
  </sheetData>
  <autoFilter ref="A1:D522" xr:uid="{3523B15A-EA15-4268-AA87-06846F79460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4B00EF-26BC-42AA-889A-B989A24FA6FF}">
  <ds:schemaRefs>
    <ds:schemaRef ds:uri="http://schemas.microsoft.com/sharepoint/v3/contenttype/forms"/>
  </ds:schemaRefs>
</ds:datastoreItem>
</file>

<file path=customXml/itemProps2.xml><?xml version="1.0" encoding="utf-8"?>
<ds:datastoreItem xmlns:ds="http://schemas.openxmlformats.org/officeDocument/2006/customXml" ds:itemID="{246B6665-DEF5-4DC4-92B6-BE1244C9645B}">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7AB40827-1A9C-48CB-8B6F-DF9239C17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D2CD1F-E807-4DC1-BE01-E5747A09E6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2022-07-06T23:14:44Z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