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C:\Users\d88pb\Documents\Safeguard\Method\Updated SCSEM package 09-30-2021\SCSEM Package 09302021\Windows\"/>
    </mc:Choice>
  </mc:AlternateContent>
  <xr:revisionPtr revIDLastSave="0" documentId="13_ncr:1_{FF339F3A-D9B9-49F0-89E2-C8ABC5E65D4B}" xr6:coauthVersionLast="47" xr6:coauthVersionMax="47" xr10:uidLastSave="{00000000-0000-0000-0000-000000000000}"/>
  <bookViews>
    <workbookView xWindow="-28920" yWindow="-2085" windowWidth="29040" windowHeight="15840" tabRatio="723" xr2:uid="{00000000-000D-0000-FFFF-FFFF00000000}"/>
  </bookViews>
  <sheets>
    <sheet name="Dashboard" sheetId="5" r:id="rId1"/>
    <sheet name="Results" sheetId="6" r:id="rId2"/>
    <sheet name="Instructions" sheetId="7" r:id="rId3"/>
    <sheet name="Win11" sheetId="14" r:id="rId4"/>
    <sheet name="Change Log" sheetId="8" r:id="rId5"/>
    <sheet name="Issue Code Table" sheetId="11" r:id="rId6"/>
  </sheets>
  <definedNames>
    <definedName name="_xlnm._FilterDatabase" localSheetId="5" hidden="1">'Issue Code Table'!$A$1:$U$502</definedName>
    <definedName name="_xlnm._FilterDatabase" localSheetId="3" hidden="1">'Win11'!$A$2:$AH$358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2" i="6" l="1"/>
  <c r="M12" i="6"/>
  <c r="E12" i="6"/>
  <c r="D12" i="6"/>
  <c r="C12" i="6"/>
  <c r="B12" i="6"/>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60" i="14"/>
  <c r="AA61" i="14"/>
  <c r="AA62" i="14"/>
  <c r="AA63" i="14"/>
  <c r="AA64" i="14"/>
  <c r="AA65" i="14"/>
  <c r="AA66" i="14"/>
  <c r="AA67" i="14"/>
  <c r="AA68" i="14"/>
  <c r="AA69" i="14"/>
  <c r="AA70" i="14"/>
  <c r="AA71" i="14"/>
  <c r="AA72" i="14"/>
  <c r="AA73" i="14"/>
  <c r="AA74" i="14"/>
  <c r="AA75" i="14"/>
  <c r="AA76" i="14"/>
  <c r="AA77" i="14"/>
  <c r="AA78" i="14"/>
  <c r="AA79" i="14"/>
  <c r="AA80" i="14"/>
  <c r="AA81" i="14"/>
  <c r="AA82" i="14"/>
  <c r="AA83" i="14"/>
  <c r="AA84" i="14"/>
  <c r="AA85" i="14"/>
  <c r="AA86" i="14"/>
  <c r="AA87" i="14"/>
  <c r="AA88" i="14"/>
  <c r="AA89" i="14"/>
  <c r="AA90" i="14"/>
  <c r="AA91" i="14"/>
  <c r="AA92" i="14"/>
  <c r="AA93" i="14"/>
  <c r="AA94" i="14"/>
  <c r="AA95" i="14"/>
  <c r="AA96" i="14"/>
  <c r="AA97" i="14"/>
  <c r="AA98" i="14"/>
  <c r="AA99" i="14"/>
  <c r="AA100" i="14"/>
  <c r="AA101" i="14"/>
  <c r="AA102" i="14"/>
  <c r="AA103" i="14"/>
  <c r="AA104" i="14"/>
  <c r="AA105" i="14"/>
  <c r="AA106" i="14"/>
  <c r="AA107" i="14"/>
  <c r="AA108" i="14"/>
  <c r="AA109" i="14"/>
  <c r="AA110" i="14"/>
  <c r="AA111" i="14"/>
  <c r="AA112" i="14"/>
  <c r="AA113" i="14"/>
  <c r="AA114" i="14"/>
  <c r="AA115" i="14"/>
  <c r="AA116" i="14"/>
  <c r="AA117" i="14"/>
  <c r="AA118" i="14"/>
  <c r="AA119" i="14"/>
  <c r="AA120" i="14"/>
  <c r="AA121" i="14"/>
  <c r="AA122" i="14"/>
  <c r="AA123" i="14"/>
  <c r="AA124" i="14"/>
  <c r="AA125" i="14"/>
  <c r="AA126" i="14"/>
  <c r="AA127" i="14"/>
  <c r="AA128" i="14"/>
  <c r="AA129" i="14"/>
  <c r="AA130" i="14"/>
  <c r="AA131" i="14"/>
  <c r="AA132" i="14"/>
  <c r="AA133" i="14"/>
  <c r="AA134" i="14"/>
  <c r="AA135" i="14"/>
  <c r="AA136" i="14"/>
  <c r="AA137" i="14"/>
  <c r="AA138" i="14"/>
  <c r="AA139" i="14"/>
  <c r="AA140" i="14"/>
  <c r="AA141" i="14"/>
  <c r="AA142" i="14"/>
  <c r="AA143" i="14"/>
  <c r="AA144" i="14"/>
  <c r="AA145" i="14"/>
  <c r="AA146" i="14"/>
  <c r="AA147" i="14"/>
  <c r="AA148" i="14"/>
  <c r="AA149" i="14"/>
  <c r="AA150" i="14"/>
  <c r="AA151" i="14"/>
  <c r="AA152" i="14"/>
  <c r="AA153" i="14"/>
  <c r="AA154" i="14"/>
  <c r="AA155" i="14"/>
  <c r="AA156" i="14"/>
  <c r="AA157" i="14"/>
  <c r="AA158" i="14"/>
  <c r="AA159" i="14"/>
  <c r="AA160" i="14"/>
  <c r="AA161" i="14"/>
  <c r="AA162" i="14"/>
  <c r="AA163" i="14"/>
  <c r="AA164" i="14"/>
  <c r="AA165" i="14"/>
  <c r="AA166" i="14"/>
  <c r="AA167" i="14"/>
  <c r="AA168" i="14"/>
  <c r="AA169" i="14"/>
  <c r="AA170" i="14"/>
  <c r="AA171" i="14"/>
  <c r="AA172" i="14"/>
  <c r="AA173" i="14"/>
  <c r="AA174" i="14"/>
  <c r="AA175" i="14"/>
  <c r="AA176" i="14"/>
  <c r="AA177" i="14"/>
  <c r="AA178" i="14"/>
  <c r="AA179" i="14"/>
  <c r="AA180" i="14"/>
  <c r="AA181" i="14"/>
  <c r="AA182" i="14"/>
  <c r="AA183" i="14"/>
  <c r="AA184" i="14"/>
  <c r="AA185" i="14"/>
  <c r="AA186" i="14"/>
  <c r="AA187" i="14"/>
  <c r="AA188" i="14"/>
  <c r="AA189" i="14"/>
  <c r="AA190" i="14"/>
  <c r="AA191" i="14"/>
  <c r="AA192" i="14"/>
  <c r="AA193" i="14"/>
  <c r="AA194" i="14"/>
  <c r="AA195" i="14"/>
  <c r="AA196" i="14"/>
  <c r="AA197" i="14"/>
  <c r="AA198" i="14"/>
  <c r="AA199" i="14"/>
  <c r="AA200" i="14"/>
  <c r="AA201" i="14"/>
  <c r="AA202" i="14"/>
  <c r="AA203" i="14"/>
  <c r="AA204" i="14"/>
  <c r="AA205" i="14"/>
  <c r="AA206" i="14"/>
  <c r="AA207" i="14"/>
  <c r="AA208" i="14"/>
  <c r="AA209" i="14"/>
  <c r="AA210" i="14"/>
  <c r="AA211" i="14"/>
  <c r="AA212" i="14"/>
  <c r="AA213" i="14"/>
  <c r="AA214" i="14"/>
  <c r="AA215" i="14"/>
  <c r="AA216" i="14"/>
  <c r="AA217" i="14"/>
  <c r="AA218" i="14"/>
  <c r="AA219" i="14"/>
  <c r="AA220" i="14"/>
  <c r="AA221" i="14"/>
  <c r="AA222" i="14"/>
  <c r="AA223" i="14"/>
  <c r="AA224" i="14"/>
  <c r="AA225" i="14"/>
  <c r="AA226" i="14"/>
  <c r="AA227" i="14"/>
  <c r="AA228" i="14"/>
  <c r="AA229" i="14"/>
  <c r="AA230" i="14"/>
  <c r="AA231" i="14"/>
  <c r="AA232" i="14"/>
  <c r="AA233" i="14"/>
  <c r="AA234" i="14"/>
  <c r="AA235" i="14"/>
  <c r="AA236" i="14"/>
  <c r="AA237" i="14"/>
  <c r="AA238" i="14"/>
  <c r="AA239" i="14"/>
  <c r="AA240" i="14"/>
  <c r="AA241" i="14"/>
  <c r="AA242" i="14"/>
  <c r="AA243" i="14"/>
  <c r="AA244" i="14"/>
  <c r="AA245" i="14"/>
  <c r="AA246" i="14"/>
  <c r="AA247" i="14"/>
  <c r="AA248" i="14"/>
  <c r="AA249" i="14"/>
  <c r="AA250" i="14"/>
  <c r="AA251" i="14"/>
  <c r="AA252" i="14"/>
  <c r="AA253" i="14"/>
  <c r="AA254" i="14"/>
  <c r="AA255" i="14"/>
  <c r="AA256" i="14"/>
  <c r="AA257" i="14"/>
  <c r="AA258" i="14"/>
  <c r="AA259" i="14"/>
  <c r="AA260" i="14"/>
  <c r="AA261" i="14"/>
  <c r="AA262" i="14"/>
  <c r="AA263" i="14"/>
  <c r="AA264" i="14"/>
  <c r="AA265" i="14"/>
  <c r="AA266" i="14"/>
  <c r="AA267" i="14"/>
  <c r="AA268" i="14"/>
  <c r="AA269" i="14"/>
  <c r="AA270" i="14"/>
  <c r="AA271" i="14"/>
  <c r="AA272" i="14"/>
  <c r="AA273" i="14"/>
  <c r="AA274" i="14"/>
  <c r="AA275" i="14"/>
  <c r="AA276" i="14"/>
  <c r="AA277" i="14"/>
  <c r="AA278" i="14"/>
  <c r="AA279" i="14"/>
  <c r="AA280" i="14"/>
  <c r="AA281" i="14"/>
  <c r="AA282" i="14"/>
  <c r="AA283" i="14"/>
  <c r="AA284" i="14"/>
  <c r="AA285" i="14"/>
  <c r="AA286" i="14"/>
  <c r="AA287" i="14"/>
  <c r="AA288" i="14"/>
  <c r="AA289" i="14"/>
  <c r="AA290" i="14"/>
  <c r="AA291" i="14"/>
  <c r="AA292" i="14"/>
  <c r="AA293" i="14"/>
  <c r="AA294" i="14"/>
  <c r="AA295" i="14"/>
  <c r="AA296" i="14"/>
  <c r="AA297" i="14"/>
  <c r="AA298" i="14"/>
  <c r="AA299" i="14"/>
  <c r="AA300" i="14"/>
  <c r="AA301" i="14"/>
  <c r="AA302" i="14"/>
  <c r="AA303" i="14"/>
  <c r="AA304" i="14"/>
  <c r="AA305" i="14"/>
  <c r="AA306" i="14"/>
  <c r="AA307" i="14"/>
  <c r="AA308" i="14"/>
  <c r="AA309" i="14"/>
  <c r="AA310" i="14"/>
  <c r="AA311" i="14"/>
  <c r="AA312" i="14"/>
  <c r="AA313" i="14"/>
  <c r="AA314" i="14"/>
  <c r="AA315" i="14"/>
  <c r="AA316" i="14"/>
  <c r="AA317" i="14"/>
  <c r="AA318" i="14"/>
  <c r="AA319" i="14"/>
  <c r="AA320" i="14"/>
  <c r="AA321" i="14"/>
  <c r="AA322" i="14"/>
  <c r="AA323" i="14"/>
  <c r="AA324" i="14"/>
  <c r="AA325" i="14"/>
  <c r="AA326" i="14"/>
  <c r="AA327" i="14"/>
  <c r="AA328" i="14"/>
  <c r="AA329" i="14"/>
  <c r="AA330" i="14"/>
  <c r="AA331" i="14"/>
  <c r="AA332" i="14"/>
  <c r="AA333" i="14"/>
  <c r="AA334" i="14"/>
  <c r="AA335" i="14"/>
  <c r="AA336" i="14"/>
  <c r="AA337" i="14"/>
  <c r="AA338" i="14"/>
  <c r="AA339" i="14"/>
  <c r="AA340" i="14"/>
  <c r="AA341" i="14"/>
  <c r="AA342" i="14"/>
  <c r="AA343" i="14"/>
  <c r="AA344" i="14"/>
  <c r="AA345" i="14"/>
  <c r="AA346" i="14"/>
  <c r="AA347" i="14"/>
  <c r="AA348" i="14"/>
  <c r="AA349" i="14"/>
  <c r="AA350" i="14"/>
  <c r="AA351" i="14"/>
  <c r="AA352" i="14"/>
  <c r="AA353" i="14"/>
  <c r="AA3" i="14" l="1"/>
  <c r="F17" i="6" l="1"/>
  <c r="F21" i="6"/>
  <c r="F18" i="6"/>
  <c r="F22" i="6"/>
  <c r="F19" i="6"/>
  <c r="F23" i="6"/>
  <c r="F20" i="6"/>
  <c r="E17" i="6"/>
  <c r="E21" i="6"/>
  <c r="E18" i="6"/>
  <c r="E22" i="6"/>
  <c r="E19" i="6"/>
  <c r="E23" i="6"/>
  <c r="E20" i="6"/>
  <c r="F16" i="6"/>
  <c r="D17" i="6"/>
  <c r="D21" i="6"/>
  <c r="D18" i="6"/>
  <c r="D22" i="6"/>
  <c r="D19" i="6"/>
  <c r="D23" i="6"/>
  <c r="D20" i="6"/>
  <c r="D16" i="6"/>
  <c r="E16" i="6"/>
  <c r="C16" i="6"/>
  <c r="C17" i="6"/>
  <c r="C21" i="6"/>
  <c r="C18" i="6"/>
  <c r="C22" i="6"/>
  <c r="C19" i="6"/>
  <c r="C23" i="6"/>
  <c r="C20" i="6"/>
  <c r="N12" i="6"/>
  <c r="B29" i="6"/>
  <c r="B27" i="6"/>
  <c r="A29" i="6"/>
  <c r="F12" i="6" l="1"/>
  <c r="A27" i="6"/>
  <c r="I20" i="6"/>
  <c r="I17" i="6"/>
  <c r="I22" i="6"/>
  <c r="I16" i="6"/>
  <c r="I23" i="6"/>
  <c r="I18" i="6"/>
  <c r="I19" i="6"/>
  <c r="I21" i="6"/>
  <c r="H21" i="6" l="1"/>
  <c r="H16" i="6"/>
  <c r="H18" i="6"/>
  <c r="H17" i="6"/>
  <c r="H23" i="6"/>
  <c r="H20" i="6"/>
  <c r="H22" i="6"/>
  <c r="H19" i="6"/>
  <c r="D24" i="6" l="1"/>
  <c r="G12" i="6" s="1"/>
</calcChain>
</file>

<file path=xl/sharedStrings.xml><?xml version="1.0" encoding="utf-8"?>
<sst xmlns="http://schemas.openxmlformats.org/spreadsheetml/2006/main" count="7752" uniqueCount="4979">
  <si>
    <t>Internal Revenue Service</t>
  </si>
  <si>
    <t>Office of Safeguards</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</si>
  <si>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</si>
  <si>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</si>
  <si>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</si>
  <si>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</si>
  <si>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</si>
  <si>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</si>
  <si>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</si>
  <si>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</si>
  <si>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</si>
  <si>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</si>
  <si>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</si>
  <si>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</si>
  <si>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</si>
  <si>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</si>
  <si>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</si>
  <si>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</si>
  <si>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</si>
  <si>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</si>
  <si>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</si>
  <si>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</si>
  <si>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</si>
  <si>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</si>
  <si>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</si>
  <si>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</si>
  <si>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</si>
  <si>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</si>
  <si>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</si>
  <si>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</si>
  <si>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Ignore fields below</t>
  </si>
  <si>
    <t>External</t>
  </si>
  <si>
    <t>Test (Automated SCAP &amp; Manual Test Cases)</t>
  </si>
  <si>
    <t>Stand-alone</t>
  </si>
  <si>
    <t>Test (Manual Test Cases Only)</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</si>
  <si>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</si>
  <si>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</si>
  <si>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</si>
  <si>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</si>
  <si>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</si>
  <si>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</si>
  <si>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</si>
  <si>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</si>
  <si>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</si>
  <si>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</si>
  <si>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</si>
  <si>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</si>
  <si>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</si>
  <si>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</si>
  <si>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</si>
  <si>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</si>
  <si>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</si>
  <si>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</si>
  <si>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</si>
  <si>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</si>
  <si>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</si>
  <si>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</si>
  <si>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</si>
  <si>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</si>
  <si>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</si>
  <si>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</si>
  <si>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</si>
  <si>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</si>
  <si>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</si>
  <si>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</si>
  <si>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</si>
  <si>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</si>
  <si>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</si>
  <si>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</si>
  <si>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</si>
  <si>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</si>
  <si>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</si>
  <si>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</si>
  <si>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</si>
  <si>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</si>
  <si>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</si>
  <si>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</si>
  <si>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</si>
  <si>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</si>
  <si>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</si>
  <si>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</si>
  <si>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</si>
  <si>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</si>
  <si>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</si>
  <si>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</si>
  <si>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</si>
  <si>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</si>
  <si>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</si>
  <si>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</si>
  <si>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</si>
  <si>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</si>
  <si>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</si>
  <si>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</si>
  <si>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</si>
  <si>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</si>
  <si>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</si>
  <si>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</si>
  <si>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</si>
  <si>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</si>
  <si>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</si>
  <si>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</si>
  <si>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</si>
  <si>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</si>
  <si>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</si>
  <si>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</si>
  <si>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</si>
  <si>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</si>
  <si>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</si>
  <si>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 #</t>
  </si>
  <si>
    <t>NIST ID</t>
  </si>
  <si>
    <t>Test Method</t>
  </si>
  <si>
    <t>Section Title</t>
  </si>
  <si>
    <t>Description</t>
  </si>
  <si>
    <t>Expected Results</t>
  </si>
  <si>
    <t>Actual Results</t>
  </si>
  <si>
    <t>Status</t>
  </si>
  <si>
    <t>Notes/Evidence</t>
  </si>
  <si>
    <t>Criticality Rating</t>
  </si>
  <si>
    <t>Issue Code</t>
  </si>
  <si>
    <t>Issue Code Mapping</t>
  </si>
  <si>
    <t>CIS Benchmark Section #</t>
  </si>
  <si>
    <t>CIS Recommendation #</t>
  </si>
  <si>
    <t>Rationale Statement</t>
  </si>
  <si>
    <t>Remediation Procedure</t>
  </si>
  <si>
    <t>Impact Statement</t>
  </si>
  <si>
    <t>CAP Request Statement (Internal Use Only)</t>
  </si>
  <si>
    <t>Risk Rating (Do Not Edit)</t>
  </si>
  <si>
    <t>SA-22</t>
  </si>
  <si>
    <t>Unsupported System Components</t>
  </si>
  <si>
    <t>Test (Manual)</t>
  </si>
  <si>
    <t>Vendor Support</t>
  </si>
  <si>
    <t>Set Windows base OS and service pack/release is in vendor support from Microsoft.</t>
  </si>
  <si>
    <t>Research the Microsoft website to determine whether the system is supported and currently receives security updates.</t>
  </si>
  <si>
    <t>Windows is in current general support or extended support. If in extended support, Set the agency has purchased extra support</t>
  </si>
  <si>
    <t>The system is not under current vendor support.</t>
  </si>
  <si>
    <t>End of General Support:
Varies by build.  Look up dates at microsoft.com</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</si>
  <si>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</si>
  <si>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</si>
  <si>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</si>
  <si>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The current windows version are not supported by their respective vendor.</t>
  </si>
  <si>
    <t>Upgrade the Windows Operating System to a vendor-supported version. Once deployed, harden the upgraded system in accordance with IRS standards using the corresponding SCSEM.</t>
  </si>
  <si>
    <t>To close this finding, please provide a screenshot of the updated windows version and its patch level with the agency's CAP.</t>
  </si>
  <si>
    <t>SI-2</t>
  </si>
  <si>
    <t>Flaw Remediation</t>
  </si>
  <si>
    <t>Keep OS Patch Level Current</t>
  </si>
  <si>
    <t>Determine the current patch level and date of last patch installation.</t>
  </si>
  <si>
    <t>Check the system's update history to Set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</si>
  <si>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</si>
  <si>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</si>
  <si>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</si>
  <si>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</si>
  <si>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</si>
  <si>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2010 security patches for Security-relevant software updates to include, patches, service packs, hot fixes, and antivirus signatures. </t>
  </si>
  <si>
    <t>IA-5</t>
  </si>
  <si>
    <t>Authenticator Management</t>
  </si>
  <si>
    <t>Test (Automated)</t>
  </si>
  <si>
    <t>Set "Enforce password history" to "24 or more password(s)"</t>
  </si>
  <si>
    <t>Navigate to the UI Path articulated in the Remediation section and confirm it is set as prescribed.</t>
  </si>
  <si>
    <t>The setting "Enforce password history" is set to "24 or more password(s)"</t>
  </si>
  <si>
    <t>The setting "Enforce password history" is not set to "24 or more password(s)".</t>
  </si>
  <si>
    <t>Moderate</t>
  </si>
  <si>
    <t>HPW6</t>
  </si>
  <si>
    <t>HPW6: Password history is insufficient</t>
  </si>
  <si>
    <t>1.1</t>
  </si>
  <si>
    <t>1.1.1</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</si>
  <si>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</si>
  <si>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</si>
  <si>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HPW2</t>
  </si>
  <si>
    <t>HPW2: Password does not expire timely</t>
  </si>
  <si>
    <t>1.1.2</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</si>
  <si>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has authorized access.</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</si>
  <si>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</si>
  <si>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To close this finding, please provide a screenshot of the setting and/or a comprehensive group policy result report (e.g., gpresult) with the agency's CAP.</t>
  </si>
  <si>
    <t>Set "Minimum password age" to "1 or more day(s)"</t>
  </si>
  <si>
    <t>The setting "Minimum password age" is set to "1 or more day(s)"</t>
  </si>
  <si>
    <t>The setting "Minimum password age" is not set to "1 or more day(s)".</t>
  </si>
  <si>
    <t>HPW4</t>
  </si>
  <si>
    <t>HPW4: Minimum password age does not exist</t>
  </si>
  <si>
    <t>1.1.3</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</si>
  <si>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</si>
  <si>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The setting "Minimum password length" is not set to "8 or more character(s)".</t>
  </si>
  <si>
    <t>HPW3</t>
  </si>
  <si>
    <t>HPW3: Minimum password length is too short</t>
  </si>
  <si>
    <t>1.1.4</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</si>
  <si>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</si>
  <si>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The setting "Password must meet complexity requirements" is enabled</t>
  </si>
  <si>
    <t>The setting "Password must meet complexity requirements" is not enabled.</t>
  </si>
  <si>
    <t>HPW12</t>
  </si>
  <si>
    <t>HPW12: Passwords do not meet complexity requirements</t>
  </si>
  <si>
    <t>1.1.5</t>
  </si>
  <si>
    <t>Passwords that contain only alphanumeric characters are extremely easy to discover with several publicly available tools.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</si>
  <si>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</si>
  <si>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The setting "Store passwords using reversible encryption" is disabled</t>
  </si>
  <si>
    <t>The setting "Store passwords using reversible encryption" is not disabled.</t>
  </si>
  <si>
    <t>HAC47</t>
  </si>
  <si>
    <t xml:space="preserve">HAC47: Files containing authentication information are not adequately protected </t>
  </si>
  <si>
    <t>1.1.6</t>
  </si>
  <si>
    <t>Enabling this policy setting allows the operating system to store passwords in a weaker format that is much more susceptible to compromise and weakens your system security.</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</si>
  <si>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</si>
  <si>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AC-7</t>
  </si>
  <si>
    <t>Unsuccessful Logon Attempts</t>
  </si>
  <si>
    <t>Set "Account lockout duration" to "120 or more minute(s)"</t>
  </si>
  <si>
    <t>HAC10</t>
  </si>
  <si>
    <t>HAC10: Accounts do not expire after the correct period of inactivity</t>
  </si>
  <si>
    <t>1.2</t>
  </si>
  <si>
    <t>1.2.1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</si>
  <si>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</si>
  <si>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Although it may seem like a good idea to configure this policy setting to never automatically unlock an account, such a configuration can increase the number of requests that your organization's help desk receives to unlock accounts that were locked by mistake.</t>
  </si>
  <si>
    <t>Set "Account lockout threshold" to "3 or fewer invalid logon attempt(s), but not 0"</t>
  </si>
  <si>
    <t>The setting "Account lockout threshold" is set to "3 or fewer invalid logon attempt(s), but not 0"</t>
  </si>
  <si>
    <t>The setting "Account lockout threshold" is not set to "3 or fewer invalid logon attempt(s), but not 0".</t>
  </si>
  <si>
    <t>Account Lockout threshold- Updated from "10" or fewer to "3" or fewer to meet IRS Requirements.</t>
  </si>
  <si>
    <t>HAC15</t>
  </si>
  <si>
    <t>1.2.2</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</si>
  <si>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</si>
  <si>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</si>
  <si>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Set "Reset account lockout counter after" to "15 or more minute(s)"</t>
  </si>
  <si>
    <t>The Reset account lockout counter after has not been set to 15 or more minute(s).</t>
  </si>
  <si>
    <t>HAC2</t>
  </si>
  <si>
    <t>HAC2: User sessions do not lock after the Publication 1075 required timeframe</t>
  </si>
  <si>
    <t>1.2.3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</si>
  <si>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</si>
  <si>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</si>
  <si>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AC-6</t>
  </si>
  <si>
    <t>Least Privilege</t>
  </si>
  <si>
    <t>Set "Access Credential Manager as a trusted caller" to "No One"</t>
  </si>
  <si>
    <t>The setting "Access Credential Manager as a trusted caller" is set to "No One"</t>
  </si>
  <si>
    <t>The setting "Access Credential Manager as a trusted caller" is not set to "No One".</t>
  </si>
  <si>
    <t>HAC11</t>
  </si>
  <si>
    <t>HAC11: User access was not established with concept of least privilege</t>
  </si>
  <si>
    <t>2.2</t>
  </si>
  <si>
    <t>2.2.1</t>
  </si>
  <si>
    <t>If an account is given this right the user of the account may create an application that calls into Credential Manager and is returned the credentials for another user.</t>
  </si>
  <si>
    <t>None - this is the default behavior.</t>
  </si>
  <si>
    <t>Set "Access this computer from the network" to "Administrators, Remote Desktop Users"</t>
  </si>
  <si>
    <t>2.2.2</t>
  </si>
  <si>
    <t>CM-6</t>
  </si>
  <si>
    <t>Configuration Settings</t>
  </si>
  <si>
    <t>Set "Act as part of the operating system" to "No One"</t>
  </si>
  <si>
    <t>The setting "Act as part of the operating system" is set to "No One"</t>
  </si>
  <si>
    <t>The setting "Act as part of the operating system" is not set to "No One".</t>
  </si>
  <si>
    <t>2.2.3</t>
  </si>
  <si>
    <t>The **Act as part of the operating system** user right is extremely powerful. Anyone with this user right can take complete control of the computer and erase evidence of their activities.</t>
  </si>
  <si>
    <t>Set "Adjust memory quotas for a process" to "Administrators, LOCAL SERVICE, NETWORK SERVICE"</t>
  </si>
  <si>
    <t>The setting "Adjust memory quotas for a process" is set to "Administrators, Local Service, Network Service"</t>
  </si>
  <si>
    <t>The setting "Adjust memory quotas for a process" is not set to "Administrators, Local Service, Network Service".</t>
  </si>
  <si>
    <t>HAC61</t>
  </si>
  <si>
    <t>HAC61: User rights and permissions are not adequately configured</t>
  </si>
  <si>
    <t>2.2.4</t>
  </si>
  <si>
    <t>A user with the **Adjust memory quotas for a process** user right can reduce the amount of memory that is available to any process, which could cause business-critical network applications to become slow or to fail. In the wrong hands, this privilege could be used to start a denial of service (DoS) attack.</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</si>
  <si>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</si>
  <si>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Set "Allow log on locally" to "Administrators, Users"</t>
  </si>
  <si>
    <t>The setting "Allow log on locally" is set to "Administrators, Users"</t>
  </si>
  <si>
    <t>The setting "Allow log on locally" is not set to "Administrators, Users".</t>
  </si>
  <si>
    <t>2.2.5</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</si>
  <si>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</si>
  <si>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t>
  </si>
  <si>
    <t>Set "Allow log on through Remote Desktop Services" to "Administrators, Remote Desktop Users"</t>
  </si>
  <si>
    <t>The setting "Allow log on through Remote Desktop Services" is set to "Administrators, Remote Desktop Users"</t>
  </si>
  <si>
    <t>The setting "Allow log on through Remote Desktop Services" is not set to "Administrators, Remote Desktop Users".</t>
  </si>
  <si>
    <t>2.2.6</t>
  </si>
  <si>
    <t>Any account with the **Allow log on through Remote Desktop Services** user right can log on to the remote console of the computer. If you do not restrict this user right to legitimate users who need to log on to the console of the computer, unauthorized users could download and run malicious software to elevate their privileges.</t>
  </si>
  <si>
    <t>Removal of the **Allow log 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</si>
  <si>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CP-9</t>
  </si>
  <si>
    <t>Information System Backup</t>
  </si>
  <si>
    <t>Set "Back up files and directories" to "Administrators"</t>
  </si>
  <si>
    <t>The setting "Back up files and directories" is set to "Administrators"</t>
  </si>
  <si>
    <t>The setting "Back up files and directories" is not set to "Administrators".</t>
  </si>
  <si>
    <t>2.2.7</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</si>
  <si>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</si>
  <si>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</si>
  <si>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AU-8</t>
  </si>
  <si>
    <t>Time Stamps</t>
  </si>
  <si>
    <t>Set "Change the system time" to "Administrators, LOCAL SERVICE"</t>
  </si>
  <si>
    <t>The setting "Change the system time" is set to "Administrators, "Local Service"</t>
  </si>
  <si>
    <t>The setting "Change the system time" is not set to "Administrators, "Local Service".</t>
  </si>
  <si>
    <t>2.2.8</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</si>
  <si>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</si>
  <si>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There should be no impact, because time synchronization for most organizations should be fully automated for all computers that belong to the domain. Computers that do not belong to the domain should be configured to synchronize with an external source.</t>
  </si>
  <si>
    <t>Set "Change the time zone" to "Administrators, LOCAL SERVICE, Users"</t>
  </si>
  <si>
    <t>The setting "Change the time zone" is set to "Administrators, Local Service, Users"</t>
  </si>
  <si>
    <t>The setting "Change the time zone" is not set to "Administrators, Local Service, Users".</t>
  </si>
  <si>
    <t>2.2.9</t>
  </si>
  <si>
    <t>Changing the time zone represents little vulnerability because the system time is not affected. This setting merely enables users to display their preferred time zone while being synchronized with Domain Controllers in different time zones.</t>
  </si>
  <si>
    <t>Set "Create a pagefile" to "Administrators"</t>
  </si>
  <si>
    <t>The setting "Create a page file" is set to "Administrators"</t>
  </si>
  <si>
    <t>The setting "Create a page file" is not set to "Administrators".</t>
  </si>
  <si>
    <t>Limited</t>
  </si>
  <si>
    <t>2.2.10</t>
  </si>
  <si>
    <t>Users who can change the page file size could make it extremely small or move the file to a highly fragmented storage volume, which could cause reduced computer performance.</t>
  </si>
  <si>
    <t>Set "Create a token object" to "No One"</t>
  </si>
  <si>
    <t>The setting "Create a token object" is set to "No One"</t>
  </si>
  <si>
    <t>The setting "Create a token object" is not set to "No One".</t>
  </si>
  <si>
    <t>2.2.11</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</si>
  <si>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</si>
  <si>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Set "Create global objects" to "Administrators, LOCAL SERVICE, NETWORK SERVICE, SERVICE"</t>
  </si>
  <si>
    <t>The setting "Create global objects" is set to "Administrators, Local Service, Network Service, Service"</t>
  </si>
  <si>
    <t>The setting "Create global objects" is not set to "Administrators, Local Service, Network Service, Service".</t>
  </si>
  <si>
    <t>2.2.12</t>
  </si>
  <si>
    <t>Users who can create global objects could affect Windows services and processes that run under other user or system accounts. This capability could lead to a variety of problems, such as application failure, data corruption and elevation of privilege.</t>
  </si>
  <si>
    <t>Set "Create permanent shared objects" to "No One"</t>
  </si>
  <si>
    <t>The setting "Create permanent shared objects" is set to "No One"</t>
  </si>
  <si>
    <t>The setting "Create permanent shared objects" is not set to "No One".</t>
  </si>
  <si>
    <t>2.2.13</t>
  </si>
  <si>
    <t>Users who have the **Create permanent shared objects** user right could create new shared objects and expose sensitive data to the network.</t>
  </si>
  <si>
    <t>Configure "Create symbolic links"</t>
  </si>
  <si>
    <t>The setting "Create symbolic links" is set to "Administrators"</t>
  </si>
  <si>
    <t>The setting "Create symbolic links" is not set to "Administrators".</t>
  </si>
  <si>
    <t>2.2.14</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</si>
  <si>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</si>
  <si>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Set "Debug programs" to "Administrators"</t>
  </si>
  <si>
    <t>The setting "Debug programs" is set to "Administrators"</t>
  </si>
  <si>
    <t>The setting "Debug programs" is not set to "Administrators".</t>
  </si>
  <si>
    <t>2.2.15</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</si>
  <si>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</si>
  <si>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Set "Deny access to this computer from the network" to include "Guests, Local account"</t>
  </si>
  <si>
    <t>The setting "Deny access to this computer from the network" includes "Guests, Local account"</t>
  </si>
  <si>
    <t>The setting "Deny access to this computer from the network" does not include "Guests, Local account".</t>
  </si>
  <si>
    <t>HAC59</t>
  </si>
  <si>
    <t>HAC59: The guest account has improper access to data and/or resources</t>
  </si>
  <si>
    <t>2.2.16</t>
  </si>
  <si>
    <t>Users who can log on to the computer over the network can enumerate lists of account names, group names, and shared resources. Users with permission to access shared folders and files can connect over the network and possibly view or modify data.</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</si>
  <si>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</si>
  <si>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Set "Deny log on as a batch job" to include "Guests"</t>
  </si>
  <si>
    <t>The setting "Deny log on as a batch job" includes "Guests"</t>
  </si>
  <si>
    <t>The setting "Deny log on as a batch job" does not include "Guests".</t>
  </si>
  <si>
    <t>2.2.17</t>
  </si>
  <si>
    <t>Accounts that have the **Log on as a batch job** user right could be used to schedule jobs that could consume excessive computer resources and cause a DoS condition.</t>
  </si>
  <si>
    <t>Set "Deny log on as a service" to include "Guests"</t>
  </si>
  <si>
    <t>The setting "Deny log on as a Service" includes "Guests"</t>
  </si>
  <si>
    <t>The setting "Deny log on as a Service" does not include "Guests".</t>
  </si>
  <si>
    <t>2.2.18</t>
  </si>
  <si>
    <t>If you assign the **Deny log on as a service** user right to specific accounts, services may not be able to start and a DoS condition could result.</t>
  </si>
  <si>
    <t>Set "Deny log on locally" to include "Guests"</t>
  </si>
  <si>
    <t>The setting "Deny log on locally" includes "Guests"</t>
  </si>
  <si>
    <t>The setting "Deny log on locally" does not include "Guests".</t>
  </si>
  <si>
    <t>2.2.19</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</si>
  <si>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</si>
  <si>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Set "Deny log on through Remote Desktop Services" to include "Guests, Local account"</t>
  </si>
  <si>
    <t>The setting "Deny log on through Remote Desktop Services" includes "Guests, Local account"</t>
  </si>
  <si>
    <t>The setting "Deny log on through Remote Desktop Services" does not include "Guests, Local account".</t>
  </si>
  <si>
    <t>2.2.20</t>
  </si>
  <si>
    <t>Any account with the right to log on through Remote Desktop Services could be used to log on to the remote console of the computer. If this user right is not restricted to legitimate users who need to log on to the console of the computer, unauthorized users might download and run malicious software that elevates their privileges.</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</si>
  <si>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</si>
  <si>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Set "Enable computer and user accounts to be trusted for delegation" to "No One"</t>
  </si>
  <si>
    <t>The setting "Enable computer and user accounts to be trusted for delegation" is set to "No One"</t>
  </si>
  <si>
    <t>The setting "Enable computer and user accounts to be trusted for delegation" is not set to "No One".</t>
  </si>
  <si>
    <t>2.2.21</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</si>
  <si>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</si>
  <si>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Set "Force shutdown from a remote system" to "Administrators"</t>
  </si>
  <si>
    <t>The setting "Force shutdown from a remote system" is set to "Administrators"</t>
  </si>
  <si>
    <t>The setting "Force shutdown from a remote system" is not set to "Administrators".</t>
  </si>
  <si>
    <t>2.2.22</t>
  </si>
  <si>
    <t>Any user who can shut down a computer could cause a DoS condition to occur. Therefore, this user right should be tightly restricted.</t>
  </si>
  <si>
    <t>Set "Generate security audits" to "LOCAL SERVICE, NETWORK SERVICE"</t>
  </si>
  <si>
    <t>The setting "Generate security audits" is set to "Local Service, Network Service"</t>
  </si>
  <si>
    <t>The setting "Generate security audits" is not set to "Local Service, Network Service".</t>
  </si>
  <si>
    <t>2.2.23</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</si>
  <si>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</si>
  <si>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On most computers, this is the default configuration and there will be no negative impact. However, if you have installed _Web Server (IIS)_, you will need to allow the IIS application pool(s) to be granted this user right.</t>
  </si>
  <si>
    <t>Set "Impersonate a client after authentication" to "Administrators, LOCAL SERVICE, NETWORK SERVICE, SERVICE"</t>
  </si>
  <si>
    <t>The setting "Impersonate a client after authentication" is set to "Administrators, Local Service, Network Service, Service"</t>
  </si>
  <si>
    <t>The setting "Impersonate a client after authentication" is not set to "Administrators, Local Service, Network Service, Service".</t>
  </si>
  <si>
    <t>2.2.24</t>
  </si>
  <si>
    <t>An attacker with the **Impersonate a client after authentication** user right could create a service, trick a client to make them connect to the service, and then impersonate that client to elevate the attacker's level of access to that of the client.</t>
  </si>
  <si>
    <t>Set "Load and unload device drivers" to "Administrators"</t>
  </si>
  <si>
    <t>The setting "Load and unload device drivers" is set to "Administrators"</t>
  </si>
  <si>
    <t>The setting "Load and unload device drivers" is not set to "Administrators".</t>
  </si>
  <si>
    <t>2.2.25</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</si>
  <si>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</si>
  <si>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Set "Lock pages in memory" to "No One"</t>
  </si>
  <si>
    <t>The setting "Lock pages in memory" is set to "No One"</t>
  </si>
  <si>
    <t>The setting "Lock pages in memory" is not set to "No One".</t>
  </si>
  <si>
    <t>2.2.26</t>
  </si>
  <si>
    <t>Users with the **Lock pages in memory** user right could assign physical memory to several processes, which could leave little or no RAM for other processes and result in a DoS condition.</t>
  </si>
  <si>
    <t>Set "Manage auditing and security log" to "Administrators"</t>
  </si>
  <si>
    <t>The setting "Manage auditing and security log" is set to "Administrators"</t>
  </si>
  <si>
    <t>The setting "Manage auditing and security log" is not set to "Administrators".</t>
  </si>
  <si>
    <t>The ability to manage the Security event log is a powerful user right and it should be closely guarded. Anyone with this user right can clear the Security log to erase important evidence of unauthorized activity.</t>
  </si>
  <si>
    <t>AC-3</t>
  </si>
  <si>
    <t>Access Enforcement</t>
  </si>
  <si>
    <t>Set "Modify an object label" to "No One"</t>
  </si>
  <si>
    <t>The setting "Modify an object label" is set to "No One"</t>
  </si>
  <si>
    <t>The setting "Modify an object label" is not set to "No One".</t>
  </si>
  <si>
    <t>2.2.30</t>
  </si>
  <si>
    <t>By modifying the integrity label of an object owned by another user a malicious user may cause them to execute code at a higher level of privilege than intended.</t>
  </si>
  <si>
    <t>Set "Modify firmware environment values" to "Administrators"</t>
  </si>
  <si>
    <t>The setting "Modify firmware environment values" is set to "Administrators"</t>
  </si>
  <si>
    <t>The setting "Modify firmware environment values" is not set to "Administrators".</t>
  </si>
  <si>
    <t>2.2.31</t>
  </si>
  <si>
    <t>Anyone who is assigned the **Modify firmware environment values** user right could configure the settings of a hardware component to cause it to fail, which could lead to data corruption or a DoS condition.</t>
  </si>
  <si>
    <t>Set "Perform volume maintenance tasks" to "Administrators"</t>
  </si>
  <si>
    <t>The setting "Perform volume maintenance tasks" is set to "Administrators"</t>
  </si>
  <si>
    <t>The setting "Perform volume maintenance tasks" is not set to "Administrators".</t>
  </si>
  <si>
    <t>2.2.32</t>
  </si>
  <si>
    <t>A user who is assigned the **Perform volume maintenance tasks** user right could delete a volume, which could result in the loss of data or a DoS condition.</t>
  </si>
  <si>
    <t>Set "Profile single process" to "Administrators"</t>
  </si>
  <si>
    <t>The setting "Profile single process" is set to "Administrators"</t>
  </si>
  <si>
    <t>The setting "Profile single process" is not set to "Administrators".</t>
  </si>
  <si>
    <t>2.2.33</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</si>
  <si>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</si>
  <si>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Set "Profile system performance" to "Administrators, NT SERVICE\WdiServiceHost"</t>
  </si>
  <si>
    <t>The setting "Profile system performance" is set to "Administrators, NT SERVICE&gt;WdiServiceHost"</t>
  </si>
  <si>
    <t>The setting "Profile system performance" is not set to "Administrators, NT SERVICE&gt;WdiServiceHost".</t>
  </si>
  <si>
    <t>2.2.34</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</si>
  <si>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</si>
  <si>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Set "Replace a process level token" to "LOCAL SERVICE, NETWORK SERVICE"</t>
  </si>
  <si>
    <t>The setting "Replace a process level token" is set to "Local Service, Network Service"</t>
  </si>
  <si>
    <t>The setting "Replace a process level token" is not set to "Local Service, Network Service".</t>
  </si>
  <si>
    <t>2.2.35</t>
  </si>
  <si>
    <t>Users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</si>
  <si>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On most computers, this is the default configuration and there will be no negative impact. However, if you have installed _Web Server (IIS)_, you will need to allow the IIS application pool(s) to be granted this User Right Assignment.</t>
  </si>
  <si>
    <t>Set "Restore files and directories" to "Administrators"</t>
  </si>
  <si>
    <t>The setting "Restore files and directories" is set to "Administrators"</t>
  </si>
  <si>
    <t>The setting "Restore files and directories" is not set to "Administrators".</t>
  </si>
  <si>
    <t>2.2.36</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</si>
  <si>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is used to back up data.</t>
  </si>
  <si>
    <t>Set "Shut down the system" to "Administrators, Users"</t>
  </si>
  <si>
    <t>The setting "Shut down the system" is set to "Administrators, Users"</t>
  </si>
  <si>
    <t>The setting "Shut down the system" is not set to "Administrators, Users".</t>
  </si>
  <si>
    <t>2.2.37</t>
  </si>
  <si>
    <t>The ability to shut down a workstation should be available generally to Administrators and authorized users of that workstation, but not permitted for guests or unauthorized users - in order to prevent a Denial of Service attack.</t>
  </si>
  <si>
    <t>The impact of removing these default groups from the **Shut down the system** user right could limit the delegated abilities of assigned roles in your environment. You should confirm that delegated activities will not be adversely affected.</t>
  </si>
  <si>
    <t>Set "Take ownership of files or other objects" to "Administrators"</t>
  </si>
  <si>
    <t>The setting 'take ownership of files or other objects" is set to "Administrators"</t>
  </si>
  <si>
    <t>The setting 'take ownership of files or other objects" is not set to "Administrators".</t>
  </si>
  <si>
    <t>2.2.38</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</si>
  <si>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</si>
  <si>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The setting "Accounts: Administrator account status" is disabled</t>
  </si>
  <si>
    <t>The setting "Accounts: Administrator account status" is not disabled.</t>
  </si>
  <si>
    <t>HAC27</t>
  </si>
  <si>
    <t>HAC27: Default accounts have not been disabled or renamed</t>
  </si>
  <si>
    <t>2.3.1</t>
  </si>
  <si>
    <t>2.3.1.1</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</si>
  <si>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attempt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</si>
  <si>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</si>
  <si>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IA-8</t>
  </si>
  <si>
    <t>Identification and Authentication (Non- Organizational Users)</t>
  </si>
  <si>
    <t>The setting "Accounts: Block Microsoft accounts" is set to "Users can't add or log on with Microsoft accounts"</t>
  </si>
  <si>
    <t>The setting "Accounts: Block Microsoft accounts" is not set to "Users can't add or log on with Microsoft accounts".</t>
  </si>
  <si>
    <t>HIA5</t>
  </si>
  <si>
    <t>HIA5: System does not properly control authentication process</t>
  </si>
  <si>
    <t>2.3.1.2</t>
  </si>
  <si>
    <t>Organizations that want to effectively implement identity management policies and maintain firm control of what accounts are used to log onto their computers will probably want to block Microsoft accounts. Organizations may also need to block Microsoft accounts in order to meet the requirements of compliance standards that apply to their information systems.</t>
  </si>
  <si>
    <t>Users will not be able to log onto the computer with their Microsoft account.</t>
  </si>
  <si>
    <t>The setting "Accounts: Guest account status" is disabled</t>
  </si>
  <si>
    <t>The setting "Accounts: Guest account status" is not disabled.</t>
  </si>
  <si>
    <t>2.3.1.3</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</si>
  <si>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</si>
  <si>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 2003.</t>
  </si>
  <si>
    <t>The setting "Accounts: Limit local account use of blank passwords to console logon only" is enabled</t>
  </si>
  <si>
    <t>The setting "Accounts: Limit local account use of blank passwords to console logon only" is not enabled.</t>
  </si>
  <si>
    <t>HCM45</t>
  </si>
  <si>
    <t>HCM45: System configuration provides additional attack surface</t>
  </si>
  <si>
    <t>2.3.1.4</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</si>
  <si>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</si>
  <si>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Configure "Accounts: Rename administrator account"</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</si>
  <si>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t>
  </si>
  <si>
    <t>The Administrator account has been renamed.</t>
  </si>
  <si>
    <t>The Administrator account has not been renamed.</t>
  </si>
  <si>
    <t>2.3.1.5</t>
  </si>
  <si>
    <t>The Administrator account exists on all computers that run the Windows 2000 or newer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</si>
  <si>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You will have to inform users who are authorized to use this account of the new account name. (The guidance for this setting assumes that the Administrator account was not disabled, which was recommended earlier in this chapter.)</t>
  </si>
  <si>
    <t>Configure "Accounts: Rename guest account"</t>
  </si>
  <si>
    <t>The built-in local guest account is another well-known name to attackers. It is recommended to rename this account to something that does not indicate its purpose. Even if you disable this account, which is recommended, ensure that you rename it for added security.</t>
  </si>
  <si>
    <t>The Guest account has been renamed.</t>
  </si>
  <si>
    <t>The Guest account has not been renamed.</t>
  </si>
  <si>
    <t>2.3.1.6</t>
  </si>
  <si>
    <t>The Guest account exists on all computers that run the Windows 2000 or newer operating systems. If you rename this account, it is slightly more difficult for unauthorized persons to guess this privileged user name and password combination.</t>
  </si>
  <si>
    <t>There should be little impact, because the Guest account is disabled by default.</t>
  </si>
  <si>
    <t>AU-2</t>
  </si>
  <si>
    <t>Audit Events</t>
  </si>
  <si>
    <t>The setting "Audit: Force audit policy subcategory settings (Windows Vista or later) to override audit policy category settings" is enabled</t>
  </si>
  <si>
    <t>The setting "Audit: Force audit policy subcategory settings (Windows Vista or later) to override audit policy category settings" is not enabled.</t>
  </si>
  <si>
    <t>HAU17</t>
  </si>
  <si>
    <t>HAU17: Audit logs do not capture sufficient auditable events</t>
  </si>
  <si>
    <t>2.3.2</t>
  </si>
  <si>
    <t>2.3.2.1</t>
  </si>
  <si>
    <t>Prior to the introduction of auditing subcategories in Windows Vista, it was difficult to track events at a per-system or per-user level. The larger event categories created too many events and the key information that needed to be audited was difficult to find.</t>
  </si>
  <si>
    <t>AU-5</t>
  </si>
  <si>
    <t>Response to Audit Processing Failure</t>
  </si>
  <si>
    <t>The setting "Audit: Shut down system immediately if unable to log security audits" is disabled</t>
  </si>
  <si>
    <t>The setting "Audit: Shut down system immediately if unable to log security audits" is not disabled.</t>
  </si>
  <si>
    <t>HAU25</t>
  </si>
  <si>
    <t>HAU25: Audit processing failures are not properly reported and responded to</t>
  </si>
  <si>
    <t>2.3.2.2</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</si>
  <si>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</si>
  <si>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MP-2</t>
  </si>
  <si>
    <t xml:space="preserve">Media Protection </t>
  </si>
  <si>
    <t>Set "Devices: Allowed to format and eject removable media" to "Administrators and Interactive Users"</t>
  </si>
  <si>
    <t>The setting "Devices: Allowed to format and eject removable media" is set to "Administrators and Interactive Users"</t>
  </si>
  <si>
    <t>The setting "Devices: Allowed to format and eject removable media" is not set to "Administrators and Interactive Users".</t>
  </si>
  <si>
    <t>2.3.4</t>
  </si>
  <si>
    <t>2.3.4.1</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</si>
  <si>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</si>
  <si>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None - the default value is Administrators only. Administrators and Interactive Users will be able to format and eject removable NTFS media.</t>
  </si>
  <si>
    <t>SC-8</t>
  </si>
  <si>
    <t>Transmission Confidentiality and Integrity</t>
  </si>
  <si>
    <t>The setting "Domain member: Digitally encrypt or sign secure channel data (always)" is enabled</t>
  </si>
  <si>
    <t>The setting "Domain member: Digitally encrypt or sign secure channel data (always)" is not enabled.</t>
  </si>
  <si>
    <t>HPW11</t>
  </si>
  <si>
    <t>HPW11: Password transmission does not use strong cryptography</t>
  </si>
  <si>
    <t>2.3.6</t>
  </si>
  <si>
    <t>2.3.6.1</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</si>
  <si>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Digital encryption and signing of the secure channel is a good idea where it is supported. The secure channel protects domain credentials as they are sent to the Domain Controller.</t>
  </si>
  <si>
    <t>The setting "Domain member: Digitally encrypt secure channel data (when possible)" is enabled</t>
  </si>
  <si>
    <t>The setting "Domain member: Digitally encrypt secure channel data (when possible)" is not enabled.</t>
  </si>
  <si>
    <t>2.3.6.2</t>
  </si>
  <si>
    <t>The setting "Domain member: Digitally sign secure channel data (when possible)" is enabled</t>
  </si>
  <si>
    <t>The setting "Domain member: Digitally sign secure channel data (when possible)" is not enabled.</t>
  </si>
  <si>
    <t>2.3.6.3</t>
  </si>
  <si>
    <t>The setting "Domain member: Disable machine account password changes" is disabled</t>
  </si>
  <si>
    <t>The setting "Domain member: Disable machine account password changes" is not disabled.</t>
  </si>
  <si>
    <t>2.3.6.4</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</si>
  <si>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</si>
  <si>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Set "Domain member: Maximum machine account password age" to "30 or fewer days, but not 0"</t>
  </si>
  <si>
    <t>The setting "Domain member: Maximum machine account password age" is set to "30 or fewer days, but not 0"</t>
  </si>
  <si>
    <t>The setting "Domain member: Maximum machine account password age" is not set to "30 or fewer days, but not 0".</t>
  </si>
  <si>
    <t>2.3.6.5</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</si>
  <si>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 of one or more computer accounts.</t>
  </si>
  <si>
    <t>IA-3</t>
  </si>
  <si>
    <t>Device Identification and Authentication</t>
  </si>
  <si>
    <t>The setting "Domain member: Require strong (Windows 2000 or later) session key" is enabled</t>
  </si>
  <si>
    <t>The setting "Domain member: Require strong (Windows 2000 or later) session key" is not enabled.</t>
  </si>
  <si>
    <t>HSC15</t>
  </si>
  <si>
    <t>2.3.6.6</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</si>
  <si>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</si>
  <si>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None - this is the default behavior. However, computers will not be able to join Windows NT 4.0 domains, and trusts between Active Directory domains and Windows NT-style domains may not work properly.</t>
  </si>
  <si>
    <t xml:space="preserve">Configuration Settings </t>
  </si>
  <si>
    <t>The setting "Interactive logon: Do not require CTRL+ALT+DEL" is disabled</t>
  </si>
  <si>
    <t>The setting "Interactive logon: Do not require CTRL+ALT+DEL" is not disabled.</t>
  </si>
  <si>
    <t>2.3.7</t>
  </si>
  <si>
    <t>2.3.7.1</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</si>
  <si>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</si>
  <si>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Users must press CTRL+ALT+DEL before they log on to Windows unless they use a smart card for Windows logon. A smart card is a tamper-proof device that stores security information.</t>
  </si>
  <si>
    <t xml:space="preserve">The 'Interactive logon: Do not display last user name' option has been enabled. </t>
  </si>
  <si>
    <t>2.3.7.2</t>
  </si>
  <si>
    <t>An attacker with access to the console (for example, someone with physical access or someone who is able to connect to the server through Remote Desktop Services) could view the name of the last user who logged on to the server. The attacker could then try to guess the password, use a dictionary, or use a brute-force attack to try and log on.</t>
  </si>
  <si>
    <t>The name of the last user to successfully log on will not be displayed in the Windows logon screen.</t>
  </si>
  <si>
    <t>AC-11</t>
  </si>
  <si>
    <t>Set "Interactive logon: Machine inactivity limit" to "900 or fewer second(s), but not 0"</t>
  </si>
  <si>
    <t>The setting "Interactive logon: Machine inactivity limit" is set to "900 or fewer second(s), but not 0"</t>
  </si>
  <si>
    <t>The setting "Interactive logon: Machine inactivity limit" is not set to "900 or fewer second(s), but not 0".</t>
  </si>
  <si>
    <t>2.3.7.4</t>
  </si>
  <si>
    <t>If a user forgets to lock their computer when they walk away it's possible that a passerby will hijack it.</t>
  </si>
  <si>
    <t>The screen saver will automatically activate when the computer has been unattended for the amount of time specified. The impact should be minimal since the screen saver is enabled by default.</t>
  </si>
  <si>
    <t>AC-8</t>
  </si>
  <si>
    <t>System Use Notification</t>
  </si>
  <si>
    <t>Configure "Interactive logon: Message text for users attempting to log on"</t>
  </si>
  <si>
    <t>This policy setting specifies a text message that displays to users when they log on. Set the following group policy to a value that is consistent with the security and operational requirements of your organization.</t>
  </si>
  <si>
    <t>The Windows policy setting "Interactive logon: Message text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</si>
  <si>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does not meet IRS Publication 1075 Exhibit 8 standards.</t>
  </si>
  <si>
    <t>Added IRS Warning Banner</t>
  </si>
  <si>
    <t>2.3.7.5</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</si>
  <si>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</si>
  <si>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</si>
  <si>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Configure "Interactive logon: Message title for users attempting to log on"</t>
  </si>
  <si>
    <t>This policy setting specifies the text displayed in the title bar of the window that users see when they log on to the system. Configure this setting in a manner that is consistent with the security and operational requirements of your organization.</t>
  </si>
  <si>
    <t>The "Interactive logon: Message title for users attempting to log on" has been configured.</t>
  </si>
  <si>
    <t>The "Interactive logon: Message title for users attempting to log on" has not been configured.</t>
  </si>
  <si>
    <t>2.3.7.6</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</si>
  <si>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t>
  </si>
  <si>
    <t>Users will have to acknowledge a dialog box with the configured title before they can log on to the computer.</t>
  </si>
  <si>
    <t>The setting "Interactive logon: Prompt user to change password before expiration" is set to 14 days or greater</t>
  </si>
  <si>
    <t>The setting "Interactive logon: Prompt user to change password before expiration" is not set to "14 days or greater".</t>
  </si>
  <si>
    <t xml:space="preserve">Updated from "between 5 and 14 days" to "14 days or greater"  to maintain consistency with Windows Server benchmarks. </t>
  </si>
  <si>
    <t>HPW7</t>
  </si>
  <si>
    <t>HPW7: Password change notification is not sufficient</t>
  </si>
  <si>
    <t>2.3.7.8</t>
  </si>
  <si>
    <t>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</si>
  <si>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Set "Interactive logon: Smart card removal behavior" to "Lock Workstation" or higher</t>
  </si>
  <si>
    <t>The setting "Interactive logon: Smart card removal behavior" is set to "Lock Workstation" or higher</t>
  </si>
  <si>
    <t>The setting "Interactive logon: Smart card removal behavior" is not set to "Lock Workstation" or higher.</t>
  </si>
  <si>
    <t>2.3.7.9</t>
  </si>
  <si>
    <t>Users sometimes forget to lock their workstations when they are away from them, allowing the possibility for malicious users to access their computers. If smart cards are used for authentication, the computer should automatically lock itself when the card is removed to ensure that only the user with the smart card is accessing resources using those credentials.</t>
  </si>
  <si>
    <t>The setting "Microsoft network client: Digitally sign communications (always)" is enabled</t>
  </si>
  <si>
    <t>The setting "Microsoft network client: Digitally sign communications (always)" is not enabled.</t>
  </si>
  <si>
    <t>2.3.8</t>
  </si>
  <si>
    <t>2.3.8.1</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</si>
  <si>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</si>
  <si>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</si>
  <si>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The setting "Microsoft network client: Digitally sign communications (if server agrees)" is enabled</t>
  </si>
  <si>
    <t>The setting "Microsoft network client: Digitally sign communications (if server agrees)" is not enabled.</t>
  </si>
  <si>
    <t>2.3.8.2</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</si>
  <si>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</si>
  <si>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The setting "Microsoft network client: Send unencrypted password to third-party SMB servers" is disabled</t>
  </si>
  <si>
    <t>The setting "Microsoft network client: Send unencrypted password to third-party SMB servers" is not disabled.</t>
  </si>
  <si>
    <t>2.3.8.3</t>
  </si>
  <si>
    <t>If you enable this policy setting, the server can transmit passwords in plaintext across the network to other computers that offer SMB services, which is a significant security risk. These other computers may not use any of the SMB security mechanisms that are included with Windows Server 2003.</t>
  </si>
  <si>
    <t>None - this is the default behavior.
Some very old applications and operating systems such as MS-DOS, Windows for Workgroups 3.11, and Windows 95a may not be able to communicate with the servers in your organization by means of the SMB protocol.</t>
  </si>
  <si>
    <t>AC-12</t>
  </si>
  <si>
    <t>Session Termination</t>
  </si>
  <si>
    <t>HRM5</t>
  </si>
  <si>
    <t>HRM5: User sessions do not terminate after the Publication 1075 period of inactivity</t>
  </si>
  <si>
    <t>2.3.9</t>
  </si>
  <si>
    <t>2.3.9.1</t>
  </si>
  <si>
    <t>Each SMB session consumes server resources, and numerous null sessions will slow the server or possibly cause it to fail. An attacker could repeatedly establish SMB sessions until the server's SMB services become slow or unresponsive.</t>
  </si>
  <si>
    <t>There will be little impact because SMB sessions will be re-established automatically if the client resumes activity.</t>
  </si>
  <si>
    <t>The setting "Microsoft network server: Digitally sign communications (always)" is enabled</t>
  </si>
  <si>
    <t>The setting "Microsoft network server: Digitally sign communications (always)" is not enabled.</t>
  </si>
  <si>
    <t>2.3.9.2</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</si>
  <si>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</si>
  <si>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The setting "Microsoft network server: Digitally sign communications (if client agrees)" is enabled</t>
  </si>
  <si>
    <t>The setting "Microsoft network server: Digitally sign communications (if client agrees)" is not enabled.</t>
  </si>
  <si>
    <t>2.3.9.3</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</si>
  <si>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</si>
  <si>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The setting "Microsoft network server: Disconnect clients when logon hours expire" is enabled</t>
  </si>
  <si>
    <t>The setting "Microsoft network server: Disconnect clients when logon hours expire" is not enabled.</t>
  </si>
  <si>
    <t>2.3.9.4</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</si>
  <si>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</si>
  <si>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None - this is the default behavior. If logon hours are not used in your organization, this policy setting will have no impact. If logon hours are used, existing user sessions will be forcibly terminated when their logon hours expire.</t>
  </si>
  <si>
    <t>Set "Microsoft network server: Server SPN target name validation level" to "Accept if provided by client" or higher</t>
  </si>
  <si>
    <t>The setting "Microsoft network server: Server SPN target name validation level" is set to "Accept if provided by client" or higher</t>
  </si>
  <si>
    <t>The setting "Microsoft network server: Server SPN target name validation level" is not set to "Accept if provided by client" or higher.</t>
  </si>
  <si>
    <t>2.3.9.5</t>
  </si>
  <si>
    <t>The identity of a computer can be spoofed to gain unauthorized access to network resources.</t>
  </si>
  <si>
    <t>The setting "Network access: Allow anonymous SID/Name translation" is disabled</t>
  </si>
  <si>
    <t>The setting "Network access: Allow anonymous SID/Name translation" is not disabled.</t>
  </si>
  <si>
    <t>2.3.10</t>
  </si>
  <si>
    <t>2.3.10.1</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</si>
  <si>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</si>
  <si>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The setting "Network access: Do not allow anonymous enumeration of SAM accounts" is enabled</t>
  </si>
  <si>
    <t>The setting "Network access: Do not allow anonymous enumeration of SAM accounts" is not enabled.</t>
  </si>
  <si>
    <t>2.3.10.2</t>
  </si>
  <si>
    <t>An unauthorized user could anonymously list account names and use the information to attempt to guess passwords or perform social engineering attacks. (Social engineering attacks try to deceive users in some way to obtain passwords or some form of security information.)</t>
  </si>
  <si>
    <t>None - this is the default behavior. It will be impossible to establish trusts with Windows NT 4.0-based domains. Also, client computers that run older versions of the Windows operating system such as Windows NT 3.51 and Windows 95 will experience problems when they try to use resources on the server.</t>
  </si>
  <si>
    <t>The setting "Network access: Do not allow anonymous enumeration of SAM accounts and shares" is enabled</t>
  </si>
  <si>
    <t>The setting "Network access: Do not allow anonymous enumeration of SAM accounts and shares" is not enabled.</t>
  </si>
  <si>
    <t>2.3.10.3</t>
  </si>
  <si>
    <t>An unauthorized user could anonymously list account names and shared resources and use the information to attempt to guess passwords or perform social engineering attacks. (Social engineering attacks try to deceive users in some way to obtain passwords or some form of security information.)</t>
  </si>
  <si>
    <t>The setting "Network access: Do not allow storage of passwords and credentials for network authentication" is enabled</t>
  </si>
  <si>
    <t>The setting "Network access: Do not allow storage of passwords and credentials for network authentication" is not enabled.</t>
  </si>
  <si>
    <t>HPW10</t>
  </si>
  <si>
    <t>HPW10: Passwords are allowed to be stored</t>
  </si>
  <si>
    <t>2.3.10.4</t>
  </si>
  <si>
    <t>Passwords that are cached can be accessed by the user when logged on to the computer. Although this information may sound obvious, a problem can arise if the user unknowingly executes hostile code that reads the passwords and forwards them to another, unauthorized user.</t>
  </si>
  <si>
    <t>Credential Manager will not store passwords and credentials on the computer. Users will be forced to enter passwords whenever they log on to their Passport account or other network resources that aren't accessible to their domain account. Testing has shown that clients running Windows Vista or Windows Server 2008 will be unable to connect to Distributed File System (DFS) shares in untrusted domains. Enabling this setting also makes it impossible to specify alternate credentials for scheduled tasks, this can cause a variety of problems. For example, some third party backup products will no longer work. This policy setting should have no impact on users who access network resources that are configured to allow access with their Active Directory-based domain account.</t>
  </si>
  <si>
    <t>The setting "Network access: Let Everyone permissions apply to anonymous users" is disabled</t>
  </si>
  <si>
    <t>The setting "Network access: Let Everyone permissions apply to anonymous users" is not disabled.</t>
  </si>
  <si>
    <t>2.3.10.5</t>
  </si>
  <si>
    <t>An unauthorized user could anonymously list account names and shared resources and use the information to attempt to guess passwords, perform social engineering attacks, or launch DoS attacks.</t>
  </si>
  <si>
    <t>IA-2</t>
  </si>
  <si>
    <t>Identification and Authentication (Organizational Users)</t>
  </si>
  <si>
    <t>Set "Network access: Named Pipes that can be accessed anonymously" to "None"</t>
  </si>
  <si>
    <t>The setting "Network access: Named Pipes that can be accessed anonymously" is set to "None"</t>
  </si>
  <si>
    <t>The setting "Network access: Named Pipes that can be accessed anonymously" is not set to "None".</t>
  </si>
  <si>
    <t>2.3.10.6</t>
  </si>
  <si>
    <t>Limiting named pipes that can be accessed anonymously will reduce the attack surface of the system.</t>
  </si>
  <si>
    <t>This configuration will disable null session access over named pipes, and applications that rely on this feature or on unauthenticated access to named pipes will no longer function.</t>
  </si>
  <si>
    <t>Set "Network access: Remotely accessible registry paths"</t>
  </si>
  <si>
    <t>The security setting "Network access: Remotely accessible registry paths" is set to the following list: System&gt;CurrentControlSet&gt;Control&gt;ProductOptions
System&gt;CurrentControlSet&gt;Control&gt;Server Applications
Software&gt;Microsoft&gt;Windows NT&gt;CurrentVersion.</t>
  </si>
  <si>
    <t>The security setting "Network access: Remotely accessible registry paths" is not properly configured.</t>
  </si>
  <si>
    <t>2.3.10.7</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</si>
  <si>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</si>
  <si>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</si>
  <si>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Set "Network access: Remotely accessible registry paths and sub-paths"</t>
  </si>
  <si>
    <t>The security setting "Network access: Remotely accessible registry paths and sub-paths" is set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t>
  </si>
  <si>
    <t>The security setting "Network access: Remotely accessible registry paths and sub-paths" is not properly configured.</t>
  </si>
  <si>
    <t>2.3.10.8</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</si>
  <si>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</si>
  <si>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The setting "Network access: Restrict anonymous access to Named Pipes and Shares" is enabled</t>
  </si>
  <si>
    <t>The setting "Network access: Restrict anonymous access to Named Pipes and Shares" is not enabled.</t>
  </si>
  <si>
    <t>2.3.10.9</t>
  </si>
  <si>
    <t>Null sessions are a weakness that can be exploited through shares (including the default shares) on computers in your environment.</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</si>
  <si>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</si>
  <si>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Set "Network access: Restrict clients allowed to make remote calls to SAM" to "Administrators: Remote Access: Allow"</t>
  </si>
  <si>
    <t>2.3.10.10</t>
  </si>
  <si>
    <t>To ensure that an unauthorized user cannot anonymously list local account names or groups and use the information to attempt to guess passwords or perform social engineering attacks. (Social engineering attacks try to deceive users in some way to obtain passwords or some form of security information.)</t>
  </si>
  <si>
    <t>Set "Network access: Shares that can be accessed anonymously" to "None"</t>
  </si>
  <si>
    <t>The setting "Network access: Shares that can be accessed anonymously" is set to "None"</t>
  </si>
  <si>
    <t>The setting "Network access: Shares that can be accessed anonymously" is not set to "None".</t>
  </si>
  <si>
    <t>2.3.10.11</t>
  </si>
  <si>
    <t>It is very dangerous to allow any values in this setting. Any shares that are listed can be accessed by any network user, which could lead to the exposure or corruption of sensitive data.</t>
  </si>
  <si>
    <t>Set "Network access: Sharing and security model for local accounts" to "Classic - local users authenticate as themselves"</t>
  </si>
  <si>
    <t>The setting "Network access: Sharing and security model for local accounts" is set to "Classic - local users authenticate as themselves"</t>
  </si>
  <si>
    <t>The setting "Network access: Sharing and security model for local accounts" is not set to "Classic - local users authenticate as themselves".</t>
  </si>
  <si>
    <t>2.3.10.12</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</si>
  <si>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</si>
  <si>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None - this is the default configuration for domain-joined computers.</t>
  </si>
  <si>
    <t>CM-7</t>
  </si>
  <si>
    <t>Least Functionality</t>
  </si>
  <si>
    <t>The setting "Network security: Allow Local System to use computer identity for NTLM" is enabled</t>
  </si>
  <si>
    <t>The setting "Network security: Allow Local System to use computer identity for NTLM" is not enabled.</t>
  </si>
  <si>
    <t>2.3.11</t>
  </si>
  <si>
    <t>2.3.11.1</t>
  </si>
  <si>
    <t>When connecting to computers running versions of Windows earlier than Windows Vista or Windows Server 2008 (non-R2),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</si>
  <si>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Services running as Local System that use Negotiate when reverting to NTLM authentication will use the computer identity. This might cause some authentication requests between Windows operating systems to fail and log an error.</t>
  </si>
  <si>
    <t>The setting "Network security: Allow LocalSystem NULL session fallback" is disabled</t>
  </si>
  <si>
    <t>The setting "Network security: Allow LocalSystem NULL session fallback" is not disabled.</t>
  </si>
  <si>
    <t>2.3.11.2</t>
  </si>
  <si>
    <t>NULL sessions are less secure because by definition they are unauthenticated.</t>
  </si>
  <si>
    <t>None - this is the default behavior. Any applications that require NULL sessions for LocalSystem will not work as designed.</t>
  </si>
  <si>
    <t>The setting "Network Security: Allow PKU2U authentication requests to this computer to use online identities" is disabled</t>
  </si>
  <si>
    <t>The setting "Network Security: Allow PKU2U authentication requests to this computer to use online identities" is not disabled.</t>
  </si>
  <si>
    <t>2.3.11.3</t>
  </si>
  <si>
    <t>The PKU2U protocol is a peer-to-peer authentication protocol - authentication should be managed centrally in most managed networks.</t>
  </si>
  <si>
    <t>Set "Network security: Configure encryption types allowed for Kerberos" to "AES128_HMAC_SHA1, AES256_HMAC_SHA1, Future encryption types"</t>
  </si>
  <si>
    <t>The setting "Network Security: Configure encryption types allowed for Kerberos" is set to "RC4_HMAC_MD5 / AES128_HMAC_SHA1 / AES256_HMAC_SHA1 / Future encryption types"</t>
  </si>
  <si>
    <t>The setting "Network Security: Configure encryption types allowed for Kerberos" is not set to "RC4_HMAC_MD5 / AES128_HMAC_SHA1 / AES256_HMAC_SHA1 / Future encryption types".</t>
  </si>
  <si>
    <t>2.3.11.4</t>
  </si>
  <si>
    <t>The strength of each encryption algorithm varies from one to the next, choosing stronger algorithms will reduce the risk of compromise however doing so may cause issues when the computer attempts to authenticate with systems that do not support them.</t>
  </si>
  <si>
    <t>The setting "Network security: Do not store LAN Manager hash value on next password change" is enabled</t>
  </si>
  <si>
    <t>The setting "Network security: Do not store LAN Manager hash value on next password change" is not enabled.</t>
  </si>
  <si>
    <t>2.3.11.5</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</si>
  <si>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</si>
  <si>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None - this is the default behavior. Earlier operating systems such as Windows 95, Windows 98, and Windows ME as well as some third-party applications will fail.</t>
  </si>
  <si>
    <t>The setting "Network security: Force logoff when logon hours expire" is enabled</t>
  </si>
  <si>
    <t>The setting "Network security: Force logoff when logon hours expire" is not enabled.</t>
  </si>
  <si>
    <t>2.3.11.6</t>
  </si>
  <si>
    <t>If this setting is disabled, a user could remain connected to the computer outside of their allotted logon hours.</t>
  </si>
  <si>
    <t>Set "Network security: LAN Manager authentication level" to "Send NTLMv2 response only. Refuse LM &amp; NTLM"</t>
  </si>
  <si>
    <t>The setting "Network security: LAN Manager authentication level" is set to "Send NTLMv2 response only. Refuse LM &amp; NTLM"</t>
  </si>
  <si>
    <t>The setting "Network security: LAN Manager authentication level" is not set to "Send NTLMv2 response only. Refuse LM &amp; NTLM".</t>
  </si>
  <si>
    <t>2.3.11.7</t>
  </si>
  <si>
    <t>Windows 2000 and Windows XP clients were configured by default to send LM and NTLM authentication responses (Windows 95-based and Windows 98-based clients only send LM). The default settings in OSes predating Windows Vista / Windows Server 2008 (non-R2) allowed all clients to authenticate with servers and use their resources. However, this meant that LM responses - the weakest form of authentication response - were sent over the network, and it was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older clients and servers, Windows-based clients and servers that are members of the domain will use the Kerberos authentication protocol to authenticate with Windows Server 2003 or newer Domain Controllers. For these reasons, it is strongly preferred to restrict the use of LM &amp; NTLM (non-v2) as much as possible.</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</si>
  <si>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t>
  </si>
  <si>
    <t>Set "Network security: LDAP client signing requirements" to "Negotiate signing" or higher</t>
  </si>
  <si>
    <t>The setting "Network security: LDAP client signing requirements" is set to "Negotiate signing or higher"</t>
  </si>
  <si>
    <t>The setting "Network security: LDAP client signing requirements" is not set to "Negotiate signing or higher".</t>
  </si>
  <si>
    <t>2.3.11.8</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</si>
  <si>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</si>
  <si>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</si>
  <si>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Set "Network security: Minimum session security for NTLM SSP based (including secure RPC) clients" to "Require NTLMv2 session security, Require 128-bit encryption"</t>
  </si>
  <si>
    <t>The setting "Network security: Minimum session security for NTLM SSP based (including secure RPC) clients" is set to "Require NTLMv2 session security, Require 128-bit encryption"</t>
  </si>
  <si>
    <t>The setting "Network security: Minimum session security for NTLM SSP based (including secure RPC) clients" is not set to "Require NTLMv2 session security, Require 128-bit encryption".</t>
  </si>
  <si>
    <t>2.3.11.9</t>
  </si>
  <si>
    <t>You can enable both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</si>
  <si>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Set "Network security: Minimum session security for NTLM SSP based (including secure RPC) servers" to "Require NTLMv2 session security, Require 128-bit encryption"</t>
  </si>
  <si>
    <t>The setting "Network security: Minimum session security for NTLM SSP based (including secure RPC) servers" is set to "Require NTLMv2 session security, Require 128-bit encryption"</t>
  </si>
  <si>
    <t>The setting "Network security: Minimum session security for NTLM SSP based (including secure RPC) servers" is not set to "Require NTLMv2 session security, Require 128-bit encryption".</t>
  </si>
  <si>
    <t>2.3.11.10</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</si>
  <si>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</si>
  <si>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The setting "System objects: Require case insensitivity for non-Windows subsystems" is enabled</t>
  </si>
  <si>
    <t>The setting "System objects: Require case insensitivity for non-Windows subsystems" is not enabled.</t>
  </si>
  <si>
    <t>2.3.15</t>
  </si>
  <si>
    <t>2.3.15.1</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</si>
  <si>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</si>
  <si>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The setting "System objects: Strengthen default permissions of internal system objects (e.g. Symbolic Links)" is enabled</t>
  </si>
  <si>
    <t>The setting "System objects: Strengthen default permissions of internal system objects (e.g. Symbolic Links)" is not enabled.</t>
  </si>
  <si>
    <t>2.3.15.2</t>
  </si>
  <si>
    <t>This setting determines the strength of the default DACL for objects. Windows maintains a global list of shared computer resources so that objects can be located and shared among processes. Each type of object is created with a default DACL that specifies who can access the objects and with what permissions.</t>
  </si>
  <si>
    <t>The setting "User Account Control: Admin Approval Mode for the Built-in Administrator account" is enabled</t>
  </si>
  <si>
    <t>The setting "User Account Control: Admin Approval Mode for the Built-in Administrator account" is not enabled.</t>
  </si>
  <si>
    <t>2.3.17</t>
  </si>
  <si>
    <t>2.3.17.1</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</si>
  <si>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and newer, the built-in Administrator account is now disabled by default.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is installed, the built-in Administrator account may be manually enabled, but we strongly recommend that this account remain disabled.</t>
  </si>
  <si>
    <t>The built-in Administrator account uses Admin Approval Mode. Users that log on using the local Administrator account will be prompted for consent whenever a program requests an elevation in privilege, just like any other user would.</t>
  </si>
  <si>
    <t>Set "User Account Control: Behavior of the elevation prompt for administrators in Admin Approval Mode" to "Prompt for consent on the secure desktop"</t>
  </si>
  <si>
    <t>The setting "User Account Control: Behavior of the elevation prompt for administrators in Admin Approval Mode" is set to "Prompt for consent on the secure desktop"</t>
  </si>
  <si>
    <t>The setting "User Account Control: Behavior of the elevation prompt for administrators in Admin Approval Mode" is not set to "Prompt for consent on the secure desktop".</t>
  </si>
  <si>
    <t>2.3.17.2</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</si>
  <si>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</si>
  <si>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When an operation (including execution of a Windows binary) requires elevation of privilege, the user is prompted on the secure desktop to select either Permit or Deny. If the user selects Permit, the operation continues with the user's highest available privilege.</t>
  </si>
  <si>
    <t>Set "User Account Control: Behavior of the elevation prompt for standard users" to "Automatically deny elevation requests"</t>
  </si>
  <si>
    <t>The setting "User Account Control: Behavior of the elevation prompt for standard users" is set to "Automatically deny elevation requests"</t>
  </si>
  <si>
    <t>The setting "User Account Control: Behavior of the elevation prompt for standard users" is not set to "Automatically deny elevation requests".</t>
  </si>
  <si>
    <t>2.3.17.3</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</si>
  <si>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</si>
  <si>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to run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</si>
  <si>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The setting "User Account Control: Detect application installations and prompt for elevation" is enabled</t>
  </si>
  <si>
    <t>The setting "User Account Control: Detect application installations and prompt for elevation" is not enabled.</t>
  </si>
  <si>
    <t>HSA4</t>
  </si>
  <si>
    <t>HSA4: Software installation rights are not limited to the technical staff</t>
  </si>
  <si>
    <t>2.3.17.4</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</si>
  <si>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</si>
  <si>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When an application installation package is detected that requires elevation of privilege, the user is prompted to enter an administrative user name and password. If the user enters valid credentials, the operation continues with the applicable privilege.</t>
  </si>
  <si>
    <t>The setting "User Account Control: Only elevate UIAccess applications that are installed in secure locations" is enabled</t>
  </si>
  <si>
    <t>The setting "User Account Control: Only elevate UIAccess applications that are installed in secure locations" is not enabled.</t>
  </si>
  <si>
    <t>2.3.17.5</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</si>
  <si>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</si>
  <si>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The setting "User Account Control: Run all administrators in Admin Approval Mode" is enabled</t>
  </si>
  <si>
    <t>The setting "User Account Control: Run all administrators in Admin Approval Mode" is not enabled.</t>
  </si>
  <si>
    <t>2.3.17.6</t>
  </si>
  <si>
    <t>This is the setting that turns on or off UAC. If this setting is disabled, UAC will not be used and any security benefits and risk mitigations that are dependent on UAC will not be present on the system.</t>
  </si>
  <si>
    <t>None - this is the default behavior. Users and administrators will need to learn to work with UAC prompts and adjust their work habits to use least privilege operations.</t>
  </si>
  <si>
    <t>The setting "User Account Control: Switch to the secure desktop when prompting for elevation" is enabled</t>
  </si>
  <si>
    <t>The setting "User Account Control: Switch to the secure desktop when prompting for elevation" is not enabled.</t>
  </si>
  <si>
    <t>2.3.17.7</t>
  </si>
  <si>
    <t>Standard elevation prompt dialog boxes can be spoofed, which may cause users to disclose their passwords to malicious software. The secure desktop presents a very distinct appearance when prompting for elevation, where the user desktop dims, and the elevation prompt UI is more prominent. This increases the likelihood that users who become accustomed to the secure desktop will recognize a spoofed elevation prompt dialog box and not fall for the trick.</t>
  </si>
  <si>
    <t>SC-29</t>
  </si>
  <si>
    <t>Heterogeneity</t>
  </si>
  <si>
    <t>The setting "User Account Control: Virtualize file and registry write failures to per-user locations" is enabled</t>
  </si>
  <si>
    <t>The setting "User Account Control: Virtualize file and registry write failures to per-user locations" is not enabled.</t>
  </si>
  <si>
    <t>HCM48</t>
  </si>
  <si>
    <t>HCM48: Low-risk operating system settings are not configured securely</t>
  </si>
  <si>
    <t>2.3.17.8</t>
  </si>
  <si>
    <t>This setting reduces vulnerabilities by ensuring that legacy applications only write data to permitted locations.</t>
  </si>
  <si>
    <t>The security setting “Computer Browser (Browser)" has been set to disabled or not installed.</t>
  </si>
  <si>
    <t>The security setting “Computer Browser (Browser)"  has not been set to disabled or not installed.</t>
  </si>
  <si>
    <t>HCM10</t>
  </si>
  <si>
    <t>HCM10: System has unneeded functionality installed.</t>
  </si>
  <si>
    <t>5</t>
  </si>
  <si>
    <t>5.3</t>
  </si>
  <si>
    <t>This is a legacy service - its sole purpose is to maintain a list of computers and their network shares in the environment (i.e. "Network Neighborhood"). If enabled, it generates a lot of unnecessary traffic, including "elections" to see who gets to be the "master browser". This noisy traffic could also aid malicious attackers in discovering online machines, because the service also allows anyone to "browse" for shared resources without any authentication. This service used to be running by default in older Windows versions (e.g. Windows XP), but today it only remains for backward compatibility for very old software that requires it.</t>
  </si>
  <si>
    <t>The list of computers and their shares on the network will not be updated or maintained.</t>
  </si>
  <si>
    <t>The security setting “IIS Admin Service (IISADMIN)" has been set to disabled or not installed.</t>
  </si>
  <si>
    <t>The security setting “IIS Admin Service (IISADMIN)" has not been set to disabled or not installed.</t>
  </si>
  <si>
    <t>5.6</t>
  </si>
  <si>
    <t>Hosting a website from a workstation is an increased security risk, as the attack surface of that workstation is then greatly increased. If proper security mitigations are not followed, the chance of successful attack increases significantly.
**Note:** This security concern applies to _any_ web server application installed on a workstation, not just IIS.</t>
  </si>
  <si>
    <t>IIS will not function, including Web, SMTP or FTP services.</t>
  </si>
  <si>
    <t>The security setting "Infrared monitor service (irmon)" has been set to disabled.</t>
  </si>
  <si>
    <t>The security setting "Infrared monitor service (irmon)" has not been set to disabled.</t>
  </si>
  <si>
    <t>5.7</t>
  </si>
  <si>
    <t>Infrared connections can potentially be a source of data compromise - especially via the automatic "file transfer application" functionality. Enterprise-managed systems should utilize a more secure method of connection than infrared.</t>
  </si>
  <si>
    <t>Infrared file transfers will be prevented from working.</t>
  </si>
  <si>
    <t>The security setting "Internet Connection Sharing (ICS) (SharedAccess)" has been set to disabled.</t>
  </si>
  <si>
    <t>The security setting "Internet Connection Sharing (ICS) (SharedAccess)" has not been set to disabled.</t>
  </si>
  <si>
    <t>5.8</t>
  </si>
  <si>
    <t>Internet Connection Sharing (ICS) is a feature that allows someone to "share" their Internet connection with other machines on the network - it was designed for home or small office environments where only one machine has Internet access - it effectively turns that machine into an Internet router. This feature causes the bridging of networks and likely bypassing other, more secure pathways. It should not be used on any enterprise-managed system.</t>
  </si>
  <si>
    <t>The security setting “LxssManager (LxssManager)" has been set to disabled or not installed.</t>
  </si>
  <si>
    <t>The security setting “LxssManager (LxssManager)" has not been set to disabled or not installed.</t>
  </si>
  <si>
    <t>5.10</t>
  </si>
  <si>
    <t>The security setting “Microsoft FTP Service (FTPSVC)"  has been set to disabled or not installed.</t>
  </si>
  <si>
    <t>The security setting “Microsoft FTP Service (FTPSVC)"  has not been set to disabled or not installed.</t>
  </si>
  <si>
    <t>5.11</t>
  </si>
  <si>
    <t>Hosting an FTP server (especially a non-secure FTP server) from a workstation is an increased security risk, as the attack surface of that workstation is then greatly increased.
**Note:** This security concern applies to _any_ FTP server application installed on a workstation, not just IIS.</t>
  </si>
  <si>
    <t>The computer will not function as an FTP server.</t>
  </si>
  <si>
    <t>The security setting “OpenSSH SSH Server (sshd)"  has been set to disabled or not installed.</t>
  </si>
  <si>
    <t>The security setting “OpenSSH SSH Server (sshd)"  has not been set to disabled or not installed.</t>
  </si>
  <si>
    <t>Hosting an SSH server from a workstation is an increased security risk, as the attack surface of that workstation is then greatly increased.
**Note:** This security concern applies to _any_ SSH server application installed on a workstation, not just the one supplied with Windows.</t>
  </si>
  <si>
    <t>The workstation will not be permitted to be a SSH host server.</t>
  </si>
  <si>
    <t>The security setting "Remote Procedure Call (RPC) Locator (RpcLocator)" has been set to disabled.</t>
  </si>
  <si>
    <t>The security setting "Remote Procedure Call (RPC) Locator (RpcLocator)" has not been set to disabled.</t>
  </si>
  <si>
    <t>This is a legacy service that has no value or purpose other than application compatibility for very old software. It should be disabled unless there is a specific old application still in use on the system that requires it.</t>
  </si>
  <si>
    <t>No impact, unless an old, legacy application requires it.</t>
  </si>
  <si>
    <t>The security setting "Routing and Remote Access (RemoteAccess)" has been set to disabled.</t>
  </si>
  <si>
    <t>The security setting "Routing and Remote Access (RemoteAccess)" has not been set to disabled.</t>
  </si>
  <si>
    <t>This service's main purpose is to provide Windows router functionality - this is not an appropriate use of workstations in an enterprise managed environment.</t>
  </si>
  <si>
    <t>The computer will not be able to be configured as a Windows router between different connections.</t>
  </si>
  <si>
    <t>The security setting "Simple TCP/IP Services (simptcp)" has been set to disabled or not installed.</t>
  </si>
  <si>
    <t>The security setting "Simple TCP/IP Services (simptcp)" has not been set to disabled or not installed.</t>
  </si>
  <si>
    <t>The Simple TCP/IP Services have very little purpose in a modern enterprise environment - allowing them might increase exposure and risk for attack.</t>
  </si>
  <si>
    <t>The Simple TCP/IP services (Character Generator, Daytime, Discard, Echo and Quote of the Day) will not be available.</t>
  </si>
  <si>
    <t>The security setting "SSDP Discovery (SSDPSRV)" has been set to disabled.</t>
  </si>
  <si>
    <t>The security setting "SSDP Discovery (SSDPSRV)" has not been set to disabled.</t>
  </si>
  <si>
    <t>5.30</t>
  </si>
  <si>
    <t>Universal Plug n Play (UPnP) is a real security risk - it allows automatic discovery and attachment to network devices. Notes that UPnP is different than regular Plug n Play (PnP). Workstations should not be advertising their services (or automatically discovering and connecting to networked services) in a security-conscious enterprise managed environment.</t>
  </si>
  <si>
    <t>SSDP-based devices will not be discovered.</t>
  </si>
  <si>
    <t>The security setting "UPnP Device Host (upnphost)" has been set to disabled.</t>
  </si>
  <si>
    <t>The security setting "UPnP Device Host (upnphost)" has not been set to disabled.</t>
  </si>
  <si>
    <t>5.31</t>
  </si>
  <si>
    <t>Any hosted UPnP devices will stop functioning and no additional hosted devices can be added.</t>
  </si>
  <si>
    <t>The security setting "Web Management Service (WMSvc)"  has been set to disabled or not installed.</t>
  </si>
  <si>
    <t>The security setting "Web Management Service (WMSvc)"  has not been set to disabled or not installed.</t>
  </si>
  <si>
    <t>5.32</t>
  </si>
  <si>
    <t>Remote web administration of IIS on a workstation is an increased security risk, as the attack surface of that workstation is then greatly increased. If proper security mitigations are not followed, the chance of successful attack increases significantly.</t>
  </si>
  <si>
    <t>Remote web-based management of IIS will not be available.</t>
  </si>
  <si>
    <t>The security setting "Windows Media Player Network Sharing Service (WMPNetworkSvc)" has been set to disabled or not installed.</t>
  </si>
  <si>
    <t>The security setting "Windows Media Player Network Sharing Service (WMPNetworkSvc)" has not been set to disabled or not installed.</t>
  </si>
  <si>
    <t>Network sharing of media from Media Player has no place in an enterprise managed environment.</t>
  </si>
  <si>
    <t>Windows Media Player libraries will not be shared over the network to other devices and systems.</t>
  </si>
  <si>
    <t>The security setting "Windows Mobile Hotspot Service (icssvc)" has been set to disabled.</t>
  </si>
  <si>
    <t>The security setting "Windows Mobile Hotspot Service (icssvc)" has not been set to disabled.</t>
  </si>
  <si>
    <t>5.36</t>
  </si>
  <si>
    <t>The Windows Mobile Hotspot feature will not be available.</t>
  </si>
  <si>
    <t>The security setting "World Wide Web Publishing Service (W3SVC)"  has been set to disabled or not installed.</t>
  </si>
  <si>
    <t>The security setting "World Wide Web Publishing Service (W3SVC)"  has not been set to disabled or not installed.</t>
  </si>
  <si>
    <t>IIS Web Services will not function.</t>
  </si>
  <si>
    <t>The security setting "Xbox Accessory Management Service (XboxGipSvc)" has been set to disabled.</t>
  </si>
  <si>
    <t>The security setting "Xbox Accessory Management Service (XboxGipSvc)" has not been set to disabled.</t>
  </si>
  <si>
    <t>5.41</t>
  </si>
  <si>
    <t>Xbox Live is a gaming service and has no place in an enterprise managed environment (perhaps unless it is a gaming company).</t>
  </si>
  <si>
    <t>Connected Xbox accessories may not function.</t>
  </si>
  <si>
    <t>The security setting "Xbox Live Auth Manager (XblAuthManager)" has been set to disabled.</t>
  </si>
  <si>
    <t>The security setting "Xbox Live Auth Manager (XblAuthManager)" has not been set to disabled.</t>
  </si>
  <si>
    <t>5.42</t>
  </si>
  <si>
    <t>Connections to Xbox Live may fail and applications that interact with that service may also fail.</t>
  </si>
  <si>
    <t>The security setting "Xbox Live Game Save (XblGameSave)" has been set to disabled.</t>
  </si>
  <si>
    <t>The security setting "Xbox Live Game Save (XblGameSave)" has not been set to disabled.</t>
  </si>
  <si>
    <t>5.43</t>
  </si>
  <si>
    <t>Game save data will not upload to or download from Xbox Live.</t>
  </si>
  <si>
    <t>The security setting "Xbox Live Networking Service (XboxNetApiSvc)" has been set to disabled.</t>
  </si>
  <si>
    <t>The security setting "Xbox Live Networking Service (XboxNetApiSvc)" has not been set to disabled.</t>
  </si>
  <si>
    <t>5.44</t>
  </si>
  <si>
    <t>AC-4</t>
  </si>
  <si>
    <t>Information Flow Enforcement</t>
  </si>
  <si>
    <t>Set "Windows Firewall: Domain: Firewall state" to "On (recommended)"</t>
  </si>
  <si>
    <t>The setting "Windows Firewall: Domain: Firewall state" is set to "On (recommended)"</t>
  </si>
  <si>
    <t>The setting "Windows Firewall: Domain: Firewall state" is not set to "On (recommended)".</t>
  </si>
  <si>
    <t>HAC62</t>
  </si>
  <si>
    <t>HAC62:  The server-level firewall is not configured according to industry standard best practice.</t>
  </si>
  <si>
    <t>9.1</t>
  </si>
  <si>
    <t>9.1.1</t>
  </si>
  <si>
    <t>If the firewall is turned off all traffic will be able to access the system and an attacker may be more easily able to remotely exploit a weakness in a network service.</t>
  </si>
  <si>
    <t>SC-7</t>
  </si>
  <si>
    <t>Boundary Protection</t>
  </si>
  <si>
    <t>Set "Windows Firewall: Domain: Inbound connections" to "Block (default)"</t>
  </si>
  <si>
    <t>The setting "Windows Firewall: Domain: Inbound connections" is set to "Block (default)"</t>
  </si>
  <si>
    <t>The setting "Windows Firewall: Domain: Inbound connections" is not set to "Block (default)".</t>
  </si>
  <si>
    <t>9.1.2</t>
  </si>
  <si>
    <t>If the firewall allows all traffic to access the system then an attacker may be more easily able to remotely exploit a weakness in a network service.</t>
  </si>
  <si>
    <t>Set "Windows Firewall: Domain: Outbound connections" to "Allow (default)"</t>
  </si>
  <si>
    <t>The setting "Windows Firewall: Domain: Outbound connections" is set to "Allow (default)"</t>
  </si>
  <si>
    <t>The setting "Windows Firewall: Domain: Outbound connections" is not set to "Allow (default)".</t>
  </si>
  <si>
    <t>9.1.3</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</si>
  <si>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</si>
  <si>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CM-3</t>
  </si>
  <si>
    <t>Configuration Change Control</t>
  </si>
  <si>
    <t>Set "Windows Firewall: Domain: Settings: Display a notification" to "No"</t>
  </si>
  <si>
    <t>The setting "Windows Firewall: Domain: Settings: Display a notification" is set to "No"</t>
  </si>
  <si>
    <t>The setting "Windows Firewall: Domain: Settings: Display a notification" is not set to "No".</t>
  </si>
  <si>
    <t>9.1.4</t>
  </si>
  <si>
    <t>Firewall notifications can be complex and may confuse the end users, who would not be able to address the alert.</t>
  </si>
  <si>
    <t>Windows Firewall will not display a notification when a program is blocked from receiving inbound connections.</t>
  </si>
  <si>
    <t>Set "Windows Firewall: Domain: Logging: Name" to "%SystemRoot%\System32\logfiles\firewall\domainfw.log"</t>
  </si>
  <si>
    <t>The setting "Windows Firewall: Domain: Logging: Name" is set to "%SYSTEMROOT%&gt;System32&gt;logfiles&gt;firewall&gt;domainfw.log"</t>
  </si>
  <si>
    <t>The setting "Windows Firewall: Domain: Logging: Name" is not set to "%SYSTEMROOT%&gt;System32&gt;logfiles&gt;firewall&gt;domainfw.log".</t>
  </si>
  <si>
    <t>9.1.5</t>
  </si>
  <si>
    <t>If events are not recorded it may be difficult or impossible to determine the root cause of system problems or the unauthorized activities of malicious users.</t>
  </si>
  <si>
    <t>The log file will be stored in the specified file.</t>
  </si>
  <si>
    <t>AU-4</t>
  </si>
  <si>
    <t>Audit Storage Capacity</t>
  </si>
  <si>
    <t>Set "Windows Firewall: Domain: Logging: Size limit (KB)" to "16,384 KB or greater"</t>
  </si>
  <si>
    <t>The setting "Windows Firewall: Domain: Logging: Size limit (KB)" is set to "16,384 KB or greater"</t>
  </si>
  <si>
    <t>The setting "Windows Firewall: Domain: Logging: Size limit (KB)" is not set to "16,384 KB or greater".</t>
  </si>
  <si>
    <t>HAU23</t>
  </si>
  <si>
    <t>HAU23: Audit storage capacity threshold has not been defined</t>
  </si>
  <si>
    <t>9.1.6</t>
  </si>
  <si>
    <t>The log file size will be limited to the specified size, old events will be overwritten by newer ones when the limit is reached.</t>
  </si>
  <si>
    <t>Set "Windows Firewall: Domain: Logging: Log dropped packets" to "Yes"</t>
  </si>
  <si>
    <t>The setting "Windows Firewall: Domain: Logging: Log dropped packets" is set to "Yes"</t>
  </si>
  <si>
    <t>The setting "Windows Firewall: Domain: Logging: Log dropped packets" is not set to "Yes".</t>
  </si>
  <si>
    <t>9.1.7</t>
  </si>
  <si>
    <t>Information about dropped packets will be recorded in the firewall log file.</t>
  </si>
  <si>
    <t>Set "Windows Firewall: Domain: Logging: Log successful connections" to "Yes"</t>
  </si>
  <si>
    <t>The setting "Windows Firewall: Domain: Logging: Log successful connections" is set to "Yes"</t>
  </si>
  <si>
    <t>The setting "Windows Firewall: Domain: Logging: Log successful connections" is not set to "Yes".</t>
  </si>
  <si>
    <t>HAU21</t>
  </si>
  <si>
    <t xml:space="preserve">HAU21: System does not audit all attempts to gain access </t>
  </si>
  <si>
    <t>9.1.8</t>
  </si>
  <si>
    <t>Information about successful connections will be recorded in the firewall log file.</t>
  </si>
  <si>
    <t>Set "Windows Firewall: Private: Firewall state" to "On (recommended)"</t>
  </si>
  <si>
    <t>The setting "Windows Firewall: Private: Firewall state" is set to "On (recommended)"</t>
  </si>
  <si>
    <t>The setting "Windows Firewall: Private: Firewall state" is not set to "On (recommended)".</t>
  </si>
  <si>
    <t>9.2</t>
  </si>
  <si>
    <t>9.2.1</t>
  </si>
  <si>
    <t>Set "Windows Firewall: Private: Inbound connections" to "Block (default)"</t>
  </si>
  <si>
    <t>The setting "Windows Firewall: Private: Inbound connections" is set to "Block (default)"</t>
  </si>
  <si>
    <t>The setting "Windows Firewall: Private: Inbound connections" is not set to "Block (default)".</t>
  </si>
  <si>
    <t>9.2.2</t>
  </si>
  <si>
    <t>Set "Windows Firewall: Private: Outbound connections" to "Allow (default)"</t>
  </si>
  <si>
    <t>The setting "Windows Firewall: Private: Outbound connections" is set to "Allow (default)"</t>
  </si>
  <si>
    <t>The setting "Windows Firewall: Private: Outbound connections" is not set to "Allow (default)".</t>
  </si>
  <si>
    <t>9.2.3</t>
  </si>
  <si>
    <t>Set "Windows Firewall: Private: Settings: Display a notification" to "No"</t>
  </si>
  <si>
    <t>The setting "Windows Firewall: Private: Settings: Display a notification" is set to "No"</t>
  </si>
  <si>
    <t>The setting "Windows Firewall: Private: Settings: Display a notification" is not set to "No".</t>
  </si>
  <si>
    <t>9.2.4</t>
  </si>
  <si>
    <t>Set "Windows Firewall: Private: Logging: Name" to "%SystemRoot%\System32\logfiles\firewall\privatefw.log"</t>
  </si>
  <si>
    <t>The setting "Windows Firewall: Private: Logging: Name" is set to "%SYSTEMROOT%&gt;System32&gt;logfiles&gt;firewall&gt;privatefw.log"</t>
  </si>
  <si>
    <t>The setting "Windows Firewall: Private: Logging: Name" is not set to "%SYSTEMROOT%&gt;System32&gt;logfiles&gt;firewall&gt;privatefw.log".</t>
  </si>
  <si>
    <t>HIA2</t>
  </si>
  <si>
    <t>HIA2: Standardized naming convention is not enforced</t>
  </si>
  <si>
    <t>9.2.5</t>
  </si>
  <si>
    <t>Set "Windows Firewall: Private: Logging: Size limit (KB)" to "16,384 KB or greater"</t>
  </si>
  <si>
    <t>The setting "Windows Firewall: Private: Logging: Size limit (KB)" is set to "16,384 KB or greater"</t>
  </si>
  <si>
    <t>The setting "Windows Firewall: Private: Logging: Size limit (KB)" is not set to "16,384 KB or greater".</t>
  </si>
  <si>
    <t>9.2.6</t>
  </si>
  <si>
    <t>Set "Windows Firewall: Private: Logging: Log dropped packets" to "Yes"</t>
  </si>
  <si>
    <t>The setting "Windows Firewall: Private: Logging: Log dropped packets" is set to "Yes"</t>
  </si>
  <si>
    <t>The setting "Windows Firewall: Private: Logging: Log dropped packets" is not set to "Yes".</t>
  </si>
  <si>
    <t>9.2.7</t>
  </si>
  <si>
    <t>Set "Windows Firewall: Private: Logging: Log successful connections" to "Yes"</t>
  </si>
  <si>
    <t>The setting "Windows Firewall: Private: Logging: Log successful connections" is set to "Yes"</t>
  </si>
  <si>
    <t>The setting "Windows Firewall: Private: Logging: Log successful connections" is not set to "Yes".</t>
  </si>
  <si>
    <t>9.2.8</t>
  </si>
  <si>
    <t>Set "Windows Firewall: Public: Firewall state" to "On (recommended)"</t>
  </si>
  <si>
    <t>The setting "Windows Firewall: Public: Firewall state" is set to "On (recommended)"</t>
  </si>
  <si>
    <t>The setting "Windows Firewall: Public: Firewall state" is not set to "On (recommended)".</t>
  </si>
  <si>
    <t>9.3</t>
  </si>
  <si>
    <t>9.3.1</t>
  </si>
  <si>
    <t>Set "Windows Firewall: Public: Inbound connections" to "Block (default)"</t>
  </si>
  <si>
    <t>The setting "Windows Firewall: Public: Inbound connections" is set to "Block (default)"</t>
  </si>
  <si>
    <t>The setting "Windows Firewall: Public: Inbound connections" is not set to "Block (default)".</t>
  </si>
  <si>
    <t>9.3.2</t>
  </si>
  <si>
    <t>Set "Windows Firewall: Public: Outbound connections" to "Allow (default)"</t>
  </si>
  <si>
    <t>The setting "Windows Firewall: Public: Outbound connections" is set to "Allow (default)"</t>
  </si>
  <si>
    <t>The setting "Windows Firewall: Public: Outbound connections" is not set to "Allow (default)".</t>
  </si>
  <si>
    <t>9.3.3</t>
  </si>
  <si>
    <t>Set "Windows Firewall: Public: Settings: Display a notification" to "No"</t>
  </si>
  <si>
    <t>The setting "Windows Firewall: Public: Display a notification" is set to "Yes"</t>
  </si>
  <si>
    <t>The setting "Windows Firewall: Public: Display a notification" is not set to "Yes".</t>
  </si>
  <si>
    <t>9.3.4</t>
  </si>
  <si>
    <t>Some organizations may prefer to avoid alarming users when firewall rules block certain types of network activity. However, notifications can be helpful when troubleshooting network issues involving the firewall.</t>
  </si>
  <si>
    <t>Set "Windows Firewall: Public: Settings: Apply local firewall rules" to "No"</t>
  </si>
  <si>
    <t>The 'Windows Firewall: Public: Settings: Apply local firewall rules' option has been set to 'No'.</t>
  </si>
  <si>
    <t>The Windows Firewall: Public: Settings: Apply local firewall rules option has not been set to No.</t>
  </si>
  <si>
    <t>HAC62: The server-level firewall is not configured according to industry standard best practice.</t>
  </si>
  <si>
    <t>9.3.5</t>
  </si>
  <si>
    <t>When in the Public profile, there should be no special local firewall exceptions per computer. These settings should be managed by a centralized policy.</t>
  </si>
  <si>
    <t>Administrators can still create firewall rules, but the rules will not be applied.</t>
  </si>
  <si>
    <t>Set "Windows Firewall: Public: Settings: Apply local connection security rules" to "No"</t>
  </si>
  <si>
    <t>The setting "Windows Firewall: Public: Apply local connection security rules" is set to "No"</t>
  </si>
  <si>
    <t>The setting "Windows Firewall: Public: Apply local connection security rules" is not set to "No".</t>
  </si>
  <si>
    <t>9.3.6</t>
  </si>
  <si>
    <t>Users with administrative privileges might create firewall rules that expose the system to remote attack.</t>
  </si>
  <si>
    <t>Administrators can still create local connection security rules, but the rules will not be applied.</t>
  </si>
  <si>
    <t>Set "Windows Firewall: Public: Logging: Name" to "%SystemRoot%\System32\logfiles\firewall\publicfw.log"</t>
  </si>
  <si>
    <t>The setting "Windows Firewall: Public: Logging: Name" is set to "%SYSTEMROOT%&gt;System32&gt;logfiles&gt;firewall&gt;publicfw.log"</t>
  </si>
  <si>
    <t>The setting "Windows Firewall: Public: Logging: Name" is not set to "%SYSTEMROOT%&gt;System32&gt;logfiles&gt;firewall&gt;publicfw.log".</t>
  </si>
  <si>
    <t>9.3.7</t>
  </si>
  <si>
    <t>Set "Windows Firewall: Public: Logging: Size limit (KB)" to "16,384 KB or greater"</t>
  </si>
  <si>
    <t>The setting "Windows Firewall: Public: Logging: Size limit (KB)" is set to "16,384 KB or greater"</t>
  </si>
  <si>
    <t>The setting "Windows Firewall: Public: Logging: Size limit (KB)" is not set to "16,384 KB or greater".</t>
  </si>
  <si>
    <t>9.3.8</t>
  </si>
  <si>
    <t>Set "Windows Firewall: Public: Logging: Log dropped packets" to "Yes"</t>
  </si>
  <si>
    <t>The setting "Windows Firewall: Public: Logging: Log dropped packets" is set to "Yes"</t>
  </si>
  <si>
    <t>The setting "Windows Firewall: Public: Logging: Log dropped packets" is not set to "Yes".</t>
  </si>
  <si>
    <t>9.3.9</t>
  </si>
  <si>
    <t>Set "Windows Firewall: Public: Logging: Log successful connections" to "Yes"</t>
  </si>
  <si>
    <t>The setting "Windows Firewall: Public: Logging: Log successful connections" is set to "Yes"</t>
  </si>
  <si>
    <t>The setting "Windows Firewall: Public: Logging: Log successful connections" is not set to "Yes".</t>
  </si>
  <si>
    <t>9.3.10</t>
  </si>
  <si>
    <t>Set "Audit Credential Validation" to "Success and Failure"</t>
  </si>
  <si>
    <t>The setting "Audit Credential Validation" is set to "Success and Failure"</t>
  </si>
  <si>
    <t>The setting "Audit Credential Validation" is not set to "Success and Failure".</t>
  </si>
  <si>
    <t>17.1</t>
  </si>
  <si>
    <t>17.1.1</t>
  </si>
  <si>
    <t>Auditing these events may be useful when investigating a security incident.</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</si>
  <si>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</si>
  <si>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Set "Audit Application Group Management" to "Success and Failure"</t>
  </si>
  <si>
    <t>The setting "Audit Application Group Management" is set to "Success and Failure"</t>
  </si>
  <si>
    <t>The setting "Audit Application Group Management" is not set to "Success and Failure".</t>
  </si>
  <si>
    <t>HAU6</t>
  </si>
  <si>
    <t>HAU6: System does not audit changes to access control settings</t>
  </si>
  <si>
    <t>17.2</t>
  </si>
  <si>
    <t>17.2.1</t>
  </si>
  <si>
    <t>Auditing events in this category may be useful when investigating an incident.</t>
  </si>
  <si>
    <t>Set "Audit Security Group Management" to include "Success"</t>
  </si>
  <si>
    <t>The setting "Audit Security Group Management" is set to "Success and Failure"</t>
  </si>
  <si>
    <t>17.2.2</t>
  </si>
  <si>
    <t>Set "Audit User Account Management" to "Success and Failure"</t>
  </si>
  <si>
    <t>The setting "Audit User Account Management" is set to "Success and Failure"</t>
  </si>
  <si>
    <t>The setting "Audit User Account Management" is not set to "Success and Failure".</t>
  </si>
  <si>
    <t>17.2.3</t>
  </si>
  <si>
    <t>Set "Audit PNP Activity" to include "Success"</t>
  </si>
  <si>
    <t>The setting "Audit PNP Activity" is set to "Success"</t>
  </si>
  <si>
    <t>The setting "Audit PNP Activity" is not set to "Success".</t>
  </si>
  <si>
    <t>17.3</t>
  </si>
  <si>
    <t>17.3.1</t>
  </si>
  <si>
    <t>Enabling this setting will allow a user to audit events when a device is plugged into a system. This can help alert IT staff if unapproved devices are plugged in.</t>
  </si>
  <si>
    <t>Set "Audit Process Creation" to include "Success"</t>
  </si>
  <si>
    <t>The setting "Audit Process Creation" is set to "Success"</t>
  </si>
  <si>
    <t>The setting "Audit Process Creation" is not set to "Success".</t>
  </si>
  <si>
    <t>17.3.2</t>
  </si>
  <si>
    <t>Set "Audit Account Lockout" to include "Failure"</t>
  </si>
  <si>
    <t>17.5</t>
  </si>
  <si>
    <t>17.5.1</t>
  </si>
  <si>
    <t>Set "Audit Group Membership" to include "Success"</t>
  </si>
  <si>
    <t>The setting "Audit Group Membership" is set to "Success"</t>
  </si>
  <si>
    <t>The setting "Audit Group Membership" is not set to "Success".</t>
  </si>
  <si>
    <t>17.5.2</t>
  </si>
  <si>
    <t>Set "Audit Logoff" to include "Success"</t>
  </si>
  <si>
    <t>The setting "Audit Logoff" is set to "Success"</t>
  </si>
  <si>
    <t>The setting "Audit Logoff" is not set to "Success".</t>
  </si>
  <si>
    <t>17.5.3</t>
  </si>
  <si>
    <t>Set "Audit Logon" to "Success and Failure"</t>
  </si>
  <si>
    <t>The setting "Audit Logon" is set to "Success and Failure"</t>
  </si>
  <si>
    <t>The setting "Audit Logon" is not set to "Success and Failure".</t>
  </si>
  <si>
    <t>17.5.4</t>
  </si>
  <si>
    <t>Set "Audit Other Logon/Logoff Events" to "Success and Failure"</t>
  </si>
  <si>
    <t>The setting "Audit Other Logon/Logoff Events" is set to "Success and Failure"</t>
  </si>
  <si>
    <t>The setting "Audit Other Logon/Logoff Events" is not set to "Success and Failure".</t>
  </si>
  <si>
    <t>17.5.5</t>
  </si>
  <si>
    <t>Set "Audit Special Logon" to include "Success"</t>
  </si>
  <si>
    <t>The setting "Audit Special Logon" is set to "Success"</t>
  </si>
  <si>
    <t>The setting "Audit Special Logon" is not set to "Success".</t>
  </si>
  <si>
    <t>17.5.6</t>
  </si>
  <si>
    <t>AU-12</t>
  </si>
  <si>
    <t>Audit Generation</t>
  </si>
  <si>
    <t>Set "Audit Detailed File Share" to include "Failure"</t>
  </si>
  <si>
    <t>The "Audit Detailed File Share" has been set to include "Failure"</t>
  </si>
  <si>
    <t>The "Audit Detailed File Share" has not been set to include "Failure"</t>
  </si>
  <si>
    <t>17.6</t>
  </si>
  <si>
    <t>17.6.1</t>
  </si>
  <si>
    <t>Auditing the Failures will log which unauthorized users attempted (and failed) to get access to a file or folder on a network share on this computer, which could possibly be an indication of malicious intent.</t>
  </si>
  <si>
    <t>Set "Audit File Share" to "Success and Failure"</t>
  </si>
  <si>
    <t>The "Audit File Share" has been set to "Success and Failure"</t>
  </si>
  <si>
    <t>The "Audit File Share" has not been set to "Success and Failure"</t>
  </si>
  <si>
    <t>17.6.2</t>
  </si>
  <si>
    <t>In an enterprise managed environment, workstations should have limited file sharing activity, as file servers would normally handle the overall burden of file sharing activities. Any unusual file sharing activity on workstations may therefore be useful in an investigation of potentially malicious activity.</t>
  </si>
  <si>
    <t>Set "Audit Other Object Access Events" to "Success and Failure"</t>
  </si>
  <si>
    <t>The "Audit Other Object Access Events" has been set to "Success and Failure"</t>
  </si>
  <si>
    <t>17.6.3</t>
  </si>
  <si>
    <t>The unexpected creation of scheduled tasks and COM+ objects could potentially be an indication of malicious activity. Since these types of actions are generally low volume, it may be useful to capture them in the audit logs for use during an investigation.</t>
  </si>
  <si>
    <t>Set "Audit Removable Storage" to "Success and Failure"</t>
  </si>
  <si>
    <t>The setting "Audit Removable Storage" is set to "Success and Failure"</t>
  </si>
  <si>
    <t>The setting "Audit Removable Storage" is not set to "Success and Failure".</t>
  </si>
  <si>
    <t>17.6.4</t>
  </si>
  <si>
    <t>Auditing removable storage may be useful when investigating an incident. For example, if an individual is suspected of copying sensitive information onto a USB drive.</t>
  </si>
  <si>
    <t>17.7</t>
  </si>
  <si>
    <t>17.7.1</t>
  </si>
  <si>
    <t>Set "Audit Authentication Policy Change" to include "Success"</t>
  </si>
  <si>
    <t>The setting "Audit Authentication Policy Change" is set to "Success"</t>
  </si>
  <si>
    <t>The setting "Audit Authentication Policy Change" is not set to "Success".</t>
  </si>
  <si>
    <t>17.7.2</t>
  </si>
  <si>
    <t>Set "Audit Authorization Policy Change" to include "Success"</t>
  </si>
  <si>
    <t>The "Audit Authorization Policy Change" has been set to include "Success"</t>
  </si>
  <si>
    <t>17.7.3</t>
  </si>
  <si>
    <t>Set "Audit MPSSVC Rule-Level Policy Change" to "Success and Failure"</t>
  </si>
  <si>
    <t>The "Audit MPSSVC Rule-Level Policy Change" has been set to "Success and Failure"</t>
  </si>
  <si>
    <t>The "Audit MPSSVC Rule-Level Policy Change" has not been set to "Success and Failure"</t>
  </si>
  <si>
    <t>17.7.4</t>
  </si>
  <si>
    <t>Changes to firewall rules are important for understanding the security state of the computer and how well it is protected against network attacks.</t>
  </si>
  <si>
    <t>Set "Audit Other Policy Change Events" to include "Failure"</t>
  </si>
  <si>
    <t>The "Audit Other Policy Change Events" has been set to include "Failure"</t>
  </si>
  <si>
    <t>The "Audit Other Policy Change Events" has  not been set to include "Failure"</t>
  </si>
  <si>
    <t>17.7.5</t>
  </si>
  <si>
    <t>This setting can help detect errors in applied Security settings which came from Group Policy, and failure events related to Cryptographic Next Generation (CNG) functions.</t>
  </si>
  <si>
    <t>Set "Audit Sensitive Privilege Use" to "Success and Failure"</t>
  </si>
  <si>
    <t>The setting "Audit Sensitive Privilege Use" is set to "Success and Failure"</t>
  </si>
  <si>
    <t>The setting "Audit Sensitive Privilege Use" is not set to "Success and Failure".</t>
  </si>
  <si>
    <t>17.8</t>
  </si>
  <si>
    <t>17.8.1</t>
  </si>
  <si>
    <t>Set "Audit IPsec Driver" to "Success and Failure"</t>
  </si>
  <si>
    <t>The setting "Audit IPsec Driver" is set to "Success and Failure"</t>
  </si>
  <si>
    <t>The setting "Audit IPsec Driver" is not set to "Success and Failure".</t>
  </si>
  <si>
    <t>17.9</t>
  </si>
  <si>
    <t>17.9.1</t>
  </si>
  <si>
    <t>Set "Audit Other System Events" to "Success and Failure"</t>
  </si>
  <si>
    <t>The setting "Audit Other System Events" is set to "Success and Failure"</t>
  </si>
  <si>
    <t>The setting "Audit Other System Events" is not set to "Success and Failure".</t>
  </si>
  <si>
    <t>17.9.2</t>
  </si>
  <si>
    <t>Capturing these audit events may be useful for identifying when the Windows Firewall is not performing as expected.</t>
  </si>
  <si>
    <t>Set "Audit Security State Change" to include "Success"</t>
  </si>
  <si>
    <t>17.9.3</t>
  </si>
  <si>
    <t>Set "Audit Security System Extension" to include "Success"</t>
  </si>
  <si>
    <t>17.9.4</t>
  </si>
  <si>
    <t>Set "Audit System Integrity" to "Success and Failure"</t>
  </si>
  <si>
    <t>The setting "Audit System Integrity" is set to "Success and Failure"</t>
  </si>
  <si>
    <t>The setting "Audit System Integrity" is not set to "Success and Failure".</t>
  </si>
  <si>
    <t>17.9.5</t>
  </si>
  <si>
    <t>The setting "Prevent enabling lock screen camera" is enabled</t>
  </si>
  <si>
    <t>The setting "Prevent enabling lock screen camera" is not enabled.</t>
  </si>
  <si>
    <t>18.1.1</t>
  </si>
  <si>
    <t>18.1.1.1</t>
  </si>
  <si>
    <t>Disabling the lock screen camera extends the protection afforded by the lock screen to camera features.</t>
  </si>
  <si>
    <t>If you enable this setting, users will no longer be able to enable or disable lock screen camera access in PC Settings, and the camera cannot be invoked on the lock screen.</t>
  </si>
  <si>
    <t>The setting "Prevent enabling lock screen slide show" is enabled</t>
  </si>
  <si>
    <t>The setting "Prevent enabling lock screen slide show" is not enabled.</t>
  </si>
  <si>
    <t>18.1.1.2</t>
  </si>
  <si>
    <t>Disabling the lock screen slide show extends the protection afforded by the lock screen to slide show contents.</t>
  </si>
  <si>
    <t>If you enable this setting, users will no longer be able to modify slide show settings in PC Settings, and no slide show will ever start.</t>
  </si>
  <si>
    <t>The 'Allow users to enable online speech recognition services'  has been set to disabled.</t>
  </si>
  <si>
    <t>The Allow users to enable online speech recognition services  has not been set to disabled.</t>
  </si>
  <si>
    <t>18.1.2</t>
  </si>
  <si>
    <t>18.1.2.2</t>
  </si>
  <si>
    <t>If this setting is Enabled sensitive information could be stored in the cloud or sent to Microsoft.</t>
  </si>
  <si>
    <t>Automatic learning of speech, inking, and typing stops and users cannot change its value via PC Settings.</t>
  </si>
  <si>
    <t>Set LAPS AdmPwd GPO Extension / CSE is installed</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</si>
  <si>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</si>
  <si>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The LAPS AdmPwd GPO Extension / CSE has been installed.</t>
  </si>
  <si>
    <t>The LAPS AdmPwd GPO Extension / CSE has not been installed.</t>
  </si>
  <si>
    <t>18.2</t>
  </si>
  <si>
    <t>18.2.1</t>
  </si>
  <si>
    <t>Due to the difficulty in managing local Administrator passwords, many organizations choose to use the same password on all workstations and/or Member Servers when deploying them. This creates a serious attack surface security risk because if an attacker manages to compromise one system and learn the password to its local Administrator account, then they can leverage that account to instantly gain access to all other computers that also use that password for their local Administrator account.</t>
  </si>
  <si>
    <t>The "Do not allow password expiration time longer than required by policy" has been set to enable.</t>
  </si>
  <si>
    <t>The "Do not allow password expiration time longer than required by policy" has not been set to enable.</t>
  </si>
  <si>
    <t>18.2.2</t>
  </si>
  <si>
    <t>Planned password expiration longer than password age dictated by "Password Settings" policy is NOT allowed.</t>
  </si>
  <si>
    <t xml:space="preserve">The 'Enable Local Admin Password Management' has been enabled.
</t>
  </si>
  <si>
    <t xml:space="preserve">The 'Enable Local Admin Password Management' has not been enabled.
</t>
  </si>
  <si>
    <t>18.2.3</t>
  </si>
  <si>
    <t>Set "Password Settings: Password Complexity" to "Enabled: Large letters + small letters + numbers + special characters"</t>
  </si>
  <si>
    <t xml:space="preserve">Complexity requirements have been enabled for passwords. </t>
  </si>
  <si>
    <t xml:space="preserve">Complexity requirements have not been enabled for passwords. </t>
  </si>
  <si>
    <t>18.2.4</t>
  </si>
  <si>
    <t>LAPS-generated passwords will be required to contain large letters + small letters + numbers + special characters.</t>
  </si>
  <si>
    <t>18.2.5</t>
  </si>
  <si>
    <t>Set "Password Settings: Password Age (Days)" to "Enabled: 30 or fewer"</t>
  </si>
  <si>
    <t>The Set 'Password Settings: Password Age (Days)' has been enabled to 30 or fewer.</t>
  </si>
  <si>
    <t>The Set 'Password Settings: Password Age (Days)' has not been enabled to 30 or fewer.</t>
  </si>
  <si>
    <t>18.2.6</t>
  </si>
  <si>
    <t>LAPS-generated passwords will be required to have a maximum age of 30 days (or fewer, if selected).</t>
  </si>
  <si>
    <t xml:space="preserve">The 'Apply UAC restrictions to local accounts on network logons' option has been enabled. </t>
  </si>
  <si>
    <t xml:space="preserve">The Apply UAC restrictions to local accounts on network logons option has not been enabled. </t>
  </si>
  <si>
    <t>18.3</t>
  </si>
  <si>
    <t>18.3.1</t>
  </si>
  <si>
    <t>Local accounts are at high risk for credential theft when the same account and password is configured on multiple systems. Ensuring this policy is Enabled significantly reduces that risk.</t>
  </si>
  <si>
    <t>Set "Configure SMB v1 client driver" to "Enabled: Disable driver (recommended)"</t>
  </si>
  <si>
    <t>18.3.2</t>
  </si>
  <si>
    <t>Since September 2016, Microsoft has strongly encouraged that SMBv1 be disabled and no longer used on modern networks, as it is a 30 year old design that is much more vulnerable to attacks then much newer designs such as SMBv2 and SMBv3.
More information on this can be found at the following links:
[Stop using SMB1 | Storage at Microsoft](https://blogs.technet.microsoft.com/filecab/2016/09/16/stop-using-smb1/)
[Disable SMB v1 in Managed Environments with Group Policy – "Stay Safe" Cyber Security Blog](https://blogs.technet.microsoft.com/staysafe/2017/05/17/disable-smb-v1-in-managed-environments-with-ad-group-policy/)
[Disabling SMBv1 through Group Policy – Microsoft Security Guidance blog](https://blogs.technet.microsoft.com/secguide/2017/06/15/disabling-smbv1-through-group-policy/)</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</si>
  <si>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</si>
  <si>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The 'Configure SMB v1 client driver' has been set to disabled.</t>
  </si>
  <si>
    <t>The Configure SMB v1 client driver has not been set to disabled.</t>
  </si>
  <si>
    <t>HCM10: System has unneeded functionality installed</t>
  </si>
  <si>
    <t>18.3.3</t>
  </si>
  <si>
    <t>The 'Enable Structured Exception Handling Overwrite Protection (SEHOP)' has been set to enabled.</t>
  </si>
  <si>
    <t>The Enable Structured Exception Handling Overwrite Protection (SEHOP) has not been set to enabled.</t>
  </si>
  <si>
    <t>18.3.4</t>
  </si>
  <si>
    <t>This feature is designed to block exploits that use the Structured Exception Handler (SEH) overwrite technique. This protection mechanism is provided at run-time. Therefore, it helps protect applications regardless of whether they have been compiled with the latest improvements, such as the /SAFESEH option.</t>
  </si>
  <si>
    <t>After you enable SEHOP, existing versions of Cygwin, Skype, and Armadillo-protected applications may not work correctly.</t>
  </si>
  <si>
    <t>SC-21</t>
  </si>
  <si>
    <t>Secure Name / Address Resolution (Recursive or Caching Resolver)</t>
  </si>
  <si>
    <t>Set "NetBT NodeType configuration" to "Enabled: P-node (recommended)"</t>
  </si>
  <si>
    <t>The "NetBT NodeType configuration" has been set to "Enabled: P-node (recommended)".</t>
  </si>
  <si>
    <t>The "NetBT NodeType configuration" has not been set to "Enabled: P-node (recommended)".</t>
  </si>
  <si>
    <t>18.3.5</t>
  </si>
  <si>
    <t>In order to help mitigate the risk of NetBIOS Name Service (NBT-NS) poisoning attacks, setting the node type to P-node (point-to-point) will prevent the system from sending out NetBIOS broadcasts.</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</si>
  <si>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</si>
  <si>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SI-5</t>
  </si>
  <si>
    <t xml:space="preserve">Security Alerts, Advisories, and Directives </t>
  </si>
  <si>
    <t xml:space="preserve">The 'WDigest Authentication' option has been enabled. </t>
  </si>
  <si>
    <t xml:space="preserve">The WDigest Authentication option has not been disabled. </t>
  </si>
  <si>
    <t>HPW21</t>
  </si>
  <si>
    <t>HPW21: Passwords are allowed to be stored unencrypted in config files</t>
  </si>
  <si>
    <t>18.3.6</t>
  </si>
  <si>
    <t>Preventing the plaintext storage of credentials in memory may reduce opportunity for credential theft.</t>
  </si>
  <si>
    <t>None - this is also the default configuration for Windows 8.1 and newer.</t>
  </si>
  <si>
    <t>The setting "MSS: (AutoAdminLogon) Enable Automatic Logon (not recommended)" is disabled</t>
  </si>
  <si>
    <t>The setting "MSS: (AutoAdminLogon) Enable Automatic Logon (not recommended)" is not disabled.</t>
  </si>
  <si>
    <t>HCM45: System configuration provides additional attack surface
HAC29: Access to system functionality without identification and authentication</t>
  </si>
  <si>
    <t>18.4</t>
  </si>
  <si>
    <t>18.4.1</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</si>
  <si>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</si>
  <si>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Set "MSS: (DisableIPSourceRouting IPv6) IP source routing protection level (protects against packet spoofing)" to "Enabled: Highest protection, source routing is completely disabled"</t>
  </si>
  <si>
    <t>The setting "MSS: (DisableIPSourceRouting IPv6) IP source routing protection level (protects against packet spoofing)" is set to "Enabled: Highest protection, source routing is completely disabled"</t>
  </si>
  <si>
    <t>The setting "MSS: (DisableIPSourceRouting IPv6) IP source routing protection level (protects against packet spoofing)" is not set to "Enabled: Highest protection, source routing is completely disabled".</t>
  </si>
  <si>
    <t>18.4.2</t>
  </si>
  <si>
    <t>An attacker could use source routed packets to obscure their identity and location. Source routing allows a computer that sends a packet to specify the route that the packet takes.</t>
  </si>
  <si>
    <t>All incoming source routed packets will be dropped.</t>
  </si>
  <si>
    <t>Set "MSS: (DisableIPSourceRouting) IP source routing protection level (protects against packet spoofing)" to "Enabled: Highest protection, source routing is completely disabled"</t>
  </si>
  <si>
    <t>The setting "MSS: (DisableIPSourceRouting) IP source routing protection level (protects against packet spoofing)" is set to "Enabled: Highest protection, source routing is completely disabled"</t>
  </si>
  <si>
    <t>The setting "MSS: (DisableIPSourceRouting) IP source routing protection level (protects against packet spoofing)" is not set to "Enabled: Highest protection, source routing is completely disabled".</t>
  </si>
  <si>
    <t>18.4.3</t>
  </si>
  <si>
    <t>The setting "MSS: (EnableICMPRedirect) Allow ICMP redirects to override OSPF generated routes" is disabled</t>
  </si>
  <si>
    <t>The setting "MSS: (EnableICMPRedirect) Allow ICMP redirects to override OSPF generated routes" is not disabled.</t>
  </si>
  <si>
    <t>18.4.5</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</si>
  <si>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</si>
  <si>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</si>
  <si>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The setting "MSS: (NoNameReleaseOnDemand) Allow the computer to ignore NetBIOS name release requests except from WINS servers" is enabled</t>
  </si>
  <si>
    <t>The setting "MSS: (NoNameReleaseOnDemand) Allow the computer to ignore NetBIOS name release requests except from WINS servers" is not enabled.</t>
  </si>
  <si>
    <t>HIA1</t>
  </si>
  <si>
    <t>HIA1: Adequate device identification and authentication is not employed</t>
  </si>
  <si>
    <t>18.4.7</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</si>
  <si>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An attacker could send a request over the network and query a computer to release its NetBIOS name. As with any change that could affect applications, it is recommended that you test this change in a non-production environment before you change the production environment.
The result of such an attack could be to cause intermittent connectivity issues on the target computer, or even to prevent the use of Network Neighborhood, domain logons, the NET SEND command, or additional NetBIOS name resolution.</t>
  </si>
  <si>
    <t>The setting "MSS: (SafeDllSearchMode) Enable Safe DLL search mode (recommended)" is enabled</t>
  </si>
  <si>
    <t>The setting "MSS: (SafeDllSearchMode) Enable Safe DLL search mode (recommended)" is not enabled.</t>
  </si>
  <si>
    <t>18.4.9</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</si>
  <si>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</si>
  <si>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Set "MSS: (ScreenSaverGracePeriod) The time in seconds before the screen saver grace period expires (0 recommended)" to "Enabled: 5 or fewer seconds"</t>
  </si>
  <si>
    <t>The setting "MSS: (ScreenSaverGracePeriod) The time in seconds before the screen saver grace period expires (0 recommended)" is set to "Enabled: 5 or fewer seconds"</t>
  </si>
  <si>
    <t>The setting "MSS: (ScreenSaverGracePeriod) The time in seconds before the screen saver grace period expires (0 recommended)" is not set to "Enabled: 5 or fewer seconds".</t>
  </si>
  <si>
    <t>18.4.10</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</si>
  <si>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</si>
  <si>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Users will have to enter their passwords to resume their console sessions as soon as the grace period ends after screen saver activation.</t>
  </si>
  <si>
    <t>SI-4</t>
  </si>
  <si>
    <t xml:space="preserve">Information System Monitoring </t>
  </si>
  <si>
    <t>Set "MSS: (WarningLevel) Percentage threshold for the security event log at which the system will generate a warning" to "Enabled: 90% or less"</t>
  </si>
  <si>
    <t>The setting "MSS: (WarningLevel) Percentage threshold for the security event log at which the system will generate a warning" is set to "Enabled: 90% or less"</t>
  </si>
  <si>
    <t>The setting "MSS: (WarningLevel) Percentage threshold for the security event log at which the system will generate a warning" is not set to "Enabled: 90% or less".</t>
  </si>
  <si>
    <t>HAU24</t>
  </si>
  <si>
    <t>HAU24: Administrators are not notified when audit storage threshold is reached</t>
  </si>
  <si>
    <t>18.4.13</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</si>
  <si>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</si>
  <si>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An audit event will be generated when the Security log reaches the 90% percent full threshold (or whatever lower value may be set) unless the log is configured to overwrite events as needed.</t>
  </si>
  <si>
    <t xml:space="preserve">The 'Turn off multicast name resolution' option has been enabled. </t>
  </si>
  <si>
    <t xml:space="preserve">The 'Turn off multicast name resolution' option has not been enabled. </t>
  </si>
  <si>
    <t>18.5.4</t>
  </si>
  <si>
    <t>18.5.4.1</t>
  </si>
  <si>
    <t>In the event DNS is unavailable a system will be unable to request it from other systems on the same subnet.</t>
  </si>
  <si>
    <t xml:space="preserve">The 'Enable insecure guest logons' option has been disabled. </t>
  </si>
  <si>
    <t xml:space="preserve">The Enable insecure guest logons option has not been disabled. </t>
  </si>
  <si>
    <t>18.5.8</t>
  </si>
  <si>
    <t>18.5.8.1</t>
  </si>
  <si>
    <t>Insecure guest logons are used by file servers to allow unauthenticated access to shared folders.</t>
  </si>
  <si>
    <t>The SMB client will reject insecure guest logons. This was not originally the default behavior in older versions of Windows, but Microsoft changed the default behavior starting with Windows 10 R1709: [Guest access in SMB2 disabled by default in Windows 10 and Windows Server 2016](https://support.microsoft.com/en-us/help/4046019/guest-access-in-smb2-disabled-by-default-in-windows-10-and-windows-ser)</t>
  </si>
  <si>
    <t>The setting "Prohibit installation and configuration of Network Bridge on your DNS domain network" is enabled</t>
  </si>
  <si>
    <t>The setting "Prohibit installation and configuration of Network Bridge on your DNS domain network" is not enabled.</t>
  </si>
  <si>
    <t>18.5.11</t>
  </si>
  <si>
    <t>18.5.11.2</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</si>
  <si>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managed environment, where there is a need to control network traffic to only authorized paths, allowing users to create a Network Bridge increases the risk and attack surface from the bridged network.</t>
  </si>
  <si>
    <t>Users cannot create or configure a Network Bridge.</t>
  </si>
  <si>
    <t xml:space="preserve">The 'Prohibit use of Internet Connection Sharing on your DNS domain network' option has been enabled. </t>
  </si>
  <si>
    <t xml:space="preserve">The Prohibit use of Internet Connection Sharing on your DNS domain network option has not been enabled. </t>
  </si>
  <si>
    <t>18.5.11.3</t>
  </si>
  <si>
    <t>Non-administrators should not be able to turn on the Mobile Hotspot feature and open their Internet connectivity up to nearby mobile devices.</t>
  </si>
  <si>
    <t>Mobile Hotspot cannot be enabled or configured by Administrators and non-Administrators alike.</t>
  </si>
  <si>
    <t>18.5.11.4</t>
  </si>
  <si>
    <t>Allowing regular users to set a network location increases the risk and attack surface.</t>
  </si>
  <si>
    <t>Domain users must elevate when setting a network's location.</t>
  </si>
  <si>
    <t>Set "Hardened UNC Paths" to "Enabled, with "Require Mutual Authentication" and "Require Integrity" set for all NETLOGON and SYSVOL shares"</t>
  </si>
  <si>
    <t>The setting "Hardened UNC Paths" is set to "Enabled, with "Require Mutual Authentication" and "Require Integrity" set for all NETLOGON and SYSVOL shares"</t>
  </si>
  <si>
    <t>The setting "Hardened UNC Paths" is not set to "Enabled, with "Require Mutual Authentication" and "Require Integrity" is not set for all NETLOGON and SYSVOL shares".</t>
  </si>
  <si>
    <t>18.5.14</t>
  </si>
  <si>
    <t>18.5.14.1</t>
  </si>
  <si>
    <t>Windows only allows access to the specified UNC paths after fulfilling additional security requirements.</t>
  </si>
  <si>
    <t>SC-5</t>
  </si>
  <si>
    <t>Denial of Service Protection</t>
  </si>
  <si>
    <t>Set "Minimize the number of simultaneous connections to the Internet or a Windows Domain" to "Enabled: 3 = Prevent Wi-Fi when on Ethernet"</t>
  </si>
  <si>
    <t xml:space="preserve">The 'Minimize the number of simultaneous connections to the Internet or a Windows Domain' option has been enabled. </t>
  </si>
  <si>
    <t xml:space="preserve">The Minimize the number of simultaneous connections to the Internet or a Windows Domain option has not been enabled. </t>
  </si>
  <si>
    <t>18.5.21</t>
  </si>
  <si>
    <t>18.5.21.1</t>
  </si>
  <si>
    <t>Preventing bridged network connections can help prevent a user unknowingly allowing traffic to route between internal and external networks, which risks exposure to sensitive internal data.</t>
  </si>
  <si>
    <t>While connected to an Ethernet connection, Windows won't allow use of a WLAN (automatically _or_ manually) until Ethernet is disconnected. However, if a cellular data connection is available, it will always stay connected for services that require it, but no Internet traffic will be routed over cellular if an Ethernet or WLAN connection is present.</t>
  </si>
  <si>
    <t>The setting "Prohibit connection to non-domain networks when connected to domain authenticated network" is enabled</t>
  </si>
  <si>
    <t>The setting "Prohibit connection to non-domain networks when connected to domain authenticated network" is not enabled.</t>
  </si>
  <si>
    <t>18.5.21.2</t>
  </si>
  <si>
    <t>The potential concern is that a user would unknowingly allow network traffic to flow between the insecure public network and the enterprise managed network.</t>
  </si>
  <si>
    <t>The computer responds to automatic and manual network connection attempts based on the following circumstances:
_Automatic connection attempts_ - When the computer is already connected to a domain based network, all automatic connection attempts to non-domain networks are blocked. - When the computer is already connected to a non-domain based network, automatic connection attempts to domain based networks are blocked.
_Manual connection attempts_ - When the computer is already connected to either a non-domain based network or a domain based network over media other than Ethernet, and a user attempts to create a manual connection to an additional network in violation of this policy setting, the existing network connection is disconnected and the manual connection is allowed. - When the computer is already connected to either a non-domain based network or a domain based network over Ethernet, and a user attempts to create a manual connection to an additional network in violation of this policy setting, the existing Ethernet connection is maintained and the manual connection attempt is blocked.</t>
  </si>
  <si>
    <t>AC-17</t>
  </si>
  <si>
    <t>Remote Access</t>
  </si>
  <si>
    <t>The setting "Allow Windows to automatically connect to suggested open hotspots, to networks shared by contacts, and to hotspots offering paid services" is disabled</t>
  </si>
  <si>
    <t>The setting "Allow Windows to automatically connect to suggested open hotspots, to networks shared by contacts, and to hotspots offering paid services" is not disabled.</t>
  </si>
  <si>
    <t>HAC36</t>
  </si>
  <si>
    <t>HAC36: Agency allows FTI access from unsecured wireless network</t>
  </si>
  <si>
    <t>18.5.23.2</t>
  </si>
  <si>
    <t>18.5.23.2.1</t>
  </si>
  <si>
    <t>Automatically connecting to an open hotspot or network can introduce the system to a rogue network with malicious intent.</t>
  </si>
  <si>
    <t>_Connect to suggested open hotspots_, _Connect to networks shared by my contacts_, and _Enable paid services_ will each be turned off and users on the device will be prevented from enabling them.</t>
  </si>
  <si>
    <t>HAU22</t>
  </si>
  <si>
    <t>HAU22: Content of audit records is not sufficient</t>
  </si>
  <si>
    <t>18.8.3</t>
  </si>
  <si>
    <t>18.8.3.1</t>
  </si>
  <si>
    <t>Set "Encryption Oracle Remediation" to "Enabled: Force Updated Clients"</t>
  </si>
  <si>
    <t>The 'Encryption Oracle Remediation' has been set to 'Enabled: Force Updated Clients'.</t>
  </si>
  <si>
    <t>The Encryption Oracle Remediation has not  been set to Enabled: Force Updated Clients.</t>
  </si>
  <si>
    <t>18.8.4</t>
  </si>
  <si>
    <t>18.8.4.1</t>
  </si>
  <si>
    <t>This setting is important to mitigate the CredSSP encryption oracle vulnerability, for which information was published by Microsoft on 03/13/2018 in [CVE-2018-0886 | CredSSP Remote Code Execution Vulnerability](https://portal.msrc.microsoft.com/en-us/security-guidance/advisory/CVE-2018-0886). All versions of Windows from Windows Vista onwards are affected by this vulnerability, and will be compatible with this recommendation provided that they have been patched at least through May 2018 (or later).</t>
  </si>
  <si>
    <t>Client applications which use CredSSP will not be able to fall back to the insecure versions and services using CredSSP will not accept unpatched clients. This setting should not be deployed until all remote hosts support the newest version, which is achieved by ensuring that all Microsoft security updates at least through May 2018 are installed.</t>
  </si>
  <si>
    <t>18.8.4.2</t>
  </si>
  <si>
    <t>_Restricted Admin Mode_ was designed to help protect administrator accounts by ensuring that reusable credentials are not stored in memory on remote devices that could potentially be compromised.
_Windows Defender Remote Credential Guard_ helps you protect your credentials over a Remote Desktop connection by redirecting Kerberos requests back to the device that is requesting the connection.
Both features should be enabled and supported, as they reduce the chance of credential theft.</t>
  </si>
  <si>
    <t>The host will support the _Restricted Admin Mode_ and _Windows Defender Remote Credential Guard_ features.</t>
  </si>
  <si>
    <t>SI-7</t>
  </si>
  <si>
    <t>Software, Firmware and Information Integrity</t>
  </si>
  <si>
    <t>Set "Boot-Start Driver Initialization Policy" to "Enabled: Good, unknown and bad but critical"</t>
  </si>
  <si>
    <t>The setting "Boot-Start Driver Initialization Policy" is set to "Enabled: Good, unknown and bad but critical"</t>
  </si>
  <si>
    <t>The setting "Boot-Start Driver Initialization Policy" is not set to "Enabled: Good, unknown and bad but critical".</t>
  </si>
  <si>
    <t>HSI17</t>
  </si>
  <si>
    <t>HSI17: Antivirus is not configured appropriately</t>
  </si>
  <si>
    <t>18.8.14</t>
  </si>
  <si>
    <t>18.8.14.1</t>
  </si>
  <si>
    <t>This policy setting helps reduce the impact of malware that has already infected your system.</t>
  </si>
  <si>
    <t>Set "Configure registry policy processing: Do not apply during periodic background processing" to "Enabled: FALSE"</t>
  </si>
  <si>
    <t>The setting "Configure registry policy processing: Do not apply during periodic background processing" is set to "Enabled: FALSE"</t>
  </si>
  <si>
    <t>The setting "Configure registry policy processing: Do not apply during periodic background processing" is not set to "Enabled: FALSE".</t>
  </si>
  <si>
    <t>HSI14</t>
  </si>
  <si>
    <t>HSI14: The system's automatic update feature is not configured appropriately.</t>
  </si>
  <si>
    <t>18.8.21</t>
  </si>
  <si>
    <t>18.8.21.2</t>
  </si>
  <si>
    <t>Setting this option to false (unchecked) will ensure that domain policy changes take effect more quickly, as compared to waiting until the next user logon or system restart.</t>
  </si>
  <si>
    <t>Group Policies will be reapplied every time they are refreshed, which could have a slight impact on performance.</t>
  </si>
  <si>
    <t>Set "Configure registry policy processing: Process even if the Group Policy objects have not changed" to "Enabled: TRUE"</t>
  </si>
  <si>
    <t>The setting "Configure registry policy processing: Process even if the Group Policy objects have not changed" is set to "Enabled: TRUE"</t>
  </si>
  <si>
    <t>The setting "Configure registry policy processing: Process even if the Group Policy objects have not changed" is not set to "Enabled: TRUE".</t>
  </si>
  <si>
    <t>18.8.21.3</t>
  </si>
  <si>
    <t>Setting this option to true (checked) will ensure unauthorized changes that might have been configured locally are forced to match the domain-based Group Policy settings again.</t>
  </si>
  <si>
    <t>Group Policies will be reapplied even if they have not been changed, which could have a slight impact on performance.</t>
  </si>
  <si>
    <t xml:space="preserve">The 'Continue experiences on this device' option has been disabled. </t>
  </si>
  <si>
    <t xml:space="preserve">The Continue experiences on this device option has not been disabled. </t>
  </si>
  <si>
    <t>18.8.21.4</t>
  </si>
  <si>
    <t>A cross-device experience is when a system can access app and send messages to other devices. In an enterprise managed environment only trusted systems should be communicating within the network. Access to any other system should be prohibited.</t>
  </si>
  <si>
    <t>The Windows device will not be discoverable by other devices, and cannot participate in cross-device experiences.</t>
  </si>
  <si>
    <t>The setting 'turn off background refresh of Group Policy" is disabled</t>
  </si>
  <si>
    <t>The setting 'turn off background refresh of Group Policy" is not disabled.</t>
  </si>
  <si>
    <t>18.8.21.5</t>
  </si>
  <si>
    <t>This setting ensures that group policy changes take effect more quickly, as compared to waiting until the next user logon or system restart.</t>
  </si>
  <si>
    <t>The 'Turn off downloading of print drivers over HTTP' has been set to enabled.</t>
  </si>
  <si>
    <t>The Turn off downloading of print drivers over HTTP has not been set to enabled.</t>
  </si>
  <si>
    <t>18.8.22.1</t>
  </si>
  <si>
    <t>18.8.22.1.2</t>
  </si>
  <si>
    <t>Users might download drivers that include malicious code.</t>
  </si>
  <si>
    <t>Print drivers cannot be downloaded over HTTP.
**Note:** This policy setting does not prevent the client computer from printing to printers on the intranet or the Internet over HTTP. It only prohibits downloading drivers that are not already installed locally.</t>
  </si>
  <si>
    <t>The 'Turn off Internet download for Web publishing and online ordering wizards' has been set to enabled.</t>
  </si>
  <si>
    <t>The Turn off Internet download for Web publishing and online ordering wizards has not been set to enabled.</t>
  </si>
  <si>
    <t>18.8.22.1.6</t>
  </si>
  <si>
    <t>Although the risk is minimal, enabling this setting will reduce the possibility of a user unknowingly downloading malicious content through this feature.</t>
  </si>
  <si>
    <t>Windows is prevented from downloading providers; only the service providers cached in the local registry are displayed.</t>
  </si>
  <si>
    <t xml:space="preserve">The 'Block user from showing account details on sign-in' option has been enabled. </t>
  </si>
  <si>
    <t xml:space="preserve">The Block user from showing account details on sign-in option has not been enabled. </t>
  </si>
  <si>
    <t>18.8.28</t>
  </si>
  <si>
    <t>18.8.28.1</t>
  </si>
  <si>
    <t>An attacker with access to the console (for example, someone with physical access or someone who is able to connect to the workstation through Remote Desktop Services) could view the name of the last user who logged on to the server. The attacker could then try to guess the password, use a dictionary, or use a brute-force attack to try and log on.</t>
  </si>
  <si>
    <t>Users cannot choose to show account details on the sign-in screen.</t>
  </si>
  <si>
    <t>The setting "Do not display network selection UI" is enabled</t>
  </si>
  <si>
    <t>The setting "Do not display network selection UI" is not enabled.</t>
  </si>
  <si>
    <t>18.8.28.2</t>
  </si>
  <si>
    <t>An unauthorized user could disconnect the PC from the network or can connect the PC to other available networks without signing into Windows.</t>
  </si>
  <si>
    <t>The PC's network connectivity state cannot be changed without signing into Windows.</t>
  </si>
  <si>
    <t>The setting "Do not enumerate connected users on domain-joined computers" is enabled</t>
  </si>
  <si>
    <t>The setting "Do not enumerate connected users on domain-joined computers" is not enabled.</t>
  </si>
  <si>
    <t>18.8.28.3</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</si>
  <si>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</si>
  <si>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The Logon UI will not enumerate any connected users on domain-joined computers.</t>
  </si>
  <si>
    <t>The setting "Enumerate local users on domain-joined computers" is disabled</t>
  </si>
  <si>
    <t>The setting "Enumerate local users on domain-joined computers" is not disabled.</t>
  </si>
  <si>
    <t>18.8.28.4</t>
  </si>
  <si>
    <t>The setting 'turn off app notifications on the lock screen" is enabled</t>
  </si>
  <si>
    <t>The setting 'turn off app notifications on the lock screen" is not enabled.</t>
  </si>
  <si>
    <t>18.8.28.5</t>
  </si>
  <si>
    <t>App notifications might display sensitive business or personal data.</t>
  </si>
  <si>
    <t>No app notifications are displayed on the lock screen.</t>
  </si>
  <si>
    <t>The 'Turn off picture password sign-in' has been set to enabled.</t>
  </si>
  <si>
    <t>The Turn off picture password sign-in has not been set to enabled.</t>
  </si>
  <si>
    <t>18.8.28.6</t>
  </si>
  <si>
    <t>Picture passwords bypass the requirement for a typed complex password. In a shared work environment, a simple shoulder surf where someone observed the on-screen gestures would allow that person to gain access to the system without the need to know the complex password. Vertical monitor screens with an image are much more visible at a distance than horizontal key strokes, increasing the likelihood of a successful observation of the mouse gestures.</t>
  </si>
  <si>
    <t>Users will not be able to set up or sign in with a picture password.</t>
  </si>
  <si>
    <t>The setting 'turn on PIN sign-in" is disabled</t>
  </si>
  <si>
    <t>The setting 'turn on PIN sign-in" is not disabled.</t>
  </si>
  <si>
    <t>18.8.28.7</t>
  </si>
  <si>
    <t>A PIN is created from a much smaller selection of characters than a password, so in most cases a PIN will be much less robust than a password.</t>
  </si>
  <si>
    <t>18.8.34.6</t>
  </si>
  <si>
    <t>18.8.34.6.1</t>
  </si>
  <si>
    <t>Disabling this setting ensures that the computer will not be accessible to attackers over a WLAN network while left unattended, on battery and in a sleep state.</t>
  </si>
  <si>
    <t>Network connectivity in standby (while on battery) is not guaranteed. This connectivity restriction currently only applies to WLAN networks only, but is subject to change (according to Microsoft).</t>
  </si>
  <si>
    <t xml:space="preserve">The "Allow network connectivity during connected-standby (plugged in)" has been disabled. </t>
  </si>
  <si>
    <t xml:space="preserve">The "Allow network connectivity during connected-standby (plugged in)" has not been disabled. </t>
  </si>
  <si>
    <t>18.8.34.6.2</t>
  </si>
  <si>
    <t>Disabling this setting ensures that the computer will not be accessible to attackers over a WLAN network while left unattended, plugged in and in a sleep state.</t>
  </si>
  <si>
    <t>Network connectivity in standby (while plugged in) is not guaranteed. This connectivity restriction currently only applies to WLAN networks only, but is subject to change (according to Microsoft).</t>
  </si>
  <si>
    <t>The setting "Require a password when a computer wakes (on battery)" is enabled</t>
  </si>
  <si>
    <t>The setting "Require a password when a computer wakes (on battery)" is not enabled.</t>
  </si>
  <si>
    <t>18.8.34.6.5</t>
  </si>
  <si>
    <t>Enabling this setting ensures that anyone who wakes an unattended computer from sleep state will have to provide logon credentials before they can access the system.</t>
  </si>
  <si>
    <t>The setting "Require a password when a computer wakes (plugged in)" is enabled</t>
  </si>
  <si>
    <t>The setting "Require a password when a computer wakes (plugged in)" is not enabled.</t>
  </si>
  <si>
    <t xml:space="preserve">HCM45: System configuration provides additional attack surface
</t>
  </si>
  <si>
    <t>18.8.34.6.6</t>
  </si>
  <si>
    <t>The setting "Configure Offer Remote Assistance" is disabled</t>
  </si>
  <si>
    <t>The setting "Configure Offer Remote Assistance" is not disabled.</t>
  </si>
  <si>
    <t>HRM7</t>
  </si>
  <si>
    <t>HRM7: The agency does not adequately control remote access to its systems</t>
  </si>
  <si>
    <t>18.8.36</t>
  </si>
  <si>
    <t>18.8.36.1</t>
  </si>
  <si>
    <t>A user might be tricked and accept an unsolicited Remote Assistance offer from a malicious user.</t>
  </si>
  <si>
    <t>The setting "Configure Solicited Remote Assistance" is disabled</t>
  </si>
  <si>
    <t>The setting "Configure Solicited Remote Assistance" is not disabled.</t>
  </si>
  <si>
    <t>18.8.36.2</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</si>
  <si>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</si>
  <si>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Users on this computer cannot use e-mail or file transfer to ask someone for help. Also, users cannot use instant messaging programs to allow connections to this computer.</t>
  </si>
  <si>
    <t>The setting "Enable RPC Endpoint Mapper Client Authentication" is enabled</t>
  </si>
  <si>
    <t>The setting "Enable RPC Endpoint Mapper Client Authentication" is not enabled.</t>
  </si>
  <si>
    <t>18.8.37</t>
  </si>
  <si>
    <t>18.8.37.1</t>
  </si>
  <si>
    <t>Anonymous access to RPC services could result in accidental disclosure of information to unauthenticated users.</t>
  </si>
  <si>
    <t>RPC clients will authenticate to the Endpoint Mapper Service for calls that contain authentication information. Clients making such calls will not be able to communicate with the Windows NT4 Server Endpoint Mapper Service.</t>
  </si>
  <si>
    <t>Set "Restrict Unauthenticated RPC clients" to "Enabled: Authenticated"</t>
  </si>
  <si>
    <t>The setting "Restrict Unauthenticated RPC clients" is set to "Enabled: Authenticated"</t>
  </si>
  <si>
    <t>The setting "Restrict Unauthenticated RPC clients" is not set to "Enabled: Authenticated".</t>
  </si>
  <si>
    <t>18.8.37.2</t>
  </si>
  <si>
    <t>Unauthenticated RPC communication can create a security vulnerability.</t>
  </si>
  <si>
    <t>Set "Let Windows apps activate with voice while the system is locked" to "Enabled: Force Deny"</t>
  </si>
  <si>
    <t>The "Let Windows apps activate with voice while the system is locked" has been set to "Enabled: Force Deny".</t>
  </si>
  <si>
    <t>The "Let Windows apps activate with voice while the system is locked" has not been set to "Enabled: Force Deny".</t>
  </si>
  <si>
    <t>18.9.5</t>
  </si>
  <si>
    <t>18.9.5.1</t>
  </si>
  <si>
    <t>Access to any computer resource should not be allowed when the device is locked.</t>
  </si>
  <si>
    <t>Users will not be able to activate apps while the computer is locked.</t>
  </si>
  <si>
    <t>AC-2</t>
  </si>
  <si>
    <t>Account Management</t>
  </si>
  <si>
    <t>The setting "Allow Microsoft accounts to be optional" is enabled</t>
  </si>
  <si>
    <t>The setting "Allow Microsoft accounts to be optional" is not enabled.</t>
  </si>
  <si>
    <t>18.9.6</t>
  </si>
  <si>
    <t>18.9.6.1</t>
  </si>
  <si>
    <t>Enabling this setting allows an organization to use their enterprise user accounts instead of using their Microsoft accounts when accessing Windows store apps. This provides the organization with greater control over relevant credentials. Microsoft accounts cannot be centrally managed and as such enterprise credential security policies cannot be applied to them, which could put any information accessed by using Microsoft accounts at risk.</t>
  </si>
  <si>
    <t>Windows Store apps that typically require a Microsoft account to sign in will allow users to sign in with an enterprise account instead.</t>
  </si>
  <si>
    <t>The setting "Disallow Autoplay for non-volume devices" is enabled</t>
  </si>
  <si>
    <t>The setting "Disallow Autoplay for non-volume devices" is not enabled.</t>
  </si>
  <si>
    <t>HSI1</t>
  </si>
  <si>
    <t>HSI1: System configured to load or run removable media automatically</t>
  </si>
  <si>
    <t>18.9.8</t>
  </si>
  <si>
    <t>18.9.8.1</t>
  </si>
  <si>
    <t>An attacker could use this feature to launch a program to damage a client computer or data on the computer.</t>
  </si>
  <si>
    <t>AutoPlay will not be allowed for MTP devices like cameras or phones.</t>
  </si>
  <si>
    <t>Set "Set the default behavior for AutoRun" to "Enabled: Do not execute any autorun commands"</t>
  </si>
  <si>
    <t>The setting "Set the default behavior for AutoRun" is set to "Enabled: Do not execute any autorun commands"</t>
  </si>
  <si>
    <t>The setting "Set the default behavior for AutoRun" is not set to "Enabled: Do not execute any autorun commands".</t>
  </si>
  <si>
    <t>18.9.8.2</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</si>
  <si>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</si>
  <si>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AutoRun commands will be completely disabled.</t>
  </si>
  <si>
    <t>Set "Turn off Autoplay" to "Enabled: All drives"</t>
  </si>
  <si>
    <t>The setting 'turn off Autoplay" is set to "Enabled: All drives"</t>
  </si>
  <si>
    <t>The setting 'turn off Autoplay" is not set to "Enabled: All drives".</t>
  </si>
  <si>
    <t>18.9.8.3</t>
  </si>
  <si>
    <t>Autoplay will be disabled - users will have to manually launch setup or installation programs that are provided on removable media.</t>
  </si>
  <si>
    <t xml:space="preserve">The 'Use enhanced anti-spoofing when available' option has been enabled. </t>
  </si>
  <si>
    <t xml:space="preserve">The Use enhanced anti-spoofing when available option has not been enabled. </t>
  </si>
  <si>
    <t>HCM45: System configuration provides additional attack surface.</t>
  </si>
  <si>
    <t>18.9.10.1</t>
  </si>
  <si>
    <t>18.9.10.1.1</t>
  </si>
  <si>
    <t>Enterprise managed environments are now supporting a wider range of mobile devices, increasing the security on these devices will help protect against unauthorized access on your network.</t>
  </si>
  <si>
    <t>Windows will require all users on the device to use anti-spoofing for facial features, on devices which support it.</t>
  </si>
  <si>
    <t xml:space="preserve">The 'Turn off Microsoft consumer experiences' option has been enabled. </t>
  </si>
  <si>
    <t xml:space="preserve">The Turn off Microsoft consumer experiences option has not been enabled. </t>
  </si>
  <si>
    <t>Having apps silently install in an enterprise managed environment is not good security practice - especially if the apps send data back to a 3rd party.</t>
  </si>
  <si>
    <t>Users will no longer see personalized recommendations from Microsoft and notifications about their Microsoft account.</t>
  </si>
  <si>
    <t>Set "Require pin for pairing" to "Enabled: First Time" OR "Enabled: Always"</t>
  </si>
  <si>
    <t xml:space="preserve">The 'Require pin for pairing' option has been enabled. </t>
  </si>
  <si>
    <t xml:space="preserve">The Require pin for pairing option has not been enabled. </t>
  </si>
  <si>
    <t>18.9.14</t>
  </si>
  <si>
    <t>18.9.14.1</t>
  </si>
  <si>
    <t>If this setting is not configured or disabled then a PIN would not be required when pairing wireless display devices to the system, increasing the risk of unauthorized use.</t>
  </si>
  <si>
    <t>The pairing ceremony for connecting to new wireless display devices will always require a PIN.</t>
  </si>
  <si>
    <t>IA-6</t>
  </si>
  <si>
    <t>Authentication Feedback</t>
  </si>
  <si>
    <t>The setting "Do not display the password reveal button" is enabled</t>
  </si>
  <si>
    <t>The setting "Do not display the password reveal button" is not enabled.</t>
  </si>
  <si>
    <t>HPW8</t>
  </si>
  <si>
    <t>HPW8: Passwords are displayed on screen when entered</t>
  </si>
  <si>
    <t>18.9.15</t>
  </si>
  <si>
    <t>18.9.15.1</t>
  </si>
  <si>
    <t>This is a useful feature when entering a long and complex password, especially when using a touchscreen. The potential risk is that someone else may see your password while surreptitiously observing your screen.</t>
  </si>
  <si>
    <t>The password reveal button will not be displayed after a user types a password in the password entry text box.</t>
  </si>
  <si>
    <t>The setting "Enumerate administrator accounts on elevation" is disabled</t>
  </si>
  <si>
    <t>The setting "Enumerate administrator accounts on elevation" is not disabled.</t>
  </si>
  <si>
    <t>Users could see the list of administrator accounts, making it slightly easier for a malicious user who has logged onto a console session to try to crack the passwords of those accounts.</t>
  </si>
  <si>
    <t>The "Prevent the use of security questions for local accounts" has been enabled.</t>
  </si>
  <si>
    <t>The "Prevent the use of security questions for local accounts" has not been enabled.</t>
  </si>
  <si>
    <t>Users could establish security questions that are easily guessed or sleuthed by observing the user’s social media accounts, making it easier for a malicious actor to change the local user account password and gain access to the computer as that user account.</t>
  </si>
  <si>
    <t>Local user accounts will not be able to set up and use security questions to reset their passwords.</t>
  </si>
  <si>
    <t>18.9.16</t>
  </si>
  <si>
    <t>18.9.16.1</t>
  </si>
  <si>
    <t>Sending any data to a 3rd party vendor is a security concern and should only be done on an as needed basis.</t>
  </si>
  <si>
    <t>Note that setting values of 0 or 1 will degrade certain experiences on the device.</t>
  </si>
  <si>
    <t>18.9.16.3</t>
  </si>
  <si>
    <t>Users should not be sending any feedback to 3rd party vendors in an enterprise managed environment.</t>
  </si>
  <si>
    <t>Users will no longer see feedback notifications through the Windows Feedback app.</t>
  </si>
  <si>
    <t>The setting 'toggle user control over Insider builds" is disabled</t>
  </si>
  <si>
    <t>The setting 'toggle user control over Insider builds" is not disabled.</t>
  </si>
  <si>
    <t>It can be risky for experimental features to be allowed in an enterprise managed environment because this can introduce bugs and security holes into systems, making it easier for an attacker to gain access. It is generally preferred to only use production-ready builds.</t>
  </si>
  <si>
    <t>The item "Get Insider builds" will be unavailable.</t>
  </si>
  <si>
    <t>Set "Download Mode" is NOT set to "Enabled: Internet"</t>
  </si>
  <si>
    <t>The setting "Download Mode" is set to "Enabled: None or LAN or Group" or "Disabled"</t>
  </si>
  <si>
    <t>The setting "Download Mode" is not set to "Enabled: None or LAN or Group" or "Disabled".</t>
  </si>
  <si>
    <t>18.9.17</t>
  </si>
  <si>
    <t>18.9.17.1</t>
  </si>
  <si>
    <t>Due to privacy concerns and security risks, updates should only be downloaded directly from Microsoft, or from a trusted machine on the internal network that received _its_ updates from a trusted source and approved by the network administrator.</t>
  </si>
  <si>
    <t>The setting "Application: Control Event Log behavior when the log file reaches its maximum size" is disabled</t>
  </si>
  <si>
    <t>The setting "Application: Control Event Log behavior when the log file reaches its maximum size" is not disabled.</t>
  </si>
  <si>
    <t>If new events are not recorded it may be difficult or impossible to determine the root cause of system problems or the unauthorized activities of malicious users.</t>
  </si>
  <si>
    <t>Set "Application: Specify the maximum log file size (KB)" to "Enabled: 32,768 or greater"</t>
  </si>
  <si>
    <t>The setting "Application: Specify the maximum log file size (KB)" is set to "Enabled: 32,768 or greater"</t>
  </si>
  <si>
    <t>The setting "Application: Specify the maximum log file size (KB)" is not set to "Enabled: 32,768 or greater".</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</si>
  <si>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</si>
  <si>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 xml:space="preserve">Response to Audit Processing Failure </t>
  </si>
  <si>
    <t>The setting "Security: Control Event Log behavior when the log file reaches its maximum size" is disabled</t>
  </si>
  <si>
    <t>The setting "Security: Control Event Log behavior when the log file reaches its maximum size" is not disabled.</t>
  </si>
  <si>
    <t>Set "Security: Specify the maximum log file size (KB)" to "Enabled: 196,608 or greater"</t>
  </si>
  <si>
    <t>The setting "Security: Specify the maximum log file size (KB)" is set to "Enabled: 196,608 or greater"</t>
  </si>
  <si>
    <t>The setting "Security: Specify the maximum log file size (KB)" is not set to "Enabled: 196,608 or greater".</t>
  </si>
  <si>
    <t>The setting "Setup: Control Event Log behavior when the log file reaches its maximum size" is disabled</t>
  </si>
  <si>
    <t>The setting "Setup: Control Event Log behavior when the log file reaches its maximum size" is not disabled.</t>
  </si>
  <si>
    <t>Set "Setup: Specify the maximum log file size (KB)" to "Enabled: 32,768 or greater"</t>
  </si>
  <si>
    <t>The setting "Setup: Specify the maximum log file size (KB)" is set to "Enabled: 32,768 or greater"</t>
  </si>
  <si>
    <t>The setting "Setup: Specify the maximum log file size (KB)" is not set to "Enabled: 32,768 or greater".</t>
  </si>
  <si>
    <t>If events are not recorded it may be difficult or impossible to determine the root cause of system problems or the unauthorized activities of malicious users</t>
  </si>
  <si>
    <t>The setting "System: Control Event Log behavior when the log file reaches its maximum size" is disabled</t>
  </si>
  <si>
    <t>The setting "System: Control Event Log behavior when the log file reaches its maximum size" is not disabled.</t>
  </si>
  <si>
    <t>Set "System: Specify the maximum log file size (KB)" to "Enabled: 32,768 or greater"</t>
  </si>
  <si>
    <t>The setting "System: Specify the maximum log file size (KB)" is set to "Enabled: 32,768 or greater"</t>
  </si>
  <si>
    <t>The setting "System: Specify the maximum log file size (KB)" is not set to "Enabled: 32,768 or greater".</t>
  </si>
  <si>
    <t>The setting 'turn off Data Execution Prevention for Explorer" is disabled</t>
  </si>
  <si>
    <t>The setting 'turn off Data Execution Prevention for Explorer" is not disabled.</t>
  </si>
  <si>
    <t>HSI22</t>
  </si>
  <si>
    <t>HSI22: Data remanence is not properly handled</t>
  </si>
  <si>
    <t>Data Execution Prevention is an important security feature supported by Explorer that helps to limit the impact of certain types of malware.</t>
  </si>
  <si>
    <t>The setting 'turn off heap termination on corruption" is disabled</t>
  </si>
  <si>
    <t>The setting 'turn off heap termination on corruption" is not disabled.</t>
  </si>
  <si>
    <t>Allowing an application to function after its session has become corrupt increases the risk posture to the system.</t>
  </si>
  <si>
    <t>The setting 'turn off shell protocol protected mode" is disabled</t>
  </si>
  <si>
    <t>The setting 'turn off shell protocol protected mode" is not disabled.</t>
  </si>
  <si>
    <t>Limiting the opening of files and folders to a limited set reduces the attack surface of the system.</t>
  </si>
  <si>
    <t>The setting "Prevent the computer from joining a homegroup" is enabled</t>
  </si>
  <si>
    <t>The setting "Prevent the computer from joining a homegroup" is not enabled.</t>
  </si>
  <si>
    <t>HSI7</t>
  </si>
  <si>
    <t>HSI7: FTI can move via covert channels (e.g., VM isolation tools)</t>
  </si>
  <si>
    <t>While resources on a domain-joined computer cannot be shared with a HomeGroup, information from the domain-joined computer can be leaked to other computers in the HomeGroup.</t>
  </si>
  <si>
    <t>A user on this computer will not be able to add this computer to a HomeGroup. This setting does not affect other network sharing features. Mobile users who access printers and other shared devices on their home networks will not be able to leverage the ease of use provided by HomeGroup functionality.</t>
  </si>
  <si>
    <t>The "Block all consumer Microsoft account user authentication" has been set to enabled.</t>
  </si>
  <si>
    <t>The "Block all consumer Microsoft account user authentication" has not been set to enabled.</t>
  </si>
  <si>
    <t>Organizations that want to effectively implement identity management policies and maintain firm control of what accounts are used on their computers will probably want to block Microsoft accounts. Organizations may also need to block Microsoft accounts in order to meet the requirements of compliance standards that apply to their information systems.</t>
  </si>
  <si>
    <t>The setting "Prevent the usage of OneDrive for file storage" is enabled</t>
  </si>
  <si>
    <t>The setting "Prevent the usage of OneDrive for file storage" is not enabled.</t>
  </si>
  <si>
    <t>Enabling this setting prevents users from accidentally (or intentionally) uploading confidential or sensitive corporate information to the OneDrive cloud service using the Next Generation Sync Client.
**Note:** This security concern applies to _any_ cloud-based file storage application installed on a workstation, not just the one supplied with Windows.</t>
  </si>
  <si>
    <t>The setting "Do not allow passwords to be saved" is enabled</t>
  </si>
  <si>
    <t>The setting "Do not allow passwords to be saved" is not enabled.</t>
  </si>
  <si>
    <t>An attacker with physical access to the computer may be able to break the protection guarding saved passwords. An attacker who compromises a user's account and connects to their computer could use saved passwords to gain access to additional hosts.</t>
  </si>
  <si>
    <t>The password saving checkbox will be disabled for Remote Desktop clients and users will not be able to save passwords.</t>
  </si>
  <si>
    <t>SC-4</t>
  </si>
  <si>
    <t>The setting "Do not allow drive redirection" is enabled</t>
  </si>
  <si>
    <t>The setting "Do not allow drive redirection" is not enabled.</t>
  </si>
  <si>
    <t>Data could be forwarded from the user's Remote Desktop Services session to the user's local computer without any direct user interaction. Malicious software already present on a compromised server would have direct and stealthy disk access to the user's local computer during the Remote Desktop session.</t>
  </si>
  <si>
    <t>Drive redirection will not be possible. In most situations, traditional network drive mapping to file shares (including administrative shares) performed manually by the connected user will serve as a capable substitute to still allow file transfers when needed.</t>
  </si>
  <si>
    <t>AC-1</t>
  </si>
  <si>
    <t>Access Control Policy and Procedures</t>
  </si>
  <si>
    <t>The setting "Always prompt for password upon connection" is enabled</t>
  </si>
  <si>
    <t>The setting "Always prompt for password upon connection" is not enabled.</t>
  </si>
  <si>
    <t>Users have the option to store both their username and password when they create a new Remote Desktop Connection shortcut. If the server that runs Remote Desktop Services allows users who have used this feature to log on to the server but not enter their password, then it is possible that an attacker who has gained physical access to the user's computer could connect to a Remote Desktop Server through the Remote Desktop Connection shortcut, even though they may not know the user's password.</t>
  </si>
  <si>
    <t>Users cannot automatically log on to Remote Desktop Services by supplying their passwords in the Remote Desktop Connection client. They will be prompted for a password to log on.</t>
  </si>
  <si>
    <t>The setting "Require secure RPC communication" is enabled</t>
  </si>
  <si>
    <t>The setting "Require secure RPC communication" is not enabled.</t>
  </si>
  <si>
    <t>Allowing unsecure RPC communication can exposes the server to man in the middle attacks and data disclosure attacks.</t>
  </si>
  <si>
    <t>Remote Desktop Services accepts requests from RPC clients that support secure requests, and does not allow unsecured communication with untrusted clients.</t>
  </si>
  <si>
    <t>Set "Require use of specific security layer for remote (RDP) connections" to "Enabled: SSL"</t>
  </si>
  <si>
    <t>The setting "Set client connection encryption level" is set to "Enabled: High Level"</t>
  </si>
  <si>
    <t>The setting "Set client connection encryption level" is not set to "Enabled: High Level".</t>
  </si>
  <si>
    <t>The native Remote Desktop Protocol (RDP) encryption is now considered a weak protocol, so enforcing the use of stronger Transport Layer Security (TLS) encryption for all RDP communications between clients and RD Session Host servers is preferred.</t>
  </si>
  <si>
    <t>The "Require user authentication for remote connections by using Network Level Authentication" has been set to enabled.</t>
  </si>
  <si>
    <t>The "Require user authentication for remote connections by using Network Level Authentication" has not been set to enabled.</t>
  </si>
  <si>
    <t>Requiring that user authentication occur earlier in the remote connection process enhances security.</t>
  </si>
  <si>
    <t>Set "Set client connection encryption level" to "Enabled: High Level"</t>
  </si>
  <si>
    <t>If Remote Desktop client connections that use low level encryption are allowed, it is more likely that an attacker will be able to decrypt any captured Remote Desktop Services network traffic.</t>
  </si>
  <si>
    <t xml:space="preserve">The "Do not delete temp folders upon exit" option has been disabled. </t>
  </si>
  <si>
    <t xml:space="preserve">The "Do not delete temp folders upon exit" option has not been disabled. </t>
  </si>
  <si>
    <t>Sensitive information could be contained inside the temporary folders and visible to other administrators that log into the system.</t>
  </si>
  <si>
    <t>Allowing attachments to be downloaded through the RSS feed can introduce files that could have malicious intent.</t>
  </si>
  <si>
    <t>Users cannot set the Feed Sync Engine to download an enclosure through the Feed property page. Developers cannot change the download setting through feed APIs.</t>
  </si>
  <si>
    <t>The setting "Allow Cortana" is disabled</t>
  </si>
  <si>
    <t xml:space="preserve">The "Allow Cortana above lock screen" option has been disabled. </t>
  </si>
  <si>
    <t>If Cortana is enabled, sensitive information could be contained in search history and sent out to Microsoft.</t>
  </si>
  <si>
    <t>Cortana will be turned off. Users will still be able to use search to find things on the device and on the Internet.</t>
  </si>
  <si>
    <t xml:space="preserve">The "Allow Cortana above lock screen" option has not been disabled. </t>
  </si>
  <si>
    <t>The system will need to be unlocked for the user to interact with Cortana using speech.</t>
  </si>
  <si>
    <t xml:space="preserve">The Allow indexing of encrypted files option has not been disabled. </t>
  </si>
  <si>
    <t>Indexing and allowing users to search encrypted files could potentially reveal confidential data stored within the encrypted files.</t>
  </si>
  <si>
    <t>The setting "Allow search and Cortana to use location" is disabled</t>
  </si>
  <si>
    <t>The setting "Allow search and Cortana to use location" is not disabled.</t>
  </si>
  <si>
    <t>In an enterprise managed environment, allowing Cortana and Search to have access to location data is unnecessary. Organizations likely do not want this information shared out.</t>
  </si>
  <si>
    <t>Search and Cortana will not have access to location information.</t>
  </si>
  <si>
    <t>The "Only display the private store within the Microsoft Store" has been enabled.</t>
  </si>
  <si>
    <t>The "Only display the private store within the Microsoft Store" has not been enabled.</t>
  </si>
  <si>
    <t>Allowing the private store will allow an organization to control the apps that users have access to add to a system. This will help ensure that unapproved malicious apps are not running on a system.</t>
  </si>
  <si>
    <t>Users will not be able to view the retail catalog in the Microsoft Store, but they will be able to view apps in the private store.</t>
  </si>
  <si>
    <t xml:space="preserve">The "Turn off Automatic Download and Install of updates" has been disabled. </t>
  </si>
  <si>
    <t xml:space="preserve">The "Turn off Automatic Download and Install of updates" has not been disabled. </t>
  </si>
  <si>
    <t>Keeping your system properly patched can help protect against 0 day vulnerabilities.</t>
  </si>
  <si>
    <t>The "Turn off the offer to update to the latest version of Windows" has been enabled.</t>
  </si>
  <si>
    <t>The "Turn off the offer to update to the latest version of Windows" has not been enabled.</t>
  </si>
  <si>
    <t>Unplanned OS upgrades can lead to more preventable support calls. The IT department should be managing and approving all upgrades and updates.</t>
  </si>
  <si>
    <t>The Microsoft Store application will not offer updates to the latest version of Windows.</t>
  </si>
  <si>
    <t>Set "Configure detection for potentially unwanted applications" to "Enabled: Block"</t>
  </si>
  <si>
    <t xml:space="preserve">The "Turn on Windows Defender protection against Potentially Unwanted Applications" has been set to enable. </t>
  </si>
  <si>
    <t xml:space="preserve">The "Turn on Windows Defender protection against Potentially Unwanted Applications" has not been set to enable. </t>
  </si>
  <si>
    <t>Potentially unwanted applications can increase the risk of your network being infected with malware, cause malware infections to be harder to identify, and can waste IT resources in cleaning up the applications. They should be blocked from installation.</t>
  </si>
  <si>
    <t>Applications that are identified by Microsoft as PUA will be blocked at download and install time.</t>
  </si>
  <si>
    <t>The 'Configure local setting override for reporting to Microsoft MAPS' has been set to disabled.</t>
  </si>
  <si>
    <t>The Configure local setting override for reporting to Microsoft MAPS has not been set to disabled.</t>
  </si>
  <si>
    <t>The 'Turn on behavior monitoring' has been set to enabled.</t>
  </si>
  <si>
    <t>The Turn on behavior monitoring has not been set to enabled.</t>
  </si>
  <si>
    <t>The 'Scan removable drives' has been set to enabled.</t>
  </si>
  <si>
    <t>The Scan removable drives has not been set to enabled.</t>
  </si>
  <si>
    <t>It is important to ensure that any present removable drives are always included in any type of scan, as removable drives are more likely to contain malicious software brought in to the enterprise managed environment from an external, unmanaged computer.</t>
  </si>
  <si>
    <t>The 'Turn on e-mail scanning' has been set to enabled.</t>
  </si>
  <si>
    <t>The Turn on e-mail scanning has not been set to enabled.</t>
  </si>
  <si>
    <t>The 'Configure Attack Surface Reduction rules' has been set to enabled.</t>
  </si>
  <si>
    <t>The Configure Attack Surface Reduction rules has not been set to enabled.</t>
  </si>
  <si>
    <t>Attack surface reduction helps prevent actions and apps that are typically used by exploit-seeking malware to infect machines.</t>
  </si>
  <si>
    <t>When a rule is triggered, a notification will be displayed from the Action Center.</t>
  </si>
  <si>
    <t>Set "Configure Attack Surface Reduction rules: Set the state for each ASR rule" is "configured"</t>
  </si>
  <si>
    <t>The 'Configure Attack Surface Reduction rules: Set the state for each ASR rule' has been configured.</t>
  </si>
  <si>
    <t>The Configure Attack Surface Reduction rules: Set the state for each ASR rule has not  been configured.</t>
  </si>
  <si>
    <t>Set "Prevent users and apps from accessing dangerous websites" to "Enabled: Block"</t>
  </si>
  <si>
    <t>The 'Prevent users and apps from accessing dangerous websites' has been set to 'Enabled: Block'.</t>
  </si>
  <si>
    <t>The Prevent users and apps from accessing dangerous websites has not been set to Enabled: Block.</t>
  </si>
  <si>
    <t>This setting can help prevent employees from using any application to access dangerous domains that may host phishing scams, exploit-hosting sites, and other malicious content on the Internet.</t>
  </si>
  <si>
    <t>Users and applications will not be able to access dangerous domains.</t>
  </si>
  <si>
    <t>Set "Configure Windows Defender SmartScreen" to "Enabled: Warn and prevent bypass"</t>
  </si>
  <si>
    <t>The 'Configure Windows Defender SmartScreen' has been set to 'Enabled: Warn and prevent bypass'.</t>
  </si>
  <si>
    <t>The Configure Windows Defender SmartScreen has not been set to Enabled: Warn and prevent bypass.</t>
  </si>
  <si>
    <t>Users will be warned before they are allowed to run unrecognized programs downloaded from the Internet.</t>
  </si>
  <si>
    <t>The "Configure Windows Defender SmartScreen" has been enabled.</t>
  </si>
  <si>
    <t>SmartScreen serves an important purpose as it helps to warn users of possible malicious sites and files. Allowing users to turn off this setting can make the browser become more vulnerable to compromise.</t>
  </si>
  <si>
    <t xml:space="preserve">The “Prevent bypassing Windows Defender SmartScreen prompts for files” has been set to enabled. </t>
  </si>
  <si>
    <t xml:space="preserve">The “Prevent bypassing Windows Defender SmartScreen prompts for files” has not been set to enabled. </t>
  </si>
  <si>
    <t>SmartScreen will warn an employee if a website is potentially malicious. Enabling this setting prevents these warnings from being bypassed.</t>
  </si>
  <si>
    <t>Employees will not be able to ignore SmartScreen Filter warnings, and they will be blocked from going to potentially malicious websites that SmartScreen detects.</t>
  </si>
  <si>
    <t>The setting "Enables or disables Windows Game Recording and Broadcasting" is disabled</t>
  </si>
  <si>
    <t>The setting "Enables or disables Windows Game Recording and Broadcasting" is not disabled.</t>
  </si>
  <si>
    <t>Windows Game Recording will not be allowed.</t>
  </si>
  <si>
    <t>The 'Allow Windows Ink Workspace' option has been set to 'Enabled: On, but disallow access above lock' OR 'Disabled' but not 'Enabled: On'.</t>
  </si>
  <si>
    <t>The Allow Windows Ink Workspace option has not been set to Enabled: On, but disallow access above lock OR Disabled but not Enabled: On.</t>
  </si>
  <si>
    <t>Allowing any apps to be accessed while system is locked is not recommended. If this feature is permitted, it should only be accessible once a user authenticates with the proper credentials.</t>
  </si>
  <si>
    <t>Windows Ink Workspace will not be permitted above the lock screen.</t>
  </si>
  <si>
    <t>The setting "Allow user control over installs" is disabled</t>
  </si>
  <si>
    <t>The setting "Allow user control over installs" is not disabled.</t>
  </si>
  <si>
    <t>18.9.85.1</t>
  </si>
  <si>
    <t>In an enterprise managed environment, only IT staff with administrative rights should be installing or changing software on a system. Allowing users the ability to have any control over installs can risk unapproved software from being installed or removed from a system, which could cause the system to become vulnerable to compromise.</t>
  </si>
  <si>
    <t>The setting "Always install with elevated privileges" is disabled</t>
  </si>
  <si>
    <t>The setting "Always install with elevated privileges" is not disabled.</t>
  </si>
  <si>
    <t>18.9.85.2</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</si>
  <si>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</si>
  <si>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The setting "Sign-in last interactive user automatically after a system-initiated restart" is disabled</t>
  </si>
  <si>
    <t>The setting "Sign-in last interactive user automatically after a system-initiated restart" is not disabled.</t>
  </si>
  <si>
    <t>Disabling this feature will prevent the caching of user's credentials and unauthorized use of the device, and also ensure the user is aware of the restart.</t>
  </si>
  <si>
    <t>The device does not store the user's credentials for automatic sign-in after a Windows Update restart. The users' lock screen apps are not restarted after the system restarts. The user is required to present the logon credentials in order to proceed after restart.</t>
  </si>
  <si>
    <t>The setting 'turn on PowerShell Script Block Logging" is disabled</t>
  </si>
  <si>
    <t>The setting 'turn on PowerShell Script Block Logging" is not disabled.</t>
  </si>
  <si>
    <t>The setting 'turn on PowerShell Transcription" is disabled</t>
  </si>
  <si>
    <t>The setting 'turn on PowerShell Transcription" is not disabled.</t>
  </si>
  <si>
    <t>The setting "Allow Basic authentication" is disabled</t>
  </si>
  <si>
    <t>The setting "Allow Basic authentication" is not disabled.</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</si>
  <si>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</si>
  <si>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The setting "Allow unencrypted traffic" is disabled</t>
  </si>
  <si>
    <t>The setting "Allow unencrypted traffic" is not disabled.</t>
  </si>
  <si>
    <t>Encrypting WinRM network traffic reduces the risk of an attacker viewing or modifying WinRM messages as they transit the network.</t>
  </si>
  <si>
    <t>The setting "Disallow Digest authentication" is enabled</t>
  </si>
  <si>
    <t>The setting "Disallow Digest authentication" is not enabled.</t>
  </si>
  <si>
    <t>Digest authentication is less robust than other authentication methods available in WinRM, an attacker who is able to capture packets on the network where WinRM is running may be able to determine the credentials used for accessing remote hosts via WinRM.</t>
  </si>
  <si>
    <t>The WinRM client will not use Digest authentication.</t>
  </si>
  <si>
    <t>The setting "Disallow WinRM from storing RunAs credentials" is enabled</t>
  </si>
  <si>
    <t>The setting "Disallow WinRM from storing RunAs credentials" is not enabled.</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</si>
  <si>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</si>
  <si>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The Set 'Prevent users from modifying settings' has been enabled.</t>
  </si>
  <si>
    <t>The Set Prevent users from modifying settings has not been enabled.</t>
  </si>
  <si>
    <t>Only authorized IT staff should be able to make changes to the exploit protection settings in order to ensure the organizations specific configuration is not modified.</t>
  </si>
  <si>
    <t>Local users cannot make changes in the Exploit protection settings area.</t>
  </si>
  <si>
    <t>The setting "Configure Automatic Updates" is enabled</t>
  </si>
  <si>
    <t>The setting "Configure Automatic Updates" is not enabled.</t>
  </si>
  <si>
    <t>18.9.102.2</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</si>
  <si>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</si>
  <si>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Critical operating system updates and service packs will be installed as necessary.</t>
  </si>
  <si>
    <t>Set "Configure Automatic Updates: Scheduled install day" to "0 - Every day"</t>
  </si>
  <si>
    <t>The setting "Configure Automatic Updates: Scheduled install day" is set to "0 - Every day"</t>
  </si>
  <si>
    <t>The setting "Configure Automatic Updates: Scheduled install day" is not set to "0 - Every day".</t>
  </si>
  <si>
    <t>The setting "No auto-restart with logged on users for scheduled automatic updates installations" is disabled</t>
  </si>
  <si>
    <t>The setting "No auto-restart with logged on users for scheduled automatic updates installations" is not disabled.</t>
  </si>
  <si>
    <t>Some security updates require that the computer be restarted to complete an installation. If the computer cannot restart automatically, then the most recent update will not completely install and no new updates will download to the computer until it is restarted. Without the auto-restart functionality, users who are not security-conscious may choose to indefinitely delay the restart, therefore keeping the computer in a less secure state.</t>
  </si>
  <si>
    <t xml:space="preserve">The “'Remove access to “Pause updates” feature has been set to enabled. </t>
  </si>
  <si>
    <t xml:space="preserve">The “'Remove access to “Pause updates” feature has not been set to enabled. </t>
  </si>
  <si>
    <t>In order to ensure security and system updates are applied, system administrators should control when updates are applied to systems.</t>
  </si>
  <si>
    <t>Users will not be able to select the "Pause updates" option in Windows Update to prevent updates from being installed on a system.</t>
  </si>
  <si>
    <t>18.9.102.1</t>
  </si>
  <si>
    <t>18.9.102.1.1</t>
  </si>
  <si>
    <t>Preview builds are prevented from installing on the device.</t>
  </si>
  <si>
    <t>Set "Select when Preview Builds and Feature Updates are received" to "Enabled: Semi-Annual Channel, 180 or more days"</t>
  </si>
  <si>
    <t>The 'Select when Feature Updates are received' option has been set to 'Enabled: Current Branch for Business, 180 days'.</t>
  </si>
  <si>
    <t>The Select when Feature Updates are received option has not been set to Enabled: Current Branch for Business, 180 days.</t>
  </si>
  <si>
    <t>18.9.102.1.2</t>
  </si>
  <si>
    <t>Set "Select when Quality Updates are received" to "Enabled: 0 days"</t>
  </si>
  <si>
    <t>The 'Select when Quality Updates are received' option has been set to 'Enabled: 0 days'.</t>
  </si>
  <si>
    <t>The Select when Quality Updates are received option has not been set to Enabled: 0 days.</t>
  </si>
  <si>
    <t>18.9.102.1.3</t>
  </si>
  <si>
    <t>Quality Updates can contain important bug fixes and/or security patches, and should be installed as soon as possible.</t>
  </si>
  <si>
    <t>The setting "Enable screen saver" is enabled</t>
  </si>
  <si>
    <t>The setting "Enable screen saver" is not enabled.</t>
  </si>
  <si>
    <t>19.1.3</t>
  </si>
  <si>
    <t>19.1.3.1</t>
  </si>
  <si>
    <t>If a user forgets to lock their computer when they walk away, it is possible that a passerby will hijack it. Configuring a timed screen saver with password lock will help to protect against these hijacks.</t>
  </si>
  <si>
    <t>19.1.3.2</t>
  </si>
  <si>
    <t>The setting "Password protect the screen saver" is enabled</t>
  </si>
  <si>
    <t>The setting "Password protect the screen saver" is not enabled.</t>
  </si>
  <si>
    <t>19.1.3.3</t>
  </si>
  <si>
    <t>All screen savers are password protected. The "Password protected" checkbox on the Screen Saver dialog in the Personalization or Display Control Panel will be disabled, preventing users from changing the password protection setting.</t>
  </si>
  <si>
    <t>Set "Screen saver timeout" to "Enabled: 900 seconds or fewer, but not 0"</t>
  </si>
  <si>
    <t>The setting "Screen saver timeout" is set to "Enabled: 900 seconds or fewer, but not 0"</t>
  </si>
  <si>
    <t>The setting "Screen saver timeout" is not set to "Enabled: 900 seconds or fewer, but not 0".</t>
  </si>
  <si>
    <t>The screen saver will automatically activate when the computer has been left unattended for the amount of time specified, and the users will not be able to change the timeout value.</t>
  </si>
  <si>
    <t>The setting 'turn off toast notifications on the lock screen" is enabled</t>
  </si>
  <si>
    <t>The setting 'turn off toast notifications on the lock screen" is not enabled.</t>
  </si>
  <si>
    <t>19.5.1</t>
  </si>
  <si>
    <t>19.5.1.1</t>
  </si>
  <si>
    <t>While this feature can be handy for users, applications that provide toast notifications might display sensitive personal or business data while the device is left unattended.</t>
  </si>
  <si>
    <t>Applications will not be able to raise toast notifications on the lock screen.</t>
  </si>
  <si>
    <t>The setting "Do not preserve zone information in file attachments" is disabled</t>
  </si>
  <si>
    <t>The setting "Do not preserve zone information in file attachments" is not disabled.</t>
  </si>
  <si>
    <t>19.7.4</t>
  </si>
  <si>
    <t>19.7.4.1</t>
  </si>
  <si>
    <t>A file that is downloaded from a computer in the Internet or Restricted Sites zone may be moved to a location that makes it appear safe, like an intranet file share, and executed by an unsuspecting user. The Attachment Manager feature will warn users when opening or executing files which are marked as being from an untrusted source, unless/until the file's zone information has been removed.</t>
  </si>
  <si>
    <t>The setting "Notify antivirus programs when opening attachments" is enabled</t>
  </si>
  <si>
    <t>The setting "Notify antivirus programs when opening attachments" is not enabled.</t>
  </si>
  <si>
    <t>19.7.4.2</t>
  </si>
  <si>
    <t>Antivirus programs that do not perform on-access checks may not be able to scan downloaded files.</t>
  </si>
  <si>
    <t>Windows tells the registered antivirus program(s) to scan the file when a user opens a file attachment. If the antivirus program fails, the attachment is blocked from being opened.</t>
  </si>
  <si>
    <t>Set "Configure Windows spotlight on lock screen" to Disabled"</t>
  </si>
  <si>
    <t>The "Configure Windows spotlight on lock screen" has been set to disable.</t>
  </si>
  <si>
    <t>The "Configure Windows spotlight on lock screen" has not been set to disable.</t>
  </si>
  <si>
    <t>Enabling this setting will help ensure your data is not shared with any third party. The Windows Spotlight feature collects data and uses that data to display suggested apps as well as images from the internet.</t>
  </si>
  <si>
    <t>Windows Spotlight will be turned off and users will no longer be able to select it as their lock screen.</t>
  </si>
  <si>
    <t>The setting "Prevent users from sharing files within their profile." is enabled</t>
  </si>
  <si>
    <t>The setting "Prevent users from sharing files within their profile" is not enabled.</t>
  </si>
  <si>
    <t>Windows Spotlight on lock screen, Windows tips, Microsoft consumer features and other related features will no longer suggest apps and content from third-party software publishers. Users may still see suggestions and tips to make them more productive with Microsoft features and apps.</t>
  </si>
  <si>
    <t>The "Prevent users from sharing files within their profile" has been enabled.</t>
  </si>
  <si>
    <t>The "Prevent users from sharing files within their profile" has not  been enabled.</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</si>
  <si>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</si>
  <si>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Input of test results starting with this row require corresponding Test IDs in Column A. Insert new rows above here.</t>
  </si>
  <si>
    <t>Info</t>
  </si>
  <si>
    <t>Criticality Ratings</t>
  </si>
  <si>
    <t>Change Log</t>
  </si>
  <si>
    <t>Version</t>
  </si>
  <si>
    <t>Date</t>
  </si>
  <si>
    <t>Description of Changes</t>
  </si>
  <si>
    <t>Author</t>
  </si>
  <si>
    <t>Booz Allen Hamilton</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</si>
  <si>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</si>
  <si>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</si>
  <si>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</si>
  <si>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</si>
  <si>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</si>
  <si>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</si>
  <si>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</si>
  <si>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</si>
  <si>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</si>
  <si>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</si>
  <si>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</si>
  <si>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</si>
  <si>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</si>
  <si>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</si>
  <si>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</si>
  <si>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</si>
  <si>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</si>
  <si>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</si>
  <si>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</si>
  <si>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</si>
  <si>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</si>
  <si>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</si>
  <si>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</si>
  <si>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</si>
  <si>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</si>
  <si>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</si>
  <si>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</si>
  <si>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</si>
  <si>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</si>
  <si>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</si>
  <si>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</si>
  <si>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</si>
  <si>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</si>
  <si>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</si>
  <si>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</si>
  <si>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</si>
  <si>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</si>
  <si>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</si>
  <si>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</si>
  <si>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</si>
  <si>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</si>
  <si>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</si>
  <si>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</si>
  <si>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</si>
  <si>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</si>
  <si>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</si>
  <si>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</si>
  <si>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</si>
  <si>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</si>
  <si>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</si>
  <si>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</si>
  <si>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</si>
  <si>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</si>
  <si>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</si>
  <si>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</si>
  <si>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</si>
  <si>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</si>
  <si>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</si>
  <si>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</si>
  <si>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</si>
  <si>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</si>
  <si>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</si>
  <si>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</si>
  <si>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</si>
  <si>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</si>
  <si>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</si>
  <si>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</si>
  <si>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</si>
  <si>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</si>
  <si>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</si>
  <si>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</si>
  <si>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</si>
  <si>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</si>
  <si>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</si>
  <si>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</si>
  <si>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</si>
  <si>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</si>
  <si>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</si>
  <si>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</si>
  <si>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</si>
  <si>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</si>
  <si>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</si>
  <si>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</si>
  <si>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</si>
  <si>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</si>
  <si>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</si>
  <si>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</si>
  <si>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</si>
  <si>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</si>
  <si>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</si>
  <si>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</si>
  <si>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</si>
  <si>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</si>
  <si>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</si>
  <si>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</si>
  <si>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</si>
  <si>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</si>
  <si>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</si>
  <si>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</si>
  <si>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</si>
  <si>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</si>
  <si>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</si>
  <si>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</si>
  <si>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</si>
  <si>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</si>
  <si>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</si>
  <si>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</si>
  <si>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</si>
  <si>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</si>
  <si>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</si>
  <si>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</si>
  <si>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</si>
  <si>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</si>
  <si>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</si>
  <si>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</si>
  <si>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</si>
  <si>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</si>
  <si>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</si>
  <si>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</si>
  <si>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</si>
  <si>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</si>
  <si>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</si>
  <si>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</si>
  <si>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</si>
  <si>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</si>
  <si>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</si>
  <si>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</si>
  <si>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</si>
  <si>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</si>
  <si>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</si>
  <si>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</si>
  <si>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</si>
  <si>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</si>
  <si>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</si>
  <si>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</si>
  <si>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</si>
  <si>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</si>
  <si>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</si>
  <si>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</si>
  <si>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</si>
  <si>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</si>
  <si>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</si>
  <si>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</si>
  <si>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</si>
  <si>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</si>
  <si>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</si>
  <si>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</si>
  <si>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</si>
  <si>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</si>
  <si>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</si>
  <si>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</si>
  <si>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</si>
  <si>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</si>
  <si>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</si>
  <si>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</si>
  <si>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</si>
  <si>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</si>
  <si>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</si>
  <si>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</si>
  <si>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</si>
  <si>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</si>
  <si>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</si>
  <si>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</si>
  <si>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</si>
  <si>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</si>
  <si>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</si>
  <si>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</si>
  <si>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</si>
  <si>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</si>
  <si>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</si>
  <si>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</si>
  <si>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</si>
  <si>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</si>
  <si>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</si>
  <si>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</si>
  <si>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</si>
  <si>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</si>
  <si>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</si>
  <si>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</si>
  <si>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</si>
  <si>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</si>
  <si>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Audit storage capacity threshold has not been defined</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</si>
  <si>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</si>
  <si>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</si>
  <si>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</si>
  <si>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</si>
  <si>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</si>
  <si>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</si>
  <si>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</si>
  <si>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</si>
  <si>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</si>
  <si>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</si>
  <si>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</si>
  <si>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</si>
  <si>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</si>
  <si>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</si>
  <si>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</si>
  <si>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</si>
  <si>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</si>
  <si>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</si>
  <si>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</si>
  <si>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</si>
  <si>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</si>
  <si>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</si>
  <si>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</si>
  <si>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</si>
  <si>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</si>
  <si>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</si>
  <si>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</si>
  <si>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</si>
  <si>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</si>
  <si>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</si>
  <si>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</si>
  <si>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</si>
  <si>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</si>
  <si>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</si>
  <si>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</si>
  <si>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</si>
  <si>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</si>
  <si>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</si>
  <si>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</si>
  <si>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</si>
  <si>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</si>
  <si>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</si>
  <si>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</si>
  <si>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</si>
  <si>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</si>
  <si>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</si>
  <si>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</si>
  <si>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</si>
  <si>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</si>
  <si>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</si>
  <si>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</si>
  <si>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</si>
  <si>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</si>
  <si>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</si>
  <si>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</si>
  <si>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</si>
  <si>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</si>
  <si>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</si>
  <si>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</si>
  <si>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</si>
  <si>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</si>
  <si>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</si>
  <si>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</si>
  <si>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</si>
  <si>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</si>
  <si>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</si>
  <si>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</si>
  <si>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</si>
  <si>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</si>
  <si>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</si>
  <si>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</si>
  <si>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</si>
  <si>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</si>
  <si>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</si>
  <si>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</si>
  <si>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</si>
  <si>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</si>
  <si>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</si>
  <si>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</si>
  <si>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</si>
  <si>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</si>
  <si>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</si>
  <si>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</si>
  <si>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</si>
  <si>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</si>
  <si>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</si>
  <si>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</si>
  <si>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</si>
  <si>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</si>
  <si>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</si>
  <si>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</si>
  <si>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</si>
  <si>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</si>
  <si>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</si>
  <si>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</si>
  <si>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</si>
  <si>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</si>
  <si>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</si>
  <si>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</si>
  <si>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</si>
  <si>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</si>
  <si>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</si>
  <si>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</si>
  <si>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</si>
  <si>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</si>
  <si>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</si>
  <si>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</si>
  <si>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</si>
  <si>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</si>
  <si>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</si>
  <si>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</si>
  <si>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</si>
  <si>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</si>
  <si>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</si>
  <si>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</si>
  <si>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</si>
  <si>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</si>
  <si>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</si>
  <si>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</si>
  <si>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</si>
  <si>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</si>
  <si>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</si>
  <si>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</si>
  <si>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</si>
  <si>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</si>
  <si>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</si>
  <si>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</si>
  <si>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</si>
  <si>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</si>
  <si>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</si>
  <si>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</si>
  <si>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</si>
  <si>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</si>
  <si>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</si>
  <si>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</si>
  <si>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</si>
  <si>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</si>
  <si>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</si>
  <si>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</si>
  <si>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</si>
  <si>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</si>
  <si>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</si>
  <si>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</si>
  <si>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</si>
  <si>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</si>
  <si>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</si>
  <si>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</si>
  <si>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</si>
  <si>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</si>
  <si>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</si>
  <si>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</si>
  <si>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</si>
  <si>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</si>
  <si>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</si>
  <si>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</si>
  <si>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</si>
  <si>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</si>
  <si>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</si>
  <si>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</si>
  <si>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</si>
  <si>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</si>
  <si>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</si>
  <si>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</si>
  <si>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</si>
  <si>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</si>
  <si>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</si>
  <si>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</si>
  <si>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</si>
  <si>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</si>
  <si>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</si>
  <si>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</si>
  <si>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</si>
  <si>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</si>
  <si>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</si>
  <si>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</si>
  <si>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</si>
  <si>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</si>
  <si>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</si>
  <si>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</si>
  <si>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</si>
  <si>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</si>
  <si>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</si>
  <si>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</si>
  <si>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</si>
  <si>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</si>
  <si>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</si>
  <si>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</si>
  <si>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</si>
  <si>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</si>
  <si>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</si>
  <si>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</si>
  <si>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</si>
  <si>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</si>
  <si>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</si>
  <si>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</si>
  <si>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</si>
  <si>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</si>
  <si>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</si>
  <si>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</si>
  <si>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</si>
  <si>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</si>
  <si>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</si>
  <si>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</si>
  <si>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</si>
  <si>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</si>
  <si>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</si>
  <si>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</si>
  <si>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</si>
  <si>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</si>
  <si>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</si>
  <si>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</si>
  <si>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</si>
  <si>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</si>
  <si>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</si>
  <si>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</si>
  <si>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</si>
  <si>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</si>
  <si>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</si>
  <si>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</si>
  <si>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</si>
  <si>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</si>
  <si>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</si>
  <si>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</si>
  <si>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</si>
  <si>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</si>
  <si>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</si>
  <si>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</si>
  <si>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</si>
  <si>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</si>
  <si>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</si>
  <si>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</si>
  <si>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</si>
  <si>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</si>
  <si>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</si>
  <si>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</si>
  <si>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</si>
  <si>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</si>
  <si>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</si>
  <si>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</si>
  <si>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</si>
  <si>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</si>
  <si>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</si>
  <si>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</si>
  <si>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</si>
  <si>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</si>
  <si>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</si>
  <si>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</si>
  <si>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</si>
  <si>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</si>
  <si>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</si>
  <si>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</si>
  <si>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</si>
  <si>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</si>
  <si>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</si>
  <si>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</si>
  <si>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</si>
  <si>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</si>
  <si>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</si>
  <si>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</si>
  <si>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</si>
  <si>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</si>
  <si>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</si>
  <si>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</si>
  <si>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</si>
  <si>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</si>
  <si>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</si>
  <si>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</si>
  <si>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</si>
  <si>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</si>
  <si>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</si>
  <si>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</si>
  <si>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</si>
  <si>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</si>
  <si>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</si>
  <si>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</si>
  <si>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</si>
  <si>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</si>
  <si>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</si>
  <si>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</si>
  <si>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</si>
  <si>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</si>
  <si>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</si>
  <si>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</si>
  <si>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</si>
  <si>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</si>
  <si>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</si>
  <si>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</si>
  <si>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</si>
  <si>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</si>
  <si>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</si>
  <si>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</si>
  <si>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</si>
  <si>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</si>
  <si>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</si>
  <si>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</si>
  <si>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</si>
  <si>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</si>
  <si>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</si>
  <si>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</si>
  <si>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</si>
  <si>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</si>
  <si>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</si>
  <si>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</si>
  <si>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</si>
  <si>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</si>
  <si>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</si>
  <si>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</si>
  <si>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</si>
  <si>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</si>
  <si>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</si>
  <si>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</si>
  <si>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</si>
  <si>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</si>
  <si>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</si>
  <si>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</si>
  <si>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</si>
  <si>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</si>
  <si>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</si>
  <si>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</si>
  <si>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</si>
  <si>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</si>
  <si>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</si>
  <si>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</si>
  <si>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</si>
  <si>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</si>
  <si>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</si>
  <si>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</si>
  <si>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</si>
  <si>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</si>
  <si>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</si>
  <si>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</si>
  <si>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</si>
  <si>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</si>
  <si>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</si>
  <si>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</si>
  <si>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</si>
  <si>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</si>
  <si>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</si>
  <si>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</si>
  <si>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</si>
  <si>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</si>
  <si>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</si>
  <si>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</si>
  <si>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</si>
  <si>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</si>
  <si>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</si>
  <si>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</si>
  <si>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</si>
  <si>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</si>
  <si>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</si>
  <si>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</si>
  <si>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</si>
  <si>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</si>
  <si>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</si>
  <si>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</si>
  <si>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</si>
  <si>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</si>
  <si>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</si>
  <si>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</si>
  <si>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</si>
  <si>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</si>
  <si>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</si>
  <si>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</si>
  <si>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</si>
  <si>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</si>
  <si>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</si>
  <si>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</si>
  <si>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</si>
  <si>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</si>
  <si>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</si>
  <si>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</si>
  <si>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</si>
  <si>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</si>
  <si>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</si>
  <si>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</si>
  <si>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</si>
  <si>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</si>
  <si>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</si>
  <si>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</si>
  <si>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</si>
  <si>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</si>
  <si>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</si>
  <si>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</si>
  <si>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</si>
  <si>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</si>
  <si>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</si>
  <si>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</si>
  <si>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</si>
  <si>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</si>
  <si>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</si>
  <si>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</si>
  <si>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</si>
  <si>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</si>
  <si>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</si>
  <si>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</si>
  <si>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</si>
  <si>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</si>
  <si>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</si>
  <si>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</si>
  <si>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</si>
  <si>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</si>
  <si>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</si>
  <si>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</si>
  <si>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</si>
  <si>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</si>
  <si>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</si>
  <si>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</si>
  <si>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</si>
  <si>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</si>
  <si>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</si>
  <si>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</si>
  <si>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</si>
  <si>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</si>
  <si>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</si>
  <si>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</si>
  <si>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</si>
  <si>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</si>
  <si>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</si>
  <si>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</si>
  <si>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</si>
  <si>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</si>
  <si>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</si>
  <si>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</si>
  <si>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</si>
  <si>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</si>
  <si>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</si>
  <si>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</si>
  <si>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</si>
  <si>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</si>
  <si>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</si>
  <si>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</si>
  <si>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</si>
  <si>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</si>
  <si>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</si>
  <si>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</si>
  <si>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</si>
  <si>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</si>
  <si>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</si>
  <si>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</si>
  <si>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</si>
  <si>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</si>
  <si>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</si>
  <si>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</si>
  <si>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</si>
  <si>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</si>
  <si>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</si>
  <si>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</si>
  <si>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</si>
  <si>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</si>
  <si>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</si>
  <si>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</si>
  <si>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</si>
  <si>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</si>
  <si>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</si>
  <si>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</si>
  <si>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</si>
  <si>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</si>
  <si>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</si>
  <si>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</si>
  <si>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</si>
  <si>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</si>
  <si>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</si>
  <si>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</si>
  <si>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</si>
  <si>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</si>
  <si>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</si>
  <si>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</si>
  <si>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</si>
  <si>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</si>
  <si>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</si>
  <si>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</si>
  <si>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</si>
  <si>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</si>
  <si>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</si>
  <si>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</si>
  <si>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</si>
  <si>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</si>
  <si>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</si>
  <si>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</si>
  <si>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</si>
  <si>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</si>
  <si>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</si>
  <si>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</si>
  <si>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</si>
  <si>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</si>
  <si>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</si>
  <si>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</si>
  <si>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</si>
  <si>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</si>
  <si>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</si>
  <si>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</si>
  <si>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</si>
  <si>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</si>
  <si>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</si>
  <si>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</si>
  <si>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</si>
  <si>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</si>
  <si>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</si>
  <si>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</si>
  <si>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</si>
  <si>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</si>
  <si>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</si>
  <si>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</si>
  <si>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</si>
  <si>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</si>
  <si>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</si>
  <si>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</si>
  <si>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</si>
  <si>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</si>
  <si>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</si>
  <si>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</si>
  <si>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</si>
  <si>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</si>
  <si>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</si>
  <si>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</si>
  <si>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</si>
  <si>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</si>
  <si>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</si>
  <si>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</si>
  <si>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</si>
  <si>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</si>
  <si>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</si>
  <si>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</si>
  <si>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</si>
  <si>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</si>
  <si>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</si>
  <si>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</si>
  <si>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</si>
  <si>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</si>
  <si>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</si>
  <si>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</si>
  <si>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</si>
  <si>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</si>
  <si>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</si>
  <si>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</si>
  <si>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</si>
  <si>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</si>
  <si>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</si>
  <si>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</si>
  <si>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</si>
  <si>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</si>
  <si>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</si>
  <si>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</si>
  <si>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</si>
  <si>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</si>
  <si>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</si>
  <si>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</si>
  <si>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</si>
  <si>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</si>
  <si>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</si>
  <si>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</si>
  <si>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</si>
  <si>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</si>
  <si>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</si>
  <si>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</si>
  <si>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</si>
  <si>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</si>
  <si>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</si>
  <si>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</si>
  <si>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</si>
  <si>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HTC13</t>
  </si>
  <si>
    <t>The Top Secret Mainframe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</si>
  <si>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</si>
  <si>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</si>
  <si>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</si>
  <si>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</si>
  <si>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</si>
  <si>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</si>
  <si>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</si>
  <si>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</si>
  <si>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</si>
  <si>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</si>
  <si>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</si>
  <si>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</si>
  <si>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</si>
  <si>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</si>
  <si>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</si>
  <si>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</si>
  <si>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</si>
  <si>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</si>
  <si>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</si>
  <si>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</si>
  <si>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</si>
  <si>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</si>
  <si>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</si>
  <si>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</si>
  <si>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</si>
  <si>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</si>
  <si>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</si>
  <si>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</si>
  <si>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</si>
  <si>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</si>
  <si>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</si>
  <si>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</si>
  <si>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</si>
  <si>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</si>
  <si>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</si>
  <si>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</si>
  <si>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</si>
  <si>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</si>
  <si>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</si>
  <si>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</si>
  <si>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</si>
  <si>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</si>
  <si>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</si>
  <si>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</si>
  <si>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</si>
  <si>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</si>
  <si>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</si>
  <si>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</si>
  <si>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</si>
  <si>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</si>
  <si>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</si>
  <si>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</si>
  <si>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</si>
  <si>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</si>
  <si>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</si>
  <si>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</si>
  <si>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</si>
  <si>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</si>
  <si>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</si>
  <si>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</si>
  <si>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</si>
  <si>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</si>
  <si>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</si>
  <si>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</si>
  <si>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</si>
  <si>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</si>
  <si>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</si>
  <si>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</si>
  <si>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</si>
  <si>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</si>
  <si>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</si>
  <si>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</si>
  <si>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</si>
  <si>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</si>
  <si>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</si>
  <si>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</si>
  <si>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</si>
  <si>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</si>
  <si>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</si>
  <si>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</si>
  <si>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</si>
  <si>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</si>
  <si>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</si>
  <si>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</si>
  <si>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</si>
  <si>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</si>
  <si>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</si>
  <si>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</si>
  <si>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</si>
  <si>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</si>
  <si>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</si>
  <si>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</si>
  <si>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</si>
  <si>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</si>
  <si>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</si>
  <si>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</si>
  <si>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</si>
  <si>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</si>
  <si>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</si>
  <si>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</si>
  <si>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</si>
  <si>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</si>
  <si>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</si>
  <si>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</si>
  <si>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</si>
  <si>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</si>
  <si>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</si>
  <si>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</si>
  <si>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</si>
  <si>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</si>
  <si>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</si>
  <si>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</si>
  <si>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</si>
  <si>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</si>
  <si>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</si>
  <si>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</si>
  <si>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</si>
  <si>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</si>
  <si>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</si>
  <si>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</si>
  <si>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</si>
  <si>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</si>
  <si>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</si>
  <si>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</si>
  <si>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</si>
  <si>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</si>
  <si>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</si>
  <si>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</si>
  <si>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</si>
  <si>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</si>
  <si>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</si>
  <si>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</si>
  <si>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</si>
  <si>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</si>
  <si>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</si>
  <si>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</si>
  <si>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</si>
  <si>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</si>
  <si>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</si>
  <si>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</si>
  <si>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</si>
  <si>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</si>
  <si>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</si>
  <si>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</si>
  <si>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</si>
  <si>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</si>
  <si>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</si>
  <si>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</si>
  <si>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</si>
  <si>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</si>
  <si>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</si>
  <si>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</si>
  <si>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</si>
  <si>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</si>
  <si>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</si>
  <si>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</si>
  <si>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</si>
  <si>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</si>
  <si>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</si>
  <si>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</si>
  <si>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</si>
  <si>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</si>
  <si>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</si>
  <si>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</si>
  <si>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</si>
  <si>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</si>
  <si>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</si>
  <si>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</si>
  <si>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</si>
  <si>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</si>
  <si>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</si>
  <si>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</si>
  <si>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</si>
  <si>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</si>
  <si>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</si>
  <si>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</si>
  <si>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</si>
  <si>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</si>
  <si>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</si>
  <si>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</si>
  <si>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</si>
  <si>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</si>
  <si>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</si>
  <si>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</si>
  <si>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</si>
  <si>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</si>
  <si>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</si>
  <si>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</si>
  <si>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</si>
  <si>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</si>
  <si>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</si>
  <si>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</si>
  <si>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</si>
  <si>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</si>
  <si>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</si>
  <si>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</si>
  <si>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</si>
  <si>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</si>
  <si>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</si>
  <si>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</si>
  <si>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Test Procedures</t>
  </si>
  <si>
    <t xml:space="preserve">NIST Control Name </t>
  </si>
  <si>
    <t>Set "Accounts: Block Microsoft accounts" to "Users can't add or log on with Microsoft accounts"</t>
  </si>
  <si>
    <t>The setting "Require domain users to elevate when setting a network’s location" is enabled</t>
  </si>
  <si>
    <t>"Audit Authorization Policy Change" has not  been set to include "Success"</t>
  </si>
  <si>
    <t>Remote host allows delegation of non-exportable credentials has not been set to enabled.</t>
  </si>
  <si>
    <t>"Audit Other Object Access Events" has not been set to "Success and Failure"</t>
  </si>
  <si>
    <t>The 'Remote host allows delegation of non-exportable credentials' has been set to enabled.</t>
  </si>
  <si>
    <t>HCM45: System configuration provides additional attack surface
HPW1: No password is required to access an FTI system</t>
  </si>
  <si>
    <t>The "Allow Cortana above lock screen “option has been disabled.</t>
  </si>
  <si>
    <t>Finding Statement (Internal Use Only)</t>
  </si>
  <si>
    <t xml:space="preserve">Remediation Statement (Internal Use Only)         </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</si>
  <si>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
The recommended state for this setting is: `24 or more password(s)`.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
**Note #2:** As of the publication of this benchmark, Microsoft currently has a maximum limit of 24 saved passwords. For more information, please visit [Enforce password history (Windows 10) - Windows security | Microsoft Docs](https://docs.microsoft.com/en-us/windows/security/threat-protection/security-policy-settings/enforce-password-history#:~:text=The%20Enforce%20password%20history%20policy,a%20long%20period%20of%20time.)</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</si>
  <si>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</si>
  <si>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</si>
  <si>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whether the minimum password length setting can be increased beyond the legacy limit of 14 characters. For more information please see the following [Microsoft Security Blog](https://techcommunity.microsoft.com/t5/microsoft-security-baselines/security-baseline-draft-windows-10-and-windows-server-version/ba-p/1419213).
The recommended state for this setting is: `Enabled`.
**Note:** This setting only affects _local_ accounts on the computer. Domain accounts are only affected by settings on the Domain Controllers, because that is where domain accounts are stored.</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</si>
  <si>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</si>
  <si>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`15 or more minute(s)`.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</si>
  <si>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security setting is used by Credential Manager during Backup and Restore. No accounts should have this user right, as it is only assigned to Winlogon. Users' saved credentials might be compromised if this user right is assigned to other entities.
The recommended state for this setting is: `No One`.</t>
  </si>
  <si>
    <t>This policy setting allows other users on the network to connect to the computer and is required by various network protocols that include Server Message Block (SMB)-based protocols, NetBIOS, Common Internet File System (CIFS), and Component Object Model Plus (COM+).
The recommended state for this setting is: `Administrators, Remote Desktop Users`.</t>
  </si>
  <si>
    <t>This policy setting allows a process to assume the identity of any user and thus gain access to the resources that the user is authorized to access.
The recommended state for this setting is: `No One`.
**Note:** This user right is considered a "sensitive privilege" for the purposes of auditing.</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</si>
  <si>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</si>
  <si>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 Remote Desktop Services or IIS also require this user right.
The recommended state for this setting is: `Administrators, Users`.
**Note:** The `Guest` account is also assigned this user right by default. Although this account is disabled by default, it's recommended that you configure this setting through Group Policy. However, this user right should generally be restricted to the `Administrators` and `Users` groups. Assign this user right to the `Backup Operators` group if your organization requires that they have this capability.</t>
  </si>
  <si>
    <t>This policy setting determines which users or groups have the right to log on as a Remote Desktop Services client.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The recommended state for this setting is: `Administrators, Remote Desktop Users`.
**Note:** The above list is to be treated as a whitelist, which implies that the above principals need not be present for assessment of this recommendation to pass.
**Note #2:** In all versions of Windows prior to Windows 7, **Remote Desktop Services** was known as **Terminal Services**, so you should substitute the older term if comparing against an older OS.</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</si>
  <si>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
**Note:** This user right is considered a "sensitive privilege" for the purposes of auditing.</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</si>
  <si>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The recommended state for this setting is: `Administrators, LOCAL SERVICE`.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</si>
  <si>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This setting determines which users can change the time zone of the computer. This ability holds no great danger for the computer and may be useful for mobile workers.
The recommended state for this setting is: `Administrators, LOCAL SERVICE, Users`.</t>
  </si>
  <si>
    <t>This policy setting allows users to change the size of the pagefile. By making the pagefile extremely large or extremely small, an attacker could easily affect the performance of a compromised computer.
The recommended state for this setting is: `Administrators`.</t>
  </si>
  <si>
    <t>This policy setting allows a process to create an access token, which may provide elevated rights to access sensitive data.
The recommended state for this setting is: `No One`.
**Note:** This user right is considered a "sensitive privilege" for the purposes of auditing.</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</si>
  <si>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</si>
  <si>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</si>
  <si>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The recommended state for this setting is: `Administrators` and (when the _Hyper-V_ feature is installed) `NT VIRTUAL MACHINE\Virtual Machines`.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</si>
  <si>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
**Note:** This user right is considered a "sensitive privilege" for the purposes of auditing.</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</si>
  <si>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This user right supersedes the **Access this computer from the network** user right if an account is subject to both policies.
The recommended state for this setting is to include: `Guests, Local account`.
**Caution:** Configuring a standalone (non-domain-joined) workstation as described above may result in an inability to remotely administer the workstation.
**Note:** The security identifier `Local account` is not available in Windows 7 and Windows 8.0 unless [MSKB 2871997](http://support.microsoft.com/kb/2871997) has been installed.</t>
  </si>
  <si>
    <t>This policy setting determines which accounts will not be able to log on to the computer as a batch job. A batch job is not a batch (.bat) file, but rather a batch-queue facility. Accounts that use the Task Scheduler to schedule jobs need this user right.
This user right supersedes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</si>
  <si>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This security setting determines which service accounts are prevented from registering a process as a service. This user right supersedes the **Log on as a service** user right if an account is subject to both policies.
The recommended state for this setting is to include: `Guests`.
**Note:** This security setting does not apply to the `System`, `Local Service`, or `Network Service` accounts.</t>
  </si>
  <si>
    <t>This security setting determines which users are prevented from logging on at the computer. This policy setting supersedes the **Allow log on locally** policy setting if an account is subject to both policies.
The recommended state for this setting is to include: `Guests`.
**Important:** If you apply this security policy to the `Everyone` group, no one will be able to log on locally.</t>
  </si>
  <si>
    <t>This policy setting determines whether users can log on as Remote Desktop clients. After the baseline workstation is joined to a domain environment, there is no need to use local accounts to access the workstation from the network. Domain accounts can access the workstation for administration and end-user processing. This user right supersedes the **Allow log on through Remote Desktop Services** user right if an account is subject to both policies.
The recommended state for this setting is to include: `Guests, Local account`.
**Caution:** Configuring a standalone (non-domain-joined) workstation as described above may result in an inability to remotely administer the workstation.
**Note:** The security identifier `Local account` is not available in Windows 7 and Windows 8.0 unless [MSKB 2871997](http://support.microsoft.com/kb/2871997) has been installed.
**Note #2:** In all versions of Windows prior to Windows 7, **Remote Desktop Services** was known as **Terminal Services**, so you should substitute the older term if comparing against an older OS.</t>
  </si>
  <si>
    <t>This policy setting allows users to change the Trusted for Delegation setting on a computer object in Active Directory. Abuse of this privilege could allow unauthorized users to impersonate other users on the network.
The recommended state for this setting is: `No One`.
**Note:** This user right is considered a "sensitive privilege" for the purposes of auditing.</t>
  </si>
  <si>
    <t>This policy setting allows users to shut down Windows Vista-based and newer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</si>
  <si>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This policy setting determines which users or processes can generate audit records in the Security log.
The recommended state for this setting is: `LOCAL SERVICE, NETWORK SERVICE`.
**Note:** This user right is considered a "sensitive privilege" for the purposes of auditing.</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</si>
  <si>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The recommended state for this setting is: `Administrators, LOCAL SERVICE, NETWORK SERVICE, SERVICE`.
**Note:** This user right is considered a "sensitive privilege" for the purposes of auditing.</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</si>
  <si>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The recommended state for this setting is: `Administrators, Window Manager\Window Manager Group`.</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</si>
  <si>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
**Note:** This user right is considered a "sensitive privilege" for the purposes of auditing.</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</si>
  <si>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t>
  </si>
  <si>
    <t>This policy setting determines which users can change the auditing options for files and directories and clear the Security log.
The recommended state for this setting is: `Administrators`.
**Note:** This user right is considered a "sensitive privilege" for the purposes of auditing.</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</si>
  <si>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</si>
  <si>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
**Note:** This user right is considered a "sensitive privilege" for the purposes of auditing.</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</si>
  <si>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</si>
  <si>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</si>
  <si>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
**Note:** This user right is considered a "sensitive privilege" for the purposes of auditing.</t>
  </si>
  <si>
    <t>This policy setting determines which users can bypass file, directory, registry, and other persistent object permissions when restoring backed up files and directories on computers that run Windows Vista (or newer) in your environment. This user right also determines which users can set valid security principals as object owners; it is similar to the **Back up files and directories** user right.
The recommended state for this setting is: `Administrators`.
**Note:** This user right is considered a "sensitive privilege" for the purposes of auditing.</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</si>
  <si>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 Users`.</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</si>
  <si>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
**Note:** This user right is considered a "sensitive privilege" for the purposes of auditing.</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</si>
  <si>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
The recommended state for this setting is: `Disabled`.</t>
  </si>
  <si>
    <t>This policy setting prevents users from adding new Microsoft accounts on this computer.
The recommended state for this setting is: `Users can't add or log on with Microsoft accounts`.</t>
  </si>
  <si>
    <t>This policy setting determines whether the Guest account is enabled or disabled. The Guest account allows unauthenticated network users to gain access to the system.
The recommended state for this setting is: `Disabled`.
**Note:**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</si>
  <si>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</si>
  <si>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</si>
  <si>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
The recommended state for this setting is: `Disabled`.</t>
  </si>
  <si>
    <t>This policy setting determines who is allowed to format and eject removable NTFS media. You can use this policy setting to prevent unauthorized users from removing data on one computer to access it on another computer on which they have local administrator privileges.
The recommended state for this setting is: `Administrators and Interactive Users`.</t>
  </si>
  <si>
    <t>This policy setting determines whether all secure channel traffic that is initiated by the domain member must be signed or encrypted.
The recommended state for this setting is: `Enabled`.</t>
  </si>
  <si>
    <t>This policy setting determines whether a domain member should attempt to negotiate encryption for all secure channel traffic that it initiates.
The recommended state for this setting is: `Enabled`.</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</si>
  <si>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</si>
  <si>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This policy setting determines whether a domain member can periodically change its computer account password. Computers that cannot automatically change their account passwords are potentially vulnerable, because an attacker might be able to determine the password for the system's domain account.
The recommended state for this setting is: `Disabled`.
**Note:**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</si>
  <si>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This policy setting determines the maximum allowable age for a computer account password. By default, domain members automatically change their domain passwords every 30 days. If you increase this interval significantly so that the computers no longer change their passwords, an attacker would have more time to undertake a brute force attack against one of the computer accounts.
The recommended state for this setting is: `30 or fewer days, but not 0`.
**Note:** A value of `0` does not conform to the benchmark as it disables maximum password age.
**Note #2:**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</si>
  <si>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newer.
The recommended state for this setting is: `Enabled`.</t>
  </si>
  <si>
    <t>This policy setting determines whether users must press CTRL+ALT+DEL before they log on.
The recommended state for this setting is: `Disabled`.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</si>
  <si>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</si>
  <si>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</si>
  <si>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This policy setting determines what happens when the smart card for a logged-on user is removed from the smart card reader.
The recommended state for this setting is: `Lock Workstation`. Configuring this setting to `Force Logoff` or `Disconnect if a Remote Desktop Services session` also conforms to the benchmark.</t>
  </si>
  <si>
    <t>This policy setting determines whether packet signing is required by the SMB client component.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</si>
  <si>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This policy setting determines whether the SMB client will attempt to negotiate SMB packet signing.
**Note:** Enabling this policy setting on SMB clients on your network makes them fully effective for packet signing with all clients and servers in your environment.
The recommended state for this setting is: `Enabled`.</t>
  </si>
  <si>
    <t>This policy setting determines whether the SMB redirector will send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</si>
  <si>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This policy setting determines whether packet signing is required by the SMB server component. Enable this policy setting in a mixed environment to prevent downstream clients from using the workstation as a network server.
The recommended state for this setting is: `Enabled`.</t>
  </si>
  <si>
    <t>This policy setting determines whether the SMB server will negotiate SMB packet signing with clients that request it.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</si>
  <si>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This security setting determines whether to disconnect users who are connected to the local computer outside their user account's valid logon hours. This setting affects the Server Message Block (SMB) component. If you enable this policy setting you should also enable _Network security: Force logoff when logon hours expire_ (Rule 2.3.11.6).
If your organization configures logon hours for users, this policy setting is necessary to ensure they are effective.
The recommended state for this setting is: `Enabled`.</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</si>
  <si>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The recommended state for this setting is: `Accept if provided by client`. Configuring this setting to `Required from client` also conforms to the benchmark.</t>
  </si>
  <si>
    <t>This policy setting determines whether an anonymous user can request security identifier (SID) attributes for another user, or use a SID to obtain its corresponding user name.
The recommended state for this setting is: `Disabled`.</t>
  </si>
  <si>
    <t>This policy setting controls the ability of anonymous users to enumerate the accounts in the Security Accounts Manager (SAM). If you enable this policy setting, users with anonymous connections will not be able to enumerate domain account user names on the systems in your environment. This policy setting also allows additional restrictions on anonymous connections.
The recommended state for this setting is: `Enabled`.
**Note:** This policy has no effect on Domain Controllers.</t>
  </si>
  <si>
    <t>This policy setting controls the ability of anonymous users to enumerate SAM accounts as well as shares. If you enable this policy setting, anonymous users will not be able to enumerate domain account user names and network share names on the systems in your environment.
The recommended state for this setting is: `Enabled`.
**Note:** This policy has no effect on Domain Controllers.</t>
  </si>
  <si>
    <t>This policy setting determines whether Credential Manager (formerly called Stored User Names and Passwords) saves passwords or credentials for later use when it gains domain authentication.
The recommended state for this setting is: `Enabled`.
**Note:** Changes to this setting will not take effect until Windows is restarted.</t>
  </si>
  <si>
    <t>This policy setting determines what additional permissions are assigned for anonymous connections to the computer.
The recommended state for this setting is: `Disabled`.</t>
  </si>
  <si>
    <t>This policy setting determines which communication sessions, or pipes, will have attributes and permissions that allow anonymous access.
The recommended state for this setting is: `&lt;blank&gt;` (i.e. None).</t>
  </si>
  <si>
    <t>This policy setting determines which registry paths will be accessible over the network, regardless of the users or groups listed in the access control list (ACL) of the `winreg` registry key.
**Note:** This setting does not exist in Windows XP. There was a setting with that name in Windows XP, but it is called "Network access: Remotely accessible registry paths and sub-paths" in Windows Server 2003, Windows Vista, and Windows Server 2008 (non-R2).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System\CurrentControlSet\Control\ProductOptions
System\CurrentControlSet\Control\Server Applications
Software\Microsoft\Windows NT\CurrentVersion
```</t>
  </si>
  <si>
    <t>This policy setting determines which registry paths and sub-paths will be accessible over the network, regardless of the users or groups listed in the access control list (ACL) of the `winreg` registry key.
**Note:** In Windows XP this setting is called "Network access: Remotely accessible registry paths," the setting with that same name in Windows Vista, Windows Server 2008 (non-R2),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</si>
  <si>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`HKEY_LOCAL_MACHINE\SYSTEM\CurrentControlSet\Services\LanManServer\Parameters`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</si>
  <si>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`&lt;blank&gt;` (i.e. None).</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</si>
  <si>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
**Note:** This setting does not affect interactive logons that are performed remotely by using such services as Telnet or Remote Desktop Services (formerly called Terminal Services).</t>
  </si>
  <si>
    <t>This policy setting determines whether Local System services that use Negotiate when reverting to NTLM authentication can use the computer identity. This policy is supported on at least Windows 7 or Windows Server 2008 R2.
The recommended state for this setting is: `Enabled`.</t>
  </si>
  <si>
    <t>This policy setting determines whether NTLM is allowed to fall back to a NULL session when used with LocalSystem.
The recommended state for this setting is: `Disabled`.</t>
  </si>
  <si>
    <t>This setting determines if online identities are able to authenticate to this computer.
The Public Key Cryptography Based User-to-User (PKU2U) protocol introduced in Windows 7 and Windows Server 2008 R2 is implemented as a security support provider (SSP). The SSP enables peer-to-peer authentication, particularly through the Windows 7 media and file sharing feature called HomeGroup, which permits sharing between computers that are not members of a domain.
With PKU2U, a new extension was introduced to the Negotiate authentication package, `Spnego.dll`. In previous versions of Windows, Negotiate decided whether to use Kerberos or NTLM for authentication. The extension SSP for Negotiate, `Negoexts.dll`,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t>
  </si>
  <si>
    <t>This policy setting allows you to set the encryption types that Kerberos is allowed to use.
The recommended state for this setting is: `AES128_HMAC_SHA1, AES256_HMAC_SHA1, Future encryption types`.
**Note:** Some legacy applications and OSes may still require `RC4_HMAC_MD5` - we recommend you test in your environment and verify whether you can safely remove it.</t>
  </si>
  <si>
    <t>This policy setting determines whether the LAN Manager (LM) hash value for the new password is stored when the password is changed. The LM hash is relatively weak and prone to attack compared to the cryptographically stronger Microsoft Windows NT hash. Since LM hashes are stored on the local computer in the security database, passwords can then be easily compromised if the database is attacked.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</si>
  <si>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This policy setting determines whether to disconnect users who are connected to the local computer outside their user account's valid logon hours. This setting affects the Server Message Block (SMB) component. If you enable this policy setting you should also enable _Microsoft network server: Disconnect clients when logon hours expire_ (Rule 2.3.9.4).
The recommended state for this setting is: `Enabled`.</t>
  </si>
  <si>
    <t>LAN Manager (LM) was a family of early Microsoft client/server software (predating Windows NT) that allowed users to link personal computers together on a single network. LM network capabilities included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Network security: LAN Manager authentication level setting determines which challenge/response authentication protocol is used for network logons. This choice affects the level of authentication protocol used by clients, the level of session security negotiated, and the level of authentication accepted by servers.
The recommended state for this setting is: `Send NTLMv2 response only. Refuse LM &amp; NTLM`.</t>
  </si>
  <si>
    <t>This policy setting determines the level of data signing that is requested on behalf of clients that issue LDAP BIND requests.
**Note:** This policy setting does not have any impact on LDAP simple bind (`ldap_simple_bind`) or LDAP simple bind through SSL (`ldap_simple_bind_s`). No Microsoft LDAP clients that are included with Windows XP Professional use `ldap_simple_bind` or `ldap_simple_bind_s` to communicate with a Domain Controller.
The recommended state for this setting is: `Negotiate signing`. Configuring this setting to `Require signing` also conforms to the benchmark.</t>
  </si>
  <si>
    <t>This policy setting determines which behaviors are allowed by clients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</si>
  <si>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This policy setting determines which behaviors are allowed by servers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</si>
  <si>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</si>
  <si>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This policy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The recommended state for this setting is: `Enabled`.</t>
  </si>
  <si>
    <t>This policy setting controls the behavior of Admin Approval Mode for the built-in Administrator account.
The recommended state for this setting is: `Enabled`.</t>
  </si>
  <si>
    <t>This policy setting controls the behavior of the elevation prompt for administrators.
The recommended state for this setting is: `Prompt for consent on the secure desktop`.</t>
  </si>
  <si>
    <t>This policy setting controls the behavior of the elevation prompt for standard users.
The recommended state for this setting is: `Automatically deny elevation requests`.</t>
  </si>
  <si>
    <t>This policy setting controls the behavior of application installation detection for the computer.
The recommended state for this setting is: `Enabled`.</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</si>
  <si>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recommended state for this setting is: `Enabled`.</t>
  </si>
  <si>
    <t>This policy setting controls the behavior of all User Account Control (UAC) policy settings for the computer. If you change this policy setting, you must restart your computer.
The recommended state for this setting is: `Enabled`.
**Note:** If this policy setting is disabled, the Security Center notifies you that the overall security of the operating system has been reduced.</t>
  </si>
  <si>
    <t>This policy setting controls whether the elevation request prompt is displayed on the interactive user's desktop or the secure desktop.
The recommended state for this setting is: `Enabled`.</t>
  </si>
  <si>
    <t>This policy setting controls whether application write failures are redirected to defined registry and file system locations. This policy setting mitigates applications that run as administrator and write run-time application data to:
- `%ProgramFiles%`
- `%windir%`
- `%windir%\System32`
- `HKEY_LOCAL_MACHINE\SOFTWARE`
The recommended state for this setting is: `Enabled`.</t>
  </si>
  <si>
    <t>Maintains an updated list of computers on the network and supplies this list to computers designated as browsers. 
The recommended state for this setting is: `Disabled` or `Not Installed`.
**Note:** In Windows 8.1 and Windows 10, this service is bundled with the _SMB 1.0/CIFS File Sharing Support_ optional feature. As a result, removing that feature (highly recommended unless backward compatibility is needed to XP/2003 and older Windows OSes - see [Stop using SMB1 | Storage at Microsoft](https://blogs.technet.microsoft.com/filecab/2016/09/16/stop-using-smb1/)) will also remediate this recommendation. The feature is not installed by default starting with Windows 10 R1709.</t>
  </si>
  <si>
    <t>Enables the server to administer the IIS metabase. The IIS metabase stores configuration for the SMTP and FTP services. 
The recommended state for this setting is: `Disabled` or `Not Installed`.
**Note:** This service is not installed by default. It is supplied with Windows, but is installed by enabling an optional Windows feature (_Internet Information Services_).
**Note #2:** An organization may choose to selectively grant exceptions to web developers to allow IIS (or another web server) on their workstation, in order for them to locally test &amp; develop web pages. However, the organization should track those machines and ensure the security controls and mitigations are kept up to date, to reduce risk of compromise.</t>
  </si>
  <si>
    <t>Detects other Infrared devices that are in range and launches the file transfer application. 
The recommended state for this setting is: `Disabled` or `Not Installed`.</t>
  </si>
  <si>
    <t>Provides network access translation, addressing, name resolution and/or intrusion prevention services for a home or small office network.
The recommended state for this setting is: `Disabled`.</t>
  </si>
  <si>
    <t>The LXSS Manager service supports running native ELF binaries. The service provides the infrastructure necessary for ELF binaries to run on Windows.
The recommended state for this setting is: `Disabled` or `Not Installed`.
**Note:** This service is not installed by default. It is supplied with Windows, but is installed by enabling an optional Windows feature (_Windows Subsystem for Linux_).</t>
  </si>
  <si>
    <t>Enables the server to be a File Transfer Protocol (FTP) server.
The recommended state for this setting is: `Disabled` or `Not Installed`.
**Note:** This service is not installed by default. It is supplied with Windows, but is installed by enabling an optional Windows feature (_Internet Information Services - FTP Server_).</t>
  </si>
  <si>
    <t>SSH protocol based service to provide secure encrypted communications between two untrusted hosts over an insecure network.
The recommended state for this setting is: `Disabled` or `Not Installed`.
**Note:** This service is not installed by default. It is supplied with Windows, but it is installed by enabling an optional Windows feature (_OpenSSH Server_).</t>
  </si>
  <si>
    <t>In Windows 2003 and older versions of Windows, the Remote Procedure Call (RPC) Locator service manages the RPC name service database. In Windows Vista and newer versions of Windows, this service does not provide any functionality and is present for application compatibility.
The recommended state for this setting is: `Disabled`.</t>
  </si>
  <si>
    <t>Offers routing services to businesses in local area and wide area network environments.
The recommended state for this setting is: `Disabled`.</t>
  </si>
  <si>
    <t>This service allows administrators to remotely access a command prompt using Emergency Management Services.
The recommended state for this setting is: `Disabled` or `Not Installed`.
**Note:** This service is not installed by default. It is supplied with Windows, but it is installed by enabling an optional Windows capability (_Windows Emergency Management Services and Serial Console_).</t>
  </si>
  <si>
    <t>Discovers networked devices and services that use the SSDP discovery protocol, such as UPnP devices. Also announces SSDP devices and services running on the local computer. 
The recommended state for this setting is: `Disabled`.</t>
  </si>
  <si>
    <t>Allows UPnP devices to be hosted on this computer.
The recommended state for this setting is: `Disabled`.</t>
  </si>
  <si>
    <t>The Web Management Service enables remote and delegated management capabilities for administrators to manage for the Web server, sites and applications present on the machine.
The recommended state for this setting is: `Disabled` or `Not Installed`.
**Note:** This service is not installed by default. It is supplied with Windows, but is installed by enabling an optional Windows feature (_Internet Information Services - Web Management Tools - IIS Management Service_).</t>
  </si>
  <si>
    <t>Shares Windows Media Player libraries to other networked players and media devices using Universal Plug and Play.
The recommended state for this setting is: `Disabled` or `Not Installed`.</t>
  </si>
  <si>
    <t>Provides the ability to share a cellular data connection with another device.
The recommended state for this setting is: `Disabled`.</t>
  </si>
  <si>
    <t>Provides Web connectivity and administration through the Internet Information Services Manager.
The recommended state for this setting is: `Disabled` or `Not Installed`.
**Note:** This service is not installed by default. It is supplied with Windows, but is installed by enabling an optional Windows feature (_Internet Information Services - World Wide Web Services_).
**Note #2:** An organization may choose to selectively grant exceptions to web developers to allow IIS (or another web server) on their workstation, in order for them to locally test &amp; develop web pages. However, the organization should track those machines and ensure the security controls and mitigations are kept up to date, to reduce risk of compromise.</t>
  </si>
  <si>
    <t>This service manages connected Xbox Accessories.
The recommended state for this setting is: `Disabled`.</t>
  </si>
  <si>
    <t>Provides authentication and authorization services for interacting with Xbox Live. 
The recommended state for this setting is: `Disabled`.</t>
  </si>
  <si>
    <t>This service syncs save data for Xbox Live save enabled games. 
The recommended state for this setting is: `Disabled`.</t>
  </si>
  <si>
    <t>This service supports the Windows.Networking.XboxLive application programming interface.
The recommended state for this setting is: `Disabled`.</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</si>
  <si>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</si>
  <si>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This setting determines the behavior for inbound connections that do not match an inbound firewall rule.
The recommended state for this setting is: `Block (default)`.</t>
  </si>
  <si>
    <t>This setting determines the behavior for outbound connections that do not match an outbound firewall rule.
The recommended state for this setting is: `Allow (default)`.</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</si>
  <si>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</si>
  <si>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Use this option to specify the path and name of the file in which Windows Firewall will write its log information.
The recommended state for this setting is: `%SystemRoot%\System32\logfiles\firewall\domainfw.log`.</t>
  </si>
  <si>
    <t>Use this option to specify the size limit of the file in which Windows Firewall will write its log information.
The recommended state for this setting is: `16,384 KB or greater`.</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</si>
  <si>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</si>
  <si>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</si>
  <si>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This setting determines the behavior for outbound connections that do not match an outbound firewall rule.
The recommended state for this setting is: `Allow (default)`.
**Note:**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</si>
  <si>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</si>
  <si>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Use this option to specify the path and name of the file in which Windows Firewall will write its log information.
The recommended state for this setting is: `%SystemRoot%\System32\logfiles\firewall\privatefw.log`.</t>
  </si>
  <si>
    <t>Select this option to have Windows Firewall with Advanced Security display notifications to the user when a program is blocked from receiving inbound connections.
The recommended state for this setting is: `No`.</t>
  </si>
  <si>
    <t>This setting controls whether local administrators are allowed to create local firewall rules that apply together with firewall rules configured by Group Policy.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</si>
  <si>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This setting controls whether local administrators are allowed to create connection security rules that apply together with connection security rules configured by Group Policy.
The recommended state for this setting is: `No`.</t>
  </si>
  <si>
    <t>Use this option to specify the path and name of the file in which Windows Firewall will write its log information.
The recommended state for this setting is: `%SystemRoot%\System32\logfiles\firewall\publicfw.log`.</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</si>
  <si>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</si>
  <si>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Manager](https://msdn.microsoft.com/en-us/library/bb897401.aspx).
The recommended state for this setting is: `Success and Failure`.</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</si>
  <si>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to include: `Success`.</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</si>
  <si>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</si>
  <si>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This policy setting allows you to audit when plug and play detects an external device.
The recommended state for this setting is to include: `Success`.
**Note:** A Windows 10, Server 2016 or newer OS is required to access and set this value in Group Policy.</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</si>
  <si>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2008](https://support.microsoft.com/en-us/kb/947226) for the most recent information about this setting.
The recommended state for this setting is to include: `Success`.</t>
  </si>
  <si>
    <t>This subcategory reports when a user's account is locked out as a result of too many failed logon attempts. Events for this subcategory include:
- 4625: An account failed to log on.
The recommended state for this setting is to include: `Failure`.</t>
  </si>
  <si>
    <t>This policy allows you to audit the group membership information in the user’s logon token. Events in this subcategory are generated on the computer on which a logon session is created. For an interactive logon, the security audit event is generated on the computer that the user logged on to. For a network logon, such as accessing a shared folder on the network, the security audit event is generated on the computer hosting the resource.
The recommended state for this setting is to include: `Success`.
**Note:** A Windows 10, Server 2016 or newer OS is required to access and set this value in Group Policy.</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</si>
  <si>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to include: `Success`.</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</si>
  <si>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</si>
  <si>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This subcategory reports other logon/logoff-related events, such as Remote Desktop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</si>
  <si>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This subcategory reports when a special logon is used. A special logon is a logon that has administrator-equivalent privileges and can be used to elevate a process to a higher level. Events for this subcategory include:
- 4964 : Special groups have been assigned to a new logon.
The recommended state for this setting is to include: `Success`.</t>
  </si>
  <si>
    <t>This subcategory allows you to audit attempts to access files and folders on a shared folder. Events for this subcategory include:
- 5145: network share object was checked to see whether client can be granted desired access.
The recommended state for this setting is to include: `Failure`</t>
  </si>
  <si>
    <t>This policy setting allows you to audit attempts to access a shared folder.
The recommended state for this setting is: `Success and Failure`.
**Note:** There are no system access control lists (SACLs) for shared folders. If this policy setting is enabled, access to all shared folders on the system is audited.</t>
  </si>
  <si>
    <t>This policy setting allows you to audit events generated by the management of task scheduler jobs or COM+ objects. 
For scheduler jobs, the following are audited:
- Job created.
- Job deleted.
- Job enabled.
- Job disabled.
- Job updated.
For COM+ objects, the following are audited:
- Catalog object added.
- Catalog object updated.
- Catalog object deleted.
The recommended state for this setting is: `Success and Failure`.</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</si>
  <si>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
**Note:** A Windows 8.0, Server 2012 (non-R2) or newer OS is required to access and set this value in Group Policy.</t>
  </si>
  <si>
    <t>This subcategory reports changes in audit policy including SACL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to include: `Success`.</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</si>
  <si>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to include: `Success`.</t>
  </si>
  <si>
    <t>This subcategory reports changes in authorization policy. Events for this subcategory include:
- 4704: A user right was assigned.
- 4705: A user right was removed.
- 4706: A new trust was created to a domain.
- 4707: A trust to a domain was removed.
- 4714: Encrypted data recovery policy was changed.
The recommended state for this setting is to include: `Success`.</t>
  </si>
  <si>
    <t>This subcategory determines whether the operating system generates audit events when changes are made to policy rules for the Microsoft Protection Service (MPSSVC.exe). Events for this subcategory include:
- 4944: The following policy was active when the Windows Firewall started.
- 4945: A rule was listed when the Windows Firewall started.
- 4946: A change has been made to Windows Firewall exception list. A rule was added.
- 4947: A change has been made to Windows Firewall exception list. A rule was modified.
- 4948: A change has been made to Windows Firewall exception list. A rule was deleted.
- 4949: Windows Firewall settings were restored to the default values.
- 4950: A Windows Firewall setting has changed.
- 4951: A rule has been ignored because its major version number was not recognized by Windows Firewall.
- 4952: Parts of a rule have been ignored because its minor version number was not recognized by Windows Firewall. The other parts of the rule will be enforced.
- 4953: A rule has been ignored by Windows Firewall because it could not parse the rule.
- 4954: Windows Firewall Group Policy settings have changed. The new settings have been applied.
- 4956: Windows Firewall has changed the active profile.
- 4957: Windows Firewall did not apply the following rule.
- 4958: Windows Firewall did not apply the following rule because the rule referred to items not configured on this computer.
The recommended state for this setting is : `Success and Failure`</t>
  </si>
  <si>
    <t>This subcategory contains events about EFS Data Recovery Agent policy changes, changes in Windows Filtering Platform filter, status on Security policy settings updates for local Group Policy settings, Central Access Policy changes, and detailed troubleshooting events for Cryptographic Next Generation (CNG) operations.
- 5063: A cryptographic provider operation was attempted.
- 5064: A cryptographic context operation was attempted.
- 5065: A cryptographic context modification was attempted.
- 5066: A cryptographic function operation was attempted.
- 5067: A cryptographic function modification was attempted.
- 5068: A cryptographic function provider operation was attempted.
- 5069: A cryptographic function property operation was attempted.
- 5070: A cryptographic function property modification was attempted.
- 6145: One or more errors occurred while processing security policy in the group policy objects.
The recommended state for this setting is to include: `Failure`.</t>
  </si>
  <si>
    <t>This subcategory reports when a user account or service uses a sensitive privilege. A sensitive privilege includes the following user rights:
- Act as part of the operating system
- Back up files and directories
- Create a token object
- Debug programs
- Enable computer and user accounts to be trusted for delegation
- Generate security audits
- Impersonate a client after authentication
- Load and unload device drivers
- Manage auditing and security log
- Modify firmware environment values
- Replace a process-level token
- Restore files and directories
-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</si>
  <si>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</si>
  <si>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This subcategory reports on other system events. Events for this subcategory include:
- 5024 : The Windows Firewall Service has started successfully.
- 5025 : The Windows Firewall Service has been stopped.
- 5027 : The Windows Firewall Service was unable to retrieve the security policy from the local storage. The service will continue enforcing the current policy.
- 5028 :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 The Windows Firewall Driver has started successfully.
- 5034 : The Windows Firewall Driver has been stopped.
- 5035 : The Windows Firewall Driver failed to start.
- 5037 : The Windows Firewall Driver detected critical runtime error. Terminating.
- 5058: Key file operation.
- 5059: Key migration operation.
The recommended state for this setting is: `Success and Failure`.</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</si>
  <si>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to include: `Success`.</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</si>
  <si>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to include: `Success`.</t>
  </si>
  <si>
    <t>This subcategory reports on violations of integrity of the security subsystem. Events for this subcategory include:
- 4612 : Internal resources allocated for the queuing of audit messages have been exhausted, leading to the loss of some audits.
- 4615 : Invalid use of LPC port.
- 4618 : A monitored security event pattern has occurred.
- 4816 : RPC detected an integrity violation while decrypting an incoming message.
- 5038 : Code integrity determined that the image hash of a file is not valid. The file could be corrupt due to unauthorized modification or the invalid hash could indicate a potential disk device error.
- 5056: A cryptographic self test was performed.
- 5057: A cryptographic primitive operation failed.
- 5060: Verification operation failed.
- 5061: Cryptographic operation.
- 5062: A kernel-mode cryptographic self test was performed.
The recommended state for this setting is: `Success and Failure`.</t>
  </si>
  <si>
    <t>Disables the lock screen camera toggle switch in PC Settings and prevents a camera from being invoked on the lock screen.
The recommended state for this setting is: `Enabled`.</t>
  </si>
  <si>
    <t>Disables the lock screen slide show settings in PC Settings and prevents a slide show from playing on the lock screen.
The recommended state for this setting is: `Enabled`.</t>
  </si>
  <si>
    <t>This policy enables the automatic learning component of input personalization that includes speech, inking, and typing. Automatic learning enables the collection of speech and handwriting patterns, typing history, contacts, and recent calendar information. It is required for the use of Cortana. Some of this collected information may be stored on the user's OneDrive, in the case of inking and typing; some of the information will be uploaded to Microsoft to personalize speech.
The recommended state for this setting is: `Disabled`.</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</si>
  <si>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</si>
  <si>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Large letters + small letters + numbers + special characters`.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</si>
  <si>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15 or more`.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</si>
  <si>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In May 2015, Microsoft released the Local Administrator Password Solution (LAPS) tool, which is free and supported software that allows an organization to automatically set randomized and unique local Administrator account passwords on domain-attached workstations and Member Servers. The passwords are stored in a confidential attribute of the domain computer account and can be retrieved from Active Directory by approved Sysadmins when needed.
The LAPS tool requires a small Active Directory Schema update in order to implement, as well as installation of a Group Policy Client Side Extension (CSE) on targeted computers. Please see the LAPS documentation for details.
LAPS supports Windows Vista or newer workstation OSes, and Server 2003 or newer server OSes. LAPS does not support standalone computers - they must be joined to a domain.
The recommended state for this setting is: `Enabled: 30 or fewer`.
**Note:** Organizations that utilize 3rd-party commercial software to manage unique &amp; complex local Administrator passwords on domain members may opt to disregard these LAPS recommendations.
**Note #2:** LAPS is only designed to manage _local_ Administrator passwords, and is therefore not recommended (or supported) for use directly on Domain Controllers, which do not have a traditional local Administrator account. We strongly encourage you to only deploy the LAPS CSE and LAPS GPO settings to member servers and workstations.</t>
  </si>
  <si>
    <t>This setting controls whether local accounts can be used for remote administration via network logon (e.g., NET USE, connecting to C$, etc.). Local accounts are at high risk for credential theft when the same account and password is configured on multiple systems. Enabling this policy significantly reduces that risk.
**Enabled:** Applies UAC token-filtering to local accounts on network logons. Membership in powerful group such as Administrators is disabled and powerful privileges are removed from the resulting access token. This configures the `LocalAccountTokenFilterPolicy` registry value to `0`. This is the default behavior for Windows.
**Disabled:** Allows local accounts to have full administrative rights when authenticating via network logon, by configuring the `LocalAccountTokenFilterPolicy` registry value to `1`.
For more information about local accounts and credential theft, review the "[Mitigating Pass-the-Hash (PtH) Attacks and Other Credential Theft Techniques](http://www.microsoft.com/en-us/download/details.aspx?id=36036)" documents.
For more information about `LocalAccountTokenFilterPolicy`, see Microsoft Knowledge Base article 951016: [Description of User Account Control and remote restrictions in Windows Vista](https://support.microsoft.com/en-us/kb/951016).
The recommended state for this setting is: `Enabled`.</t>
  </si>
  <si>
    <t>This setting configures the start type for the Server Message Block version 1 (SMBv1) client driver service (`MRxSmb10`), which is recommended to be disabled.
The recommended state for this setting is: `Enabled: Disable driver (recommended)`.
**Note:** Do not, _under any circumstances_, configure this overall setting as `Disabled`, as doing so will delete the underlying registry entry altogether, which will cause serious problems.</t>
  </si>
  <si>
    <t>This setting configures the server-side processing of the Server Message Block version 1 (SMBv1) protocol. 
The recommended state for this setting is: `Disabled`.</t>
  </si>
  <si>
    <t>Windows includes support for Structured Exception Handling Overwrite Protection (SEHOP). We recommend enabling this feature to improve the security profile of the computer.
The recommended state for this setting is: `Enabled`.</t>
  </si>
  <si>
    <t>This setting determines which method NetBIOS over TCP/IP (NetBT) uses to register and resolve names. The available methods are:
- The B-node (broadcast) method only uses broadcasts.
- The P-node (point-to-point) method only uses name queries to a name server (WINS).
- The M-node (mixed) method broadcasts first, then queries a name server (WINS) if broadcast failed.
- The H-node (hybrid) method queries a name server (WINS) first, then broadcasts if the query failed.
The recommended state for this setting is: `Enabled: P-node (recommended)` (point-to-point).
**Note:** Resolution through LMHOSTS or DNS follows these methods. If the `NodeType` registry value is present, it overrides any `DhcpNodeType` registry value. If neither `NodeType` nor `DhcpNodeType` is present, the computer uses B-node (broadcast) if there are no WINS servers configured for the network, or H-node (hybrid) if there is at least one WINS server configured.</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</si>
  <si>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Techniques](http://www.microsoft.com/en-us/download/details.aspx?id=36036)" documents.
For more information about `UseLogonCredential`, see Microsoft Knowledge Base article 2871997: [Microsoft Security Advisory Update to improve credentials protection and management May 13, 2014](https://support.microsoft.com/en-us/kb/2871997).
The recommended state for this setting is: `Disabled`.</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</si>
  <si>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Windows](https://support.microsoft.com/en-us/kb/324737).
The recommended state for this setting is: `Disabled`.</t>
  </si>
  <si>
    <t>IP source routing is a mechanism that allows the sender to determine the IP route that a datagram should follow through the network.
The recommended state for this setting is: `Enabled: Highest protection, source routing is completely disabled`.</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</si>
  <si>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</si>
  <si>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Internet Control Message Protocol (ICMP) redirects cause the IPv4 stack to plumb host routes. These routes override the Open Shortest Path First (OSPF) generated routes.
The recommended state for this setting is: `Disabled`.</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</si>
  <si>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</si>
  <si>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Applications will be forced to search for DLLs in the system path first. For applications that require unique versions of these DLLs that are included with the application, this entry could cause performance or stability problems.
The recommended state for this setting is: `Enabled`.
**Note:** More information on how Safe DLL search mode works is available at this link: [Dynamic-Link Library Search Order - Windows applications | Microsoft Docs](https://docs.microsoft.com/en-us/windows/win32/dlls/dynamic-link-library-search-order)</t>
  </si>
  <si>
    <t>Windows includes a grace period between when the screen saver is launched and when the console is actually locked automatically when screen saver locking is enabled.
The recommended state for this setting is: `Enabled: 5 or fewer seconds`.</t>
  </si>
  <si>
    <t>This setting can generate a security audit in the Security event log when the log reaches a user-defined threshold.
The recommended state for this setting is: `Enabled: 90% or less`.
**Note:** If log settings are configured to Overwrite events as needed or Overwrite events older than x days, this event will not be generated.</t>
  </si>
  <si>
    <t>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
The recommended state for this setting is: `Enabled`.</t>
  </si>
  <si>
    <t>This policy setting determines if the SMB client will allow insecure guest logons to an SMB server.
The recommended state for this setting is: `Disabled`.</t>
  </si>
  <si>
    <t>You can use this procedure to control a user's ability to install and configure a Network Bridge.
The recommended state for this setting is: `Enabled`.</t>
  </si>
  <si>
    <t>Although this "legacy" setting traditionally applied to the use of Internet Connection Sharing (ICS) in Windows 2000, Windows XP &amp; Server 2003, this setting now freshly applies to the Mobile Hotspot feature in Windows 10 &amp; Server 2016.
The recommended state for this setting is: `Enabled`.</t>
  </si>
  <si>
    <t>This policy setting determines whether to require domain users to elevate when setting a network's location.
The recommended state for this setting is: `Enabled`.</t>
  </si>
  <si>
    <t>This policy setting configures secure access to UNC paths.
The recommended state for this setting is: `Enabled, with "Require Mutual Authentication" and "Require Integrity" set for all NETLOGON and SYSVOL shares`.
**Note:** If the environment exclusively contains Windows 8.0 / Server 2012 (non-R2) or newer systems, then the "`Privacy`" setting may (optionally) also be set to enable SMB encryption. However, using SMB encryption will render the targeted share paths completely inaccessible by older OSes, so only use this additional option with caution and thorough testing.</t>
  </si>
  <si>
    <t>This policy setting prevents computers from establishing multiple simultaneous connections to either the Internet or to a Windows domain.
The recommended state for this setting is: `Enabled: 3 = Prevent Wi-Fi when on Ethernet`.</t>
  </si>
  <si>
    <t>This policy setting prevents computers from connecting to both a domain based network and a non-domain based network at the same time.
The recommended state for this setting is: `Enabled`.</t>
  </si>
  <si>
    <t>This policy setting determines whether users can enable the following WLAN settings: "Connect to suggested open hotspots," "Connect to networks shared by my contacts," and "Enable paid services".
- "Connect to suggested open hotspots" enables Windows to automatically connect users to open hotspots it knows about by crowdsourcing networks that other people using Windows have connected to.
- "Connect to networks shared by my contacts" enables Windows to automatically connect to networks that the user's contacts have shared with them, and enables users on this device to share networks with their contacts.
- "Enable paid services" enables Windows to temporarily connect to open hotspots to determine if paid services are available.
The recommended state for this setting is: `Disabled`.
**Note:** These features are also known by the name "_Wi-Fi Sense_".</t>
  </si>
  <si>
    <t>Some versions of the CredSSP protocol that is used by some applications (such as Remote Desktop Connection) are vulnerable to an encryption oracle attack against the client. This policy controls compatibility with vulnerable clients and servers and allows you to set the level of protection desired for the encryption oracle vulnerability.
The recommended state for this setting is: `Enabled: Force Updated Clients`.</t>
  </si>
  <si>
    <t>Remote host allows delegation of non-exportable credentials. When using credential delegation, devices provide an exportable version of credentials to the remote host. This exposes users to the risk of credential theft from attackers on the remote host. The Restricted Admin Mode and Windows Defender Remote Credential Guard features are two options to help protect against this risk.
The recommended state for this setting is: `Enabled`.
**Note:** More detailed information on Windows Defender Remote Credential Guard and how it compares to Restricted Admin Mode can be found at this link: [Protect Remote Desktop credentials with Windows Defender Remote Credential Guard (Windows 10) | Microsoft Docs](https://docs.microsoft.com/en-us/windows/access-protection/remote-credential-guard)</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</si>
  <si>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</si>
  <si>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recommended state for this setting is: `Enabled: FALSE` (unchecked).</t>
  </si>
  <si>
    <t>The "Process even if the Group Policy objects have not changed" option updates and reapplies policies even if the policies have not changed.
The recommended state for this setting is: `Enabled: TRUE` (checked).</t>
  </si>
  <si>
    <t>This policy setting determines whether the Windows device is allowed to participate in cross-device experiences (continue experiences).
The recommended state for this setting is: `Disabled`.</t>
  </si>
  <si>
    <t>This policy setting prevents Group Policy from being updated while the computer is in use. This policy setting applies to Group Policy for computers, users and Domain Controllers.
The recommended state for this setting is: `Disabled`.</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</si>
  <si>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</si>
  <si>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This policy setting controls whether Windows will download a list of providers for the Web publishing and online ordering wizards.
The recommended state for this setting is: `Enabled`.</t>
  </si>
  <si>
    <t>This policy prevents the user from showing account details (email address or user name) on the sign-in screen.
The recommended state for this setting is: `Enabled`.</t>
  </si>
  <si>
    <t>This policy setting allows you to control whether anyone can interact with available networks UI on the logon screen.
The recommended state for this setting is: `Enabled`.</t>
  </si>
  <si>
    <t>This policy setting prevents connected users from being enumerated on domain-joined computers.
The recommended state for this setting is: `Enabled`.</t>
  </si>
  <si>
    <t>This policy setting allows local users to be enumerated on domain-joined computers.
The recommended state for this setting is: `Disabled`.</t>
  </si>
  <si>
    <t>This policy setting allows you to prevent app notifications from appearing on the lock screen.
The recommended state for this setting is: `Enabled`.</t>
  </si>
  <si>
    <t>This policy setting allows you to control whether a domain user can sign in using a picture password. 
The recommended state for this setting is: `Enabled`.
**Note:** If the picture password feature is permitted, the user's domain password is cached in the system vault when using it.</t>
  </si>
  <si>
    <t>This policy setting allows you to control whether a domain user can sign in using a convenience PIN. In Windows 10, convenience PIN was replaced with Passport, which has stronger security properties. To configure Passport for domain users, use the policies under Computer Configuration\Administrative Templates\Windows Components\Microsoft Passport for Work.
**Note:** The user's domain password will be cached in the system vault when using this feature.
The recommended state for this setting is: `Disabled`.</t>
  </si>
  <si>
    <t>This policy setting allows you to control the network connectivity state in standby on modern standby-capable systems. 
The recommended state for this setting is: `Disabled`.</t>
  </si>
  <si>
    <t>Specifies whether or not the user is prompted for a password when the system resumes from sleep.
The recommended state for this setting is: `Enabled`.</t>
  </si>
  <si>
    <t>This policy setting allows you to turn on or turn off Offer (Unsolicited) Remote Assistance on this computer.
Help desk and support personnel will not be able to proactively offer assistance, although they can still respond to user assistance requests.
The recommended state for this setting is: `Disabled`.</t>
  </si>
  <si>
    <t>This policy setting allows you to turn on or turn off Solicited (Ask for) Remote Assistance on this computer.
The recommended state for this setting is: `Disabled`.</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</si>
  <si>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This policy setting can cause a specific issue with _1-way_ forest trusts if it is applied to the _trusting_ domain DCs (see Microsoft [KB3073942](https://support.microsoft.com/en-us/kb/3073942)), so we do not recommend applying it to Domain Controllers.
**Note:** This policy will not in effect until the system is rebooted.
The recommended state for this setting is: `Enabled`.</t>
  </si>
  <si>
    <t>This policy setting controls how the RPC server runtime handles unauthenticated RPC clients connecting to RPC servers.
This policy setting impacts all RPC applications. In a domain environment this policy setting should be used with caution as it can impact a wide range of functionality including group policy processing itself. Reverting a change to this policy setting can require manual intervention on each affected machine. **This policy setting should never be applied to a Domain Controller.**
A client will be considered an authenticated client if it uses a named pipe to communicate with the server or if it uses RPC Security. RPC Interfaces that have specifically requested to be accessible by unauthenticated clients may be exempt from this restriction, depending on the selected value for this policy setting.
-- "**None**" allows all RPC clients to connect to RPC Servers running on the machine on which the policy setting is applied.
-- "**Authenticated**" allows only authenticated RPC Clients (per the definition above) to connect to RPC Servers running on the machine on which the policy setting is applied. Exemptions are granted to interfaces that have requested them.
-- "**Authenticated without exceptions**" allows only authenticated RPC Clients (per the definition above) to connect to RPC Servers running on the machine on which the policy setting is applied. No exceptions are allowed. **This value has the potential to cause serious problems and is not recommended.**
**Note:** This policy setting will not be applied until the system is rebooted.
The recommended state for this setting is: `Enabled: Authenticated`.</t>
  </si>
  <si>
    <t>This setting manages non-Administrator users' ability to install Windows app packages. 
The recommended state for this setting is: `Enabled`.</t>
  </si>
  <si>
    <t>This policy setting specifies whether Windows apps can be activated by voice (apps and Cortana) while the system is locked.
The recommended state for this setting is: `Enabled: Force Deny`.</t>
  </si>
  <si>
    <t>This policy setting lets you control whether Microsoft accounts are optional for Windows Store apps that require an account to sign in. This policy only affects Windows Store apps that support it.
The recommended state for this setting is: `Enabled`.</t>
  </si>
  <si>
    <t>This policy setting disallows AutoPlay for MTP devices like cameras or phones.
The recommended state for this setting is: `Enabled`.</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</si>
  <si>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</si>
  <si>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Autoplay starts to read from a drive as soon as you insert media in the drive, which causes the setup file for programs or audio media to start immediately. An attacker could use this feature to launch a program to damage the computer or data on the computer.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</si>
  <si>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This policy setting determines whether enhanced anti-spoofing is configured for devices which support it.
The recommended state for this setting is: `Enabled`.</t>
  </si>
  <si>
    <t>This policy setting turns off experiences that help consumers make the most of their devices and Microsoft account.
The recommended state for this setting is: `Enabled`.
**Note:** [Per Microsoft TechNet](https://technet.microsoft.com/en-us/itpro/windows/manage/group-policies-for-enterprise-and-education-editions), this policy setting only applies to Windows 10 Enterprise and Windows 10 Education editions.</t>
  </si>
  <si>
    <t>This policy setting controls whether or not a PIN is required for pairing to a wireless display device.
The recommended state for this setting is: `Enabled: First Time` OR `Enabled: Always`.</t>
  </si>
  <si>
    <t>This policy setting allows you to configure the display of the password reveal button in password entry user experiences.
The recommended state for this setting is: `Enabled`.</t>
  </si>
  <si>
    <t>This policy setting controls whether administrator accounts are displayed when a user attempts to elevate a running application.
The recommended state for this setting is: `Disabled`.</t>
  </si>
  <si>
    <t>This policy setting controls whether security questions can be used to reset local account passwords. The security question feature does not apply to domain accounts, only local accounts on the workstation.
The recommended state for this setting is: `Enabled`.</t>
  </si>
  <si>
    <t>This policy setting allows an organization to prevent its devices from showing feedback questions from Microsoft.
The recommended state for this setting is: `Enabled`.</t>
  </si>
  <si>
    <t>This policy setting specifies the download method that Delivery Optimization can use in downloads of Windows Updates, Apps and App updates. The following methods are supported:
- 0 = HTTP only, no peering.
- 1 = HTTP blended with peering behind the same NAT.
- 2 = HTTP blended with peering across a private group. Peering occurs on devices in the same Active Directory Site (if exist) or the same domain by default. When this option is selected, peering will cross NATs. To create a custom group use Group ID in combination with Mode 2.
- 3 = HTTP blended with Internet Peering.
- 99 = Simple download mode with no peering. Delivery Optimization downloads using HTTP only and does not attempt to contact the Delivery Optimization cloud services.
- 100 = Bypass mode. Do not use Delivery Optimization and use BITS instead.
The recommended state for this setting is any value EXCEPT: `Enabled: Internet (3)`.
**Note:** The default on all SKUs other than Enterprise, Enterprise LTSB or Education is `Enabled: Internet (3)`, so on other SKUs, be sure to set this to a different value.</t>
  </si>
  <si>
    <t>This policy setting controls Event Log behavior when the log file reaches its maximum size.
The recommended state for this setting is: `Disabled`.
**Note:** Old events may or may not be retained according to the _Backup log automatically when full_ policy setting.</t>
  </si>
  <si>
    <t>This policy setting specifies the maximum size of the log file in kilobytes. The maximum log file size can be configured between 1 megabyte (1,024 kilobytes) and 4 terabytes (4,194,240 kilobytes) in kilobyte increments.
The recommended state for this setting is: `Enabled: 32,768 or greater`.</t>
  </si>
  <si>
    <t>This policy setting specifies the maximum size of the log file in kilobytes. The maximum log file size can be configured between 1 megabyte (1,024 kilobytes) and 4 terabytes (4,194,240 kilobytes) in kilobyte increments.
The recommended state for this setting is: `Enabled: 196,608 or greater`.</t>
  </si>
  <si>
    <t>Disabling Data Execution Prevention can allow certain legacy plug-in applications to function without terminating Explorer.
The recommended state for this setting is: `Disabled`.
**Note:** Some legacy plug-in applications and other software may not function with Data Execution Prevention and will require an exception to be defined for that specific plug-in/software.</t>
  </si>
  <si>
    <t>Without heap termination on corruption, legacy plug-in applications may continue to function when a File Explorer session has become corrupt. Ensuring that heap termination on corruption is active will prevent this.
The recommended state for this setting is: `Disabled`.</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</si>
  <si>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</si>
  <si>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By default, users can add their computer to a HomeGroup on a home network.
The recommended state for this setting is: `Enabled`.
**Note:** The HomeGroup feature is available in all workstation releases of Windows from Windows 7 through Windows 10 Release 1709. Microsoft removed the feature completely starting with Windows 10 Release 1803. However, if your environment still contains **any** Windows 10 Release 1709 (or older) workstations, then this setting remains important to disable HomeGroup on those systems.</t>
  </si>
  <si>
    <t>This setting determines whether applications and services on the device can utilize new consumer Microsoft account authentication via the Windows `OnlineID` and `WebAccountManager` APIs.
The recommended state for this setting is: `Enabled`.</t>
  </si>
  <si>
    <t>This policy setting controls detection and action for Potentially Unwanted Applications (PUA), which are sneaky unwanted application bundlers or their bundled applications, that can deliver adware or malware.
The recommended state for this setting is: `Enabled: Block`.
For more information, see this link: [Block potentially unwanted applications with Microsoft Defender Antivirus | Microsoft Docs](https://docs.microsoft.com/en-us/windows/security/threat-protection/windows-defender-antivirus/detect-block-potentially-unwanted-apps-windows-defender-antivirus)</t>
  </si>
  <si>
    <t>This policy setting turns off Microsoft Defender Antivirus. If the setting is configured to Disabled, Microsoft Defender Antivirus runs and computers are scanned for malware and other potentially unwanted software.
The recommended state for this setting is: `Disabled`.</t>
  </si>
  <si>
    <t>This policy setting configures a local override for the configuration to join Microsoft Active Protection Service (MAPS), which Microsoft renamed to _Windows Defender Antivirus Cloud Protection Service_ and then _Microsoft Defender Antivirus Cloud Protection Service_. This setting can only be set by Group Policy.
The recommended state for this setting is: `Disabled`.</t>
  </si>
  <si>
    <t>This policy setting controls the state for the Attack Surface Reduction (ASR) rules.
The recommended state for this setting is: `Enabled`.</t>
  </si>
  <si>
    <t>This policy setting sets the Attack Surface Reduction rules.
The recommended state for this setting is: 
`26190899-1602-49e8-8b27-eb1d0a1ce869 - 1` (Block Office communication application from creating child processes)
`3b576869-a4ec-4529-8536-b80a7769e899 - 1` (Block Office applications from creating executable content)
`5beb7efe-fd9a-4556-801d-275e5ffc04cc - 1` (Block execution of potentially obfuscated scripts)
`75668c1f-73b5-4cf0-bb93-3ecf5cb7cc84 - 1` (Block Office applications from injecting code into other processes)
`7674ba52-37eb-4a4f-a9a1-f0f9a1619a2c - 1` (Block Adobe Reader from creating child processes)
`92e97fa1-2edf-4476-bdd6-9dd0b4dddc7b - 1` (Block Win32 API calls from Office macro)
`9e6c4e1f-7d60-472f-ba1a-a39ef669e4b2 - 1` (Block credential stealing from the Windows local security authority subsystem (lsass.exe))
`b2b3f03d-6a65-4f7b-a9c7-1c7ef74a9ba4 - 1` (Block untrusted and unsigned processes that run from USB)
`be9ba2d9-53ea-4cdc-84e5-9b1eeee46550 - 1` (Block executable content from email client and webmail)
`d3e037e1-3eb8-44c8-a917-57927947596d - 1` (Block JavaScript or VBScript from launching downloaded executable content)
`d4f940ab-401b-4efc-aadc-ad5f3c50688a - 1` (Block Office applications from creating child processes)
`e6db77e5-3df2-4cf1-b95a-636979351e5b - 1` (Block persistence through WMI event subscription)
**Note:** More information on ASR rules can be found at the following link: [Use Attack surface reduction rules to prevent malware infection | Microsoft Docs](https://docs.microsoft.com/en-us/windows/security/threat-protection/windows-defender-exploit-guard/attack-surface-reduction-exploit-guard)</t>
  </si>
  <si>
    <t>This policy setting controls Microsoft Defender Exploit Guard network protection. 
The recommended state for this setting is: `Enabled: Block`.</t>
  </si>
  <si>
    <t>This policy setting configures scanning for all downloaded files and attachments.
The recommended state for this setting is: `Enabled`.</t>
  </si>
  <si>
    <t>This policy setting configures real-time protection prompts for known malware detection.
Microsoft Defender Antivirus alerts you when malware or potentially unwanted software attempts to install itself or to run on your computer.
The recommended state for this setting is: `Disabled`.</t>
  </si>
  <si>
    <t>This policy setting allows you to configure behavior monitoring for Microsoft Defender Antivirus. 
The recommended state for this setting is: `Enabled`.</t>
  </si>
  <si>
    <t>This policy setting allows you to manage whether or not to scan for malicious software and unwanted software in the contents of removable drives, such as USB flash drives, when running a full scan.
The recommended state for this setting is: `Enabled`.</t>
  </si>
  <si>
    <t>This policy setting allows you to configure e-mail scanning. When e-mail scanning is enabled, the engine will parse the mailbox and mail files, according to their specific format, in order to analyze the mail bodies and attachments. Several e-mail formats are currently supported, for example: pst (Outlook), dbx, mbx, mime (Outlook Express), binhex (Mac).
The recommended state for this setting is: `Enabled`.</t>
  </si>
  <si>
    <t>This policy setting lets you prevent apps and features from working with files on OneDrive using the Next Generation Sync Client.
The recommended state for this setting is: `Enabled`.</t>
  </si>
  <si>
    <t>This policy setting helps prevent Remote Desktop clients from saving passwords on a computer.
The recommended state for this setting is: `Enabled`.
**Note:** If this policy setting was previously configured as Disabled or Not configured, any previously saved passwords will be deleted the first time a Remote Desktop client disconnects from any server.</t>
  </si>
  <si>
    <t>This policy setting prevents users from sharing the local drives on their client computers to Remote Desktop Servers that they access. Mapped drives appear in the session folder tree in Windows Explorer in the following format:
`\\TSClient\&lt;driveletter&gt;$`
If local drives are shared they are left vulnerable to intruders who want to exploit the data that is stored on them.
The recommended state for this setting is: `Enabled`.</t>
  </si>
  <si>
    <t>This policy setting specifies whether Remote Desktop Services always prompts the client computer for a password upon connection. You can use this policy setting to enforce a password prompt for users who log on to Remote Desktop Services, even if they already provided the password in the Remote Desktop Connection client.
The recommended state for this setting is: `Enabled`.</t>
  </si>
  <si>
    <t>This policy setting allows you to specify whether Remote Desktop Services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</si>
  <si>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This policy setting specifies whether to require the use of a specific security layer to secure communications between clients and RD Session Host servers during Remote Desktop Protocol (RDP) connections.
The recommended state for this setting is: `Enabled: SSL`.
**Note:** In spite of this setting being labeled _SSL_, it is actually enforcing Transport Layer Security (TLS) version 1.0, not the older (and less secure) SSL protocol.</t>
  </si>
  <si>
    <t>This policy setting allows you to specify whether to require user authentication for remote connections to the RD Session Host server by using Network Level Authentication. 
The recommended state for this setting is: `Enabled`.</t>
  </si>
  <si>
    <t>This policy setting specifies whether to require the use of a specific encryption level to secure communications between client computers and RD Session Host servers during Remote Desktop Protocol (RDP) connections. This policy only applies when you are using native RDP encryption. However, native RDP encryption (as opposed to SSL encryption) is not recommended. This policy does not apply to SSL encryption.
The recommended state for this setting is: `Enabled: High Level`.</t>
  </si>
  <si>
    <t>This policy setting specifies whether Remote Desktop Services retains a user's per-session temporary folders at logoff.
The recommended state for this setting is: `Disabled`.</t>
  </si>
  <si>
    <t>This policy setting prevents the user from having enclosures (file attachments) downloaded from an RSS feed to the user's computer.
The recommended state for this setting is: `Enabled`.</t>
  </si>
  <si>
    <t>This policy setting specifies whether Cortana is allowed on the device.
The recommended state for this setting is: `Disabled`.</t>
  </si>
  <si>
    <t>This policy setting determines whether or not the user can interact with Cortana using speech while the system is locked.
The recommended state for this setting is: `Disabled`.</t>
  </si>
  <si>
    <t>This policy setting controls whether encrypted items are allowed to be indexed. When this setting is changed, the index is rebuilt completely. Full volume encryption (such as BitLocker Drive Encryption or a non-Microsoft solution) must be used for the location of the index to maintain security for encrypted files.
The recommended state for this setting is: `Disabled`.</t>
  </si>
  <si>
    <t>This policy setting specifies whether search and Cortana can provide location aware search and Cortana results.
The recommended state for this setting is: `Disabled`.</t>
  </si>
  <si>
    <t>This policy setting denies access to the retail catalog in the Microsoft Store, but displays the private store.
The recommended state for this setting is: `Enabled`.</t>
  </si>
  <si>
    <t>This setting enables or disables the automatic download and installation of Microsoft Store app updates.
The recommended state for this setting is: `Disabled`.</t>
  </si>
  <si>
    <t>Enables or disables the Microsoft Store offer to update to the latest version of Windows.
The recommended state for this setting is: `Enabled`.</t>
  </si>
  <si>
    <t>This policy setting allows you to manage the behavior of Windows Defender SmartScreen. Windows Defender SmartScreen helps keep PCs safer by warning users before running unrecognized programs downloaded from the Internet. Some information is sent to Microsoft about files and programs run on PCs with this feature enabled.
The recommended state for this setting is: `Enabled: Warn and prevent bypass`.</t>
  </si>
  <si>
    <t>This setting lets you decide whether to turn on SmartScreen Filter. SmartScreen Filter provides warning messages to help protect your employees from potential phishing scams and malicious software.
The recommended state for this setting is: `Enabled`.</t>
  </si>
  <si>
    <t>This setting lets you decide whether employees can override the SmartScreen Filter warnings about potentially malicious websites.
The recommended state for this setting is: `Enabled`.</t>
  </si>
  <si>
    <t>This setting enables or disables the Windows Game Recording and Broadcasting features.
The recommended state for this setting is: `Disabled`.</t>
  </si>
  <si>
    <t>This policy setting determines whether Windows Ink items are allowed above the lock screen.
The recommended state for this setting is: `Enabled: On, but disallow access above lock` OR `Disabled`.</t>
  </si>
  <si>
    <t>This setting controls whether users are permitted to change installation options that typically are available only to system administrators. The security features of Windows Installer normally prevent users from changing installation options that are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</si>
  <si>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</si>
  <si>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This policy setting controls whether a device will automatically sign-in the last interactive user after Windows Update restarts the system.
The recommended state for this setting is: `Disabled`.</t>
  </si>
  <si>
    <t>This Policy setting lets you capture the input and output of Windows PowerShell commands into text-based transcripts.
The recommended state for this setting is: `Disabled`.</t>
  </si>
  <si>
    <t>This policy setting allows you to manage whether the Windows Remote Management (WinRM) client uses Basic authentication.
The recommended state for this setting is: `Disabled`.
**Note:** Clients that use Microsoft's Exchange Online service (Office 365) will require an exception to this recommendation, to instead have this setting set to Enabled. Exchange Online uses Basic authentication over HTTPS, and so the Exchange Online authentication traffic will still be safely encrypted.</t>
  </si>
  <si>
    <t>This policy setting allows you to manage whether the Windows Remote Management (WinRM) client sends and receives unencrypted messages over the network.
The recommended state for this setting is: `Disabled`.</t>
  </si>
  <si>
    <t>This policy setting allows you to manage whether the Windows Remote Management (WinRM) client will not use Digest authentication.
The recommended state for this setting is: `Enabled`.</t>
  </si>
  <si>
    <t>This policy setting allows you to manage whether the Windows Remote Management (WinRM) service accepts Basic authentication from a remote client.
The recommended state for this setting is: `Disabled`.</t>
  </si>
  <si>
    <t>This policy setting allows you to manage whether the Windows Remote Management (WinRM) service sends and receives unencrypted messages over the network.
The recommended state for this setting is: `Disabled`.</t>
  </si>
  <si>
    <t>This policy setting allows you to manage whether the Windows Remote Management (WinRM) service will allow RunAs credentials to be stored for any plug-ins.
The recommended state for this setting is: `Enabled`.
**Note:** If you enable and then disable this policy setting, any values that were previously configured for `RunAsPassword` will need to be reset.</t>
  </si>
  <si>
    <t>This policy setting prevent users from making changes to the Exploit protection settings area in the Windows Security settings.
The recommended state for this setting is: `Enabled`.</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</si>
  <si>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- 2 - Notify for download and auto install _(Notify before downloading any updates)_
- 3 - Auto download and notify for install _(Download the updates automatically and notify when they are ready to be installed.) (Default setting)_
- 4 - Auto download and schedule the install _(Automatically download updates and install them on the schedule specified below.))_
- 5 - Allow local admin to choose setting _(Leave decision on above choices up to the local Administrators (Not Recommended))_
The recommended state for this setting is: `Enabled`.
**Note:** The sub-setting "_Configure automatic updating:_" has 4 possible values – all of them are valid depending on specific organizational needs, however if feasible we suggest using a value of `4 - Auto download and schedule the install`. This suggestion is not a scored requirement.
**Note #2:** Organizations that utilize a 3rd-party solution for patching may choose to exempt themselves from this recommendation, and instead configure it to `Disabled` so that the native Windows Update mechanism does not interfere with the 3rd-party patching process.</t>
  </si>
  <si>
    <t>This policy setting specifies that Automatic Updates will wait for computers to be restarted by the users who are logged on to them to complete a scheduled installation.
The recommended state for this setting is: `Disabled`.
**Note:** This setting applies only when you configure Automatic Updates to perform scheduled update installations. If you configure the Configure Automatic Updates setting to Disabled, this setting has no effect.</t>
  </si>
  <si>
    <t>This policy removes access to "Pause updates" feature.
The recommended state for this setting is: `Enabled`.</t>
  </si>
  <si>
    <t>This policy setting enables/disables the use of desktop screen savers.
The recommended state for this setting is: `Enabled`.</t>
  </si>
  <si>
    <t>This setting determines whether screen savers used on the computer are password protected.
The recommended state for this setting is: `Enabled`.</t>
  </si>
  <si>
    <t>This setting specifies how much user idle time must elapse before the screen saver is launched.
The recommended state for this setting is: `Enabled: 900 seconds or fewer, but not 0`.
**Note:** This setting has no effect under the following circumstances:
- The wait time is set to zero.
- The "Enable Screen Saver" setting is disabled.
- A valid screen existing saver is not selected manually or via the "Screen saver executable name" setting</t>
  </si>
  <si>
    <t>This policy setting turns off toast notifications on the lock screen.
The recommended state for this setting is `Enabled`.</t>
  </si>
  <si>
    <t>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
The recommended state for this setting is: `Disabled`.
**Note:** The Attachment Manager feature warns users when opening or executing files which are marked as being from an untrusted source, unless/until the file's zone information has been removed via the "Unblock" button on the file's properties or via a separate tool such as [Microsoft Sysinternals Streams](https://docs.microsoft.com/en-us/sysinternals/downloads/streams).</t>
  </si>
  <si>
    <t>This policy setting manages the behavior for notifying registered antivirus programs. If multiple programs are registered, they will all be notified.
The recommended state for this setting is: `Enabled`.
**Note:** An updated antivirus program must be installed for this policy setting to function properly.</t>
  </si>
  <si>
    <t>This policy setting lets you configure Windows Spotlight on the lock screen. 
The recommended state for this setting is: `Disabled`.
**Note:** [Per Microsoft TechNet](https://technet.microsoft.com/en-us/itpro/windows/manage/group-policies-for-enterprise-and-education-editions), this policy setting only applies to Windows 10 Enterprise and Windows 10 Education editions.</t>
  </si>
  <si>
    <t>This policy setting determines whether Windows will suggest apps and content from third-party software publishers.
The recommended state for this setting is: `Enabled`.</t>
  </si>
  <si>
    <t>This policy setting determines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</si>
  <si>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The setting "Relax minimum password length limits" is enabled.</t>
  </si>
  <si>
    <t>The setting "Relax minimum password length limits" is not enabled.</t>
  </si>
  <si>
    <t>The setting "Account lockout duration" is set to "120" minutes or greater.</t>
  </si>
  <si>
    <t>The setting "Account lockout duration" is not set to "120"  minutes or greater.</t>
  </si>
  <si>
    <t>Updated to "120 or greater" - Pub 1075</t>
  </si>
  <si>
    <t>Set "Increase scheduling priority" to 'Administrators, Window Manager\Window Manager Group</t>
  </si>
  <si>
    <t>The setting "Increase scheduling priority" is set to 'Administrators, Window Manager\Window Manager Group.</t>
  </si>
  <si>
    <t>1.1.7</t>
  </si>
  <si>
    <t>2.2.27</t>
  </si>
  <si>
    <t>2.2.39</t>
  </si>
  <si>
    <t>5.13</t>
  </si>
  <si>
    <t>18.9.4</t>
  </si>
  <si>
    <t>18.9.4.2</t>
  </si>
  <si>
    <t>19.7.8</t>
  </si>
  <si>
    <t>19.7.8.1</t>
  </si>
  <si>
    <t>19.7.8.2</t>
  </si>
  <si>
    <t>19.7.28</t>
  </si>
  <si>
    <t>19.7.28.1</t>
  </si>
  <si>
    <t>19.7.43</t>
  </si>
  <si>
    <t>19.7.43.1</t>
  </si>
  <si>
    <t>Users may have favorite passwords that they like to use because they are easy to remember and they believe that their password choice is secure from compromise. Unfortunately, passwords are compromised and if an attacker is targeting a specific individual's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</si>
  <si>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This setting will enable the enforcement of longer and generally stronger passwords or passphrases where MFA is not in use.</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</si>
  <si>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</si>
  <si>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</si>
  <si>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A user who is assigned this user right could increase the scheduling priority of a process to Real-Time, which would leave little processing time for all other processes and could lead to a DoS condition.</t>
  </si>
  <si>
    <t>Allowing the use of a remotely accessible command prompt that provides the ability to perform remote management tasks on a computer is a security risk.</t>
  </si>
  <si>
    <t>Universal Plug n Play (UPnP) is a real security risk - it allows automatic discovery and attachment to network devices. Note that UPnP is different than regular Plug n Play (PnP). Workstations should not be advertising their services (or automatically discovering and connecting to networked services) in a security-conscious enterprise managed environment.</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</si>
  <si>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</si>
  <si>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newer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`\\*\SYSVOL RequireMutualAuthentication=1, RequireIntegrity=1`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MS15-014](http://blogs.technet.com/b/askpfeplat/archive/2015/02/23/guidance-on-deployment-of-ms15-011-and-ms15-014.aspx).</t>
  </si>
  <si>
    <t>In a corporate managed environment, application installations should be managed centrally by IT staff, not by end users.</t>
  </si>
  <si>
    <t>It is important to ensure a current, updated antivirus product is scanning each computer for malicious file activity. Microsoft provides a competent solution out of the box in Microsoft Defender Antivirus.
Organizations that choose to purchase a reputable 3rd-party antivirus solution may choose to exempt themselves from this recommendation in lieu of the commercial alternative.</t>
  </si>
  <si>
    <t>The decision on whether or not to participate in Microsoft MAPS / Microsoft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</si>
  <si>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When running an antivirus solution such as Microsoft Defender Antivirus, it is important to ensure that it is configured to heuristically monitor in real-time for suspicious and known malicious activity.</t>
  </si>
  <si>
    <t>Incoming e-mails should be scanned by an antivirus solution such as Microsoft Defender Antivirus, as email attachments are a commonly used attack vector to infiltrate computers with malicious software.</t>
  </si>
  <si>
    <t>Windows Defender SmartScreen helps keep PCs safer by warning users before running unrecognized programs downloaded from the Internet. However, due to the fact that some information is sent to Microsoft about files and programs run on PCs some organizations may prefer to disable it.</t>
  </si>
  <si>
    <t>If this setting is enabled there is a risk that passwords could get stored in plain text in the `PowerShell_transcript` output file.</t>
  </si>
  <si>
    <t>Set “Special Administration Console Helper (sacsvr)” to Disabled or Not Installed</t>
  </si>
  <si>
    <t>The setting “Special Administration Console Helper (sacsvr)” is set to disabled or not installed.</t>
  </si>
  <si>
    <t>The setting “Special Administration Console Helper (sacsvr)” is not set to disabled or not installed.</t>
  </si>
  <si>
    <t xml:space="preserve">The setting "Prevent non-admin users from installing packaged Windows apps" is set to enabled. </t>
  </si>
  <si>
    <t xml:space="preserve">The setting "Prevent non-admin users from installing packaged Windows apps" is not set to enabled. </t>
  </si>
  <si>
    <t>SI-3</t>
  </si>
  <si>
    <t>Set "Scan all downloaded files and attachments" to enabled</t>
  </si>
  <si>
    <t>The setting "Scan all downloaded files and attachments" is set to enabled.</t>
  </si>
  <si>
    <t>The setting "Scan all downloaded files and attachments" is not set to enabled.</t>
  </si>
  <si>
    <t xml:space="preserve">Set "Turn off real-time protection" to disabled </t>
  </si>
  <si>
    <t>The setting "Turn off real-time protection" is set to disabled.</t>
  </si>
  <si>
    <t>The setting "Turn off real-time protection" is not set to disabled.</t>
  </si>
  <si>
    <t>Navigate to the UI Path articulated in the Remediation section and confirm it is set as prescribed. This group policy setting is backed by the following registry location:
HKEY_LOCAL_MACHINE\SOFTWARE\Policies\Microsoft\Windows\Appx:BlockNonAdminUserInstall</t>
  </si>
  <si>
    <t>Navigate to the UI Path articulated in the Remediation section and confirm it is set as prescribed. This group policy setting is backed by the following registry location:
HKEY_LOCAL_MACHINE\SOFTWARE\Policies\Microsoft\Windows Defender\Real-Time Protection:DisableIOAVProtection</t>
  </si>
  <si>
    <t>Navigate to the UI Path articulated in the Remediation section and confirm it is set as prescribed. This group policy setting is backed by the following registry location:
HKEY_LOCAL_MACHINE\SOFTWARE\Policies\Microsoft\Windows Defender\Real-Time Protection:DisableRealtimeMonitoring</t>
  </si>
  <si>
    <t xml:space="preserve">Malicious Code Protection </t>
  </si>
  <si>
    <t>The _Minimum password length_ setting may be configured higher than 14 characters.
If very long passwords are required, mistyped passwords could cause account lockouts and increase the volume of help desk calls. If your organization has issues with forgotten passwords due to password length requirements, consider teaching your users about passphrases, which are often easier to remember and, due to the larger number of character combinations, much harder to discover.</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</si>
  <si>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be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</si>
  <si>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There should be little or no impact because the **Act as part of the operating system** user right is rarely needed by any accounts other than the `Local System` account, which implicitly has this right.</t>
  </si>
  <si>
    <t>In most cases there will be no impact because this is the default configuration. However, on Windows Workstations with the Hyper-V feature installed, this user right should also be granted to the special group `NT VIRTUAL MACHINE\Virtual Machines` - otherwise you will not be able to create new virtual machines.</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</si>
  <si>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</si>
  <si>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</si>
  <si>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</si>
  <si>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If you remove the **Force shutdown from a remote system** user right from the Server Operators group you could limit the abilities of users who are assigned to specific administrative roles in your environment. You should confirm that delegated activities will not be adversely affected.</t>
  </si>
  <si>
    <t>In most cases this configuration will have no impact. If you have installed _Web Server (IIS)_, you will need to also assign the user right to `IIS_IUSRS`.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</si>
  <si>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</si>
  <si>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</si>
  <si>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</si>
  <si>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`Dsclient` installed.</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</si>
  <si>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t>
  </si>
  <si>
    <t>If you select `Lock Workstation`, the workstation is locked when the smart card is removed, allowing users to leave the area, take their smart card with them, and still maintain a protected session.
If you select `Force Logoff`, users are automatically logged off when their smart card is removed.
If you select `Disconnect if a Remote Desktop Services session`, removal of the smart card disconnects the session without logging the users off. This allows the user to insert the smart card and resume the session later, or at another smart card reader-equipped computer, without having to log on again. If the session is local, this policy will function identically to `Lock Workstation`.
Enforcing this setting on computers used by people who must log onto multiple computers in order to perform their duties could be frustrating and lower productivity. For example, if network administrators are limited to a single account but need to log into several computers simultaneously in order to effectively manage the network enforcing this setting will limit them to logging onto one computer at a time. For these reasons it is recommended that this setting only be enforced on workstations used for purposes commonly associated with typical users such as document creation and email.</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</si>
  <si>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
If configured to `Accept if provided by client`, the SMB server will accept and validate the SPN provided by the SMB client and allow a session to be established if it matches the SMB server’s list of SPN’s for itself. If the SPN does NOT match, the session request for that SMB client will be denied.
If configured to `Required from client`, the SMB client MUST send a SPN name in session setup, and the SPN name provided MUST match the SMB server that is being requested to establish a connection. If no SPN is provided by client, or the SPN provided does not match, the session is denied.</t>
  </si>
  <si>
    <t>It will be impossible to establish trusts with Windows NT 4.0-based domains. Also, client computers that run older versions of the Windows operating system such as Windows NT 3.51 and Windows 95 will experience problems when they try to use resources on the server. Users who access file and print servers anonymously will be unable to list the shared network resources on those servers; the users will have to authenticate before they can view the lists of shared folders and printers. However, even with this policy setting enabled, anonymous users will have access to resources with permissions that explicitly include the built-in group, `ANONYMOUS LOGON`.</t>
  </si>
  <si>
    <t>Users will not have access to a remote command prompt using Emergency Management Services.</t>
  </si>
  <si>
    <t>No impact. When installed and registered properly, `AdmPwd.dll` takes no action unless given appropriate GPO commands during Group Policy refresh. It is not a memory-resident agent or service.
In a disaster recovery scenario where Active Directory is not available, the local Administrator password will not be retrievable and a local password reset using a tool (such as Microsoft's Disaster and Recovery Toolset (DaRT) Recovery Image) may be necessary.</t>
  </si>
  <si>
    <t>Non-Administrator users will not be able to install Microsoft Store app packages, unless they are explicitly permitted by other policies. If a Microsoft Store app is required for legitimate use, an Administrator will need to perform the installation from an Administrator context.</t>
  </si>
  <si>
    <t>Machines will not be able to download updates from peers on the Internet. If set to `Enabled: HTTP only (0)`, `Enabled: Simple (99)`, or `Enabled: Bypass (100)`, machines will not be able to download updates from other machines on the same LAN.</t>
  </si>
  <si>
    <t>All applications and services on the device will be prevented from _new_ authentications using consumer Microsoft accounts via the Windows `OnlineID` and `WebAccountManager` APIs. Authentications performed directly by the user in web browsers or in apps that use `OAuth` will remain unaffected.</t>
  </si>
  <si>
    <t>Removable drives will be scanned during any type of scan by Microsoft Defender Antivirus.</t>
  </si>
  <si>
    <t>E-mail scanning by Microsoft Defender Antivirus will be enabled.</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</si>
  <si>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
**Note #2:** If your organization has decided to implement **OneDrive for Business** and therefore needs to except itself from this recommendation, we highly suggest that you also obtain and utilize the `OneDrive.admx/adml` template that is bundled with the latest OneDrive client, as noted [at this link](https://docs.microsoft.com/en-us/onedrive/use-group-policy) (this template is not included with the Windows Administrative Templates). Two alternative OneDrive settings in particular from that template are worth your consideration:
- _Allow syncing OneDrive accounts for only specific organizations_ - a computer-based setting that restricts OneDrive client connections to only **approved** tenant IDs.
- _Prevent users from synchronizing personal OneDrive accounts_ - a user-based setting that prevents use of consumer OneDrive (i.e. non-business).</t>
  </si>
  <si>
    <t>TLS 1.0 will be required to authenticate to the RD Session Host server. If TLS is not supported, the connection fails.
**Note:** By default, this setting will use a self-signed certificate for RDP connections. If your organization has established the use of a Public Key Infrastructure (PKI) for SSL/TLS encryption, then we recommend that you also configure the _Server authentication certificate template_ setting to instruct RDP to use a certificate from your PKI instead of a self-signed one. Note that the certificate template used for this purpose must have “Client Authentication” configured as an Intended Purpose. Note also that a valid, non-expired certificate using the specified template must already be installed on the workstation for it to work.
**Note #2:** Some third party two-factor authentication solutions (e.g. RSA Authentication Agent) can be negatively affected by this setting, as the SSL/TLS security layer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</si>
  <si>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Only client computers that support Network Level Authentication can connect to the RD Session Host server.
**Note:** Some third party two-factor authentication solutions (e.g. RSA Authentication Agent) can be negatively affected by this setting, as Network Level Authentication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</si>
  <si>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</si>
  <si>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Users cannot share files within their profile using the sharing wizard. Also, the sharing wizard cannot create a share at `%root%\Users` and can only be used to create SMB shares on folders.</t>
  </si>
  <si>
    <t>Set "Password must meet complexity requirements" to enabled</t>
  </si>
  <si>
    <t>Set "Relax minimum password length limits" to enabled</t>
  </si>
  <si>
    <t>Set "Accounts: Limit local account use of blank passwords to console logon only" to enabled</t>
  </si>
  <si>
    <t>Set "Audit: Force audit policy subcategory settings (Windows Vista or later) to override audit policy category settings" to enabled</t>
  </si>
  <si>
    <t>Set "Domain member: Digitally encrypt or sign secure channel data (always)" to enabled</t>
  </si>
  <si>
    <t>Set "Domain member: Digitally encrypt secure channel data (when possible)" to enabled</t>
  </si>
  <si>
    <t>Set "Domain member: Digitally sign secure channel data (when possible)" to enabled</t>
  </si>
  <si>
    <t>Set "Domain member: Require strong (Windows 2000 or later) session key" to enabled</t>
  </si>
  <si>
    <t>Set "Microsoft network client: Digitally sign communications (always)" to enabled</t>
  </si>
  <si>
    <t>Set "Microsoft network client: Digitally sign communications (if server agrees)" to enabled</t>
  </si>
  <si>
    <t>Set "Microsoft network server: Digitally sign communications (always)" to enabled</t>
  </si>
  <si>
    <t>Set "Microsoft network server: Digitally sign communications (if client agrees)" to enabled</t>
  </si>
  <si>
    <t>Set "Microsoft network server: Disconnect clients when logon hours expire" to enabled</t>
  </si>
  <si>
    <t>Set "Network access: Do not allow anonymous enumeration of SAM accounts" to enabled</t>
  </si>
  <si>
    <t>Set "Network access: Do not allow anonymous enumeration of SAM accounts and shares" to enabled</t>
  </si>
  <si>
    <t>Set "Network access: Do not allow storage of passwords and credentials for network authentication" to enabled</t>
  </si>
  <si>
    <t>Set "Network access: Restrict anonymous access to Named Pipes and Shares" to enabled</t>
  </si>
  <si>
    <t>Set "Network security: Allow Local System to use computer identity for NTLM" to enabled</t>
  </si>
  <si>
    <t>Set "Network security: Do not store LAN Manager hash value on next password change" to enabled</t>
  </si>
  <si>
    <t>Set "Network security: Force logoff when logon hours expire" to enabled</t>
  </si>
  <si>
    <t>Set "System objects: Require case insensitivity for non-Windows subsystems" to enabled</t>
  </si>
  <si>
    <t>Set "System objects: Strengthen default permissions of internal system objects (e.g. Symbolic Links)" to enabled</t>
  </si>
  <si>
    <t>Set "User Account Control: Admin Approval Mode for the Built-in Administrator account" to enabled</t>
  </si>
  <si>
    <t>Set "User Account Control: Detect application installations and prompt for elevation" to enabled</t>
  </si>
  <si>
    <t>Set "User Account Control: Only elevate UIAccess applications that are installed in secure locations" to enabled</t>
  </si>
  <si>
    <t>Set "User Account Control: Run all administrators in Admin Approval Mode" to enabled</t>
  </si>
  <si>
    <t>Set "User Account Control: Switch to the secure desktop when prompting for elevation" to enabled</t>
  </si>
  <si>
    <t>Set "User Account Control: Virtualize file and registry write failures to per-user locations" to enabled</t>
  </si>
  <si>
    <t>Set "Prevent enabling lock screen camera" to enabled</t>
  </si>
  <si>
    <t>Set "Prevent enabling lock screen slide show" to enabled</t>
  </si>
  <si>
    <t>Set "Do not allow password expiration time longer than required by policy" to enabled</t>
  </si>
  <si>
    <t>Set "Enable Local Admin Password Management" to enabled</t>
  </si>
  <si>
    <t>Set "Apply UAC restrictions to local accounts on network logons" to enabled</t>
  </si>
  <si>
    <t>Set "Enable Structured Exception Handling Overwrite Protection (SEHOP)" to enabled</t>
  </si>
  <si>
    <t>Set "MSS: (NoNameReleaseOnDemand) Allow the computer to ignore NetBIOS name release requests except from WINS servers" to enabled</t>
  </si>
  <si>
    <t>Set "MSS: (SafeDllSearchMode) Enable Safe DLL search mode (recommended)" to enabled</t>
  </si>
  <si>
    <t>Set "Turn off multicast name resolution" to enabled</t>
  </si>
  <si>
    <t>Set "Prohibit installation and configuration of Network Bridge on your DNS domain network" to enabled</t>
  </si>
  <si>
    <t>Set "Prohibit use of Internet Connection Sharing on your DNS domain network" to enabled</t>
  </si>
  <si>
    <t>Set "Require domain users to elevate when setting a network’s location" to enabled</t>
  </si>
  <si>
    <t>Set "Prohibit connection to non-domain networks when connected to domain authenticated network" to enabled</t>
  </si>
  <si>
    <t>Set "Remote host allows delegation of non-exportable credentials" to enabled</t>
  </si>
  <si>
    <t>Set "Turn off downloading of print drivers over HTTP" to enabled</t>
  </si>
  <si>
    <t>Set "Turn off Internet download for Web publishing and online ordering wizards" to enabled</t>
  </si>
  <si>
    <t>Set "Block user from showing account details on sign-in" to enabled</t>
  </si>
  <si>
    <t>Set "Do not display network selection UI" to enabled</t>
  </si>
  <si>
    <t>Set "Do not enumerate connected users on domain-joined computers" to enabled</t>
  </si>
  <si>
    <t>Set "Turn off app notifications on the lock screen" to enabled</t>
  </si>
  <si>
    <t>Set "Turn off picture password sign-in" to enabled</t>
  </si>
  <si>
    <t>Set "Require a password when a computer wakes (on battery)" to enabled</t>
  </si>
  <si>
    <t>Set "Require a password when a computer wakes (plugged in)" to enabled</t>
  </si>
  <si>
    <t>Set "Enable RPC Endpoint Mapper Client Authentication" to enabled</t>
  </si>
  <si>
    <t>Set "Allow Microsoft accounts to be optional" to enabled</t>
  </si>
  <si>
    <t>Set "Disallow Autoplay for non-volume devices" to enabled</t>
  </si>
  <si>
    <t>Set "Configure enhanced anti-spoofing" to enabled</t>
  </si>
  <si>
    <t>Set "Turn off Microsoft consumer experiences" to enabled</t>
  </si>
  <si>
    <t>Set "Do not display the password reveal button" to enabled</t>
  </si>
  <si>
    <t>Set "Prevent the use of security questions for local accounts" to enabled</t>
  </si>
  <si>
    <t>Set "Do not show feedback notifications" to enabled</t>
  </si>
  <si>
    <t>Set "Prevent the computer from joining a homegroup" to enabled</t>
  </si>
  <si>
    <t>Set "Block all consumer Microsoft account user authentication" to enabled</t>
  </si>
  <si>
    <t>Set "Configure Attack Surface Reduction rules" to enabled</t>
  </si>
  <si>
    <t>Set "Turn on behavior monitoring" to enabled</t>
  </si>
  <si>
    <t>Set "Scan removable drives" to enabled</t>
  </si>
  <si>
    <t>Set "Turn on e-mail scanning" to enabled</t>
  </si>
  <si>
    <t>Set "Prevent bypassing Windows Defender SmartScreen prompts for files" to enabled</t>
  </si>
  <si>
    <t>Set "Prevent the usage of OneDrive for file storage" to enabled</t>
  </si>
  <si>
    <t>Set "Do not allow passwords to be saved" to enabled</t>
  </si>
  <si>
    <t>Set "Do not allow drive redirection" to enabled</t>
  </si>
  <si>
    <t>Set "Always prompt for password upon connection" to enabled</t>
  </si>
  <si>
    <t>Set "Require secure RPC communication" to enabled</t>
  </si>
  <si>
    <t>Set "Require user authentication for remote connections by using Network Level Authentication" to enabled</t>
  </si>
  <si>
    <t>Set "Prevent downloading of enclosures" to enabled</t>
  </si>
  <si>
    <t>Set "Only display the private store within the Microsoft Store" to enabled</t>
  </si>
  <si>
    <t>Set "Turn off the offer to update to the latest version of Windows" to enabled</t>
  </si>
  <si>
    <t>Set "Configure Windows Defender SmartScreen" to enabled</t>
  </si>
  <si>
    <t>Set "Disallow Digest authentication" to enabled</t>
  </si>
  <si>
    <t>Set "Disallow WinRM from storing RunAs credentials" to enabled</t>
  </si>
  <si>
    <t>Set "Prevent users from modifying settings" to enabled</t>
  </si>
  <si>
    <t>Set "Configure Automatic Updates" to enabled</t>
  </si>
  <si>
    <t>Set "Remove access to “Pause updates” feature" to enabled</t>
  </si>
  <si>
    <t>Set "Enable screen saver" to enabled</t>
  </si>
  <si>
    <t>Set "Password protect the screen saver" to enabled</t>
  </si>
  <si>
    <t>Set "Turn off toast notifications on the lock screen" to enabled</t>
  </si>
  <si>
    <t>Set "Notify antivirus programs when opening attachments" to enabled</t>
  </si>
  <si>
    <t>Set "Do not suggest third-party content in Windows spotlight" to enabled</t>
  </si>
  <si>
    <t>Set "Prevent users from sharing files within their profile." to enabled</t>
  </si>
  <si>
    <t>Set "Store passwords using reversible encryption" to disabled</t>
  </si>
  <si>
    <t>Set "Accounts: Administrator account status" to disabled</t>
  </si>
  <si>
    <t>Set "Accounts: Guest account status" to disabled</t>
  </si>
  <si>
    <t>Set "Audit: Shut down system immediately if unable to log security audits" to disabled</t>
  </si>
  <si>
    <t>Set "Domain member: Disable machine account password changes" to disabled</t>
  </si>
  <si>
    <t>Set "Interactive logon: Do not require CTRL+ALT+DEL" to disabled</t>
  </si>
  <si>
    <t>Set "Microsoft network client: Send unencrypted password to third-party SMB servers" to disabled</t>
  </si>
  <si>
    <t>Set "Network access: Allow anonymous SID/Name translation" to disabled</t>
  </si>
  <si>
    <t>Set "Network access: Let Everyone permissions apply to anonymous users" to disabled</t>
  </si>
  <si>
    <t>Set "Network security: Allow LocalSystem NULL session fallback" to disabled</t>
  </si>
  <si>
    <t>Set "Network Security: Allow PKU2U authentication requests to this computer to use online identities" to disabled</t>
  </si>
  <si>
    <t>Set "Internet Connection Sharing (ICS) (SharedAccess)" to disabled</t>
  </si>
  <si>
    <t>Set "LxssManager (LxssManager)" to disabled or "Not Installed"</t>
  </si>
  <si>
    <t>Set "Microsoft FTP Service (FTPSVC)" to disabled or "Not Installed"</t>
  </si>
  <si>
    <t>Set "OpenSSH SSH Server (sshd)" to disabled or "Not Installed"</t>
  </si>
  <si>
    <t>Set "Remote Procedure Call (RPC) Locator (RpcLocator)" to disabled</t>
  </si>
  <si>
    <t>Set "Routing and Remote Access (RemoteAccess)" to disabled</t>
  </si>
  <si>
    <t>Set "Simple TCP/IP Services (simptcp)" to disabled or "Not Installed"</t>
  </si>
  <si>
    <t>Set "SSDP Discovery (SSDPSRV)" to disabled</t>
  </si>
  <si>
    <t>Set "UPnP Device Host (upnphost)" to disabled</t>
  </si>
  <si>
    <t>Set "Web Management Service (WMSvc)" to disabled or "Not Installed"</t>
  </si>
  <si>
    <t>Set "Windows Media Player Network Sharing Service (WMPNetworkSvc)" to disabled or "Not Installed"</t>
  </si>
  <si>
    <t>Set "Windows Mobile Hotspot Service (icssvc)" to disabled</t>
  </si>
  <si>
    <t>Set "World Wide Web Publishing Service (W3SVC)" to disabled or "Not Installed"</t>
  </si>
  <si>
    <t>Set "Xbox Accessory Management Service (XboxGipSvc)" to disabled</t>
  </si>
  <si>
    <t>Set "Xbox Live Auth Manager (XblAuthManager)" to disabled</t>
  </si>
  <si>
    <t>Set "Xbox Live Game Save (XblGameSave)" to disabled</t>
  </si>
  <si>
    <t>Set "Xbox Live Networking Service (XboxNetApiSvc)" to disabled</t>
  </si>
  <si>
    <t>Set "Allow users to enable online speech recognition services" to disabled</t>
  </si>
  <si>
    <t>Set "Configure SMB v1 server" to disabled</t>
  </si>
  <si>
    <t>Set "WDigest Authentication" to disabled</t>
  </si>
  <si>
    <t>Set "MSS: (AutoAdminLogon) Enable Automatic Logon (not recommended)" to disabled</t>
  </si>
  <si>
    <t>Set "MSS: (EnableICMPRedirect) Allow ICMP redirects to override OSPF generated routes" to disabled</t>
  </si>
  <si>
    <t>Set "Enable insecure guest logons" to disabled</t>
  </si>
  <si>
    <t>Set "Allow Windows to automatically connect to suggested open hotspots, to networks shared by contacts, and to hotspots offering paid services" to disabled</t>
  </si>
  <si>
    <t>Set "Continue experiences on this device" to disabled</t>
  </si>
  <si>
    <t>Set "Turn off background refresh of Group Policy" to disabled</t>
  </si>
  <si>
    <t>Set "Enumerate local users on domain-joined computers" to disabled</t>
  </si>
  <si>
    <t>Set "Turn on convenience PIN sign-in" to disabled</t>
  </si>
  <si>
    <t>Set "Allow network connectivity during connected-standby (on battery)" to disabled</t>
  </si>
  <si>
    <t>Set "Allow network connectivity during connected-standby (plugged in)" to disabled</t>
  </si>
  <si>
    <t>Set "Configure Offer Remote Assistance" to disabled</t>
  </si>
  <si>
    <t>Set "Configure Solicited Remote Assistance" to disabled</t>
  </si>
  <si>
    <t>Set "Enumerate administrator accounts on elevation" to disabled</t>
  </si>
  <si>
    <t>Set "Toggle user control over Insider builds" to disabled</t>
  </si>
  <si>
    <t>Set "Application: Control Event Log behavior when the log file reaches its maximum size" to disabled</t>
  </si>
  <si>
    <t>Set "Security: Control Event Log behavior when the log file reaches its maximum size" to disabled</t>
  </si>
  <si>
    <t>Set "Setup: Control Event Log behavior when the log file reaches its maximum size" to disabled</t>
  </si>
  <si>
    <t>Set "System: Control Event Log behavior when the log file reaches its maximum size" to disabled</t>
  </si>
  <si>
    <t>Set "Turn off Data Execution Prevention for Explorer" to disabled</t>
  </si>
  <si>
    <t>Set "Turn off heap termination on corruption" to disabled</t>
  </si>
  <si>
    <t>Set "Turn off shell protocol protected mode" to disabled</t>
  </si>
  <si>
    <t>Set "Configure local setting override for reporting to Microsoft MAPS" to disabled</t>
  </si>
  <si>
    <t>Set "Do not delete temp folders upon exit" to disabled</t>
  </si>
  <si>
    <t>Set "Allow Cortana" to disabled</t>
  </si>
  <si>
    <t>Set "Allow Cortana above lock screen" to disabled</t>
  </si>
  <si>
    <t>Set "Allow indexing of encrypted files" to disabled</t>
  </si>
  <si>
    <t>Set "Allow search and Cortana to use location" to disabled</t>
  </si>
  <si>
    <t>Set "Turn off Automatic Download and Install of updates" to disabled</t>
  </si>
  <si>
    <t>Set "Enables or disables Windows Game Recording and Broadcasting" to disabled</t>
  </si>
  <si>
    <t>Set "Allow Windows Ink Workspace" to "Enabled: On, but disallow access above lock" OR disabled but not "Enabled: On"</t>
  </si>
  <si>
    <t>Set "Allow user control over installs" to disabled</t>
  </si>
  <si>
    <t>Set "Always install with elevated privileges" to disabled</t>
  </si>
  <si>
    <t>Set "Sign-in and lock last interactive user automatically after a restart" to disabled</t>
  </si>
  <si>
    <t>Set "Turn on PowerShell Script Block Logging" to disabled</t>
  </si>
  <si>
    <t>Set "Turn on PowerShell Transcription" to disabled</t>
  </si>
  <si>
    <t>Set "Allow Basic authentication" to disabled</t>
  </si>
  <si>
    <t>Set "Allow unencrypted traffic" to disabled</t>
  </si>
  <si>
    <t>Set "No auto-restart with logged on users for scheduled automatic updates installations" to disabled</t>
  </si>
  <si>
    <t>Set "Do not preserve zone information in file attachments" to disabled</t>
  </si>
  <si>
    <t>Set "Computer Browser (Browser)"  to disabled or "Not Installed"</t>
  </si>
  <si>
    <t>Set "IIS Admin Service (IISADMIN)"  to disabled or "Not Installed"</t>
  </si>
  <si>
    <t>Set "Infrared monitor service (irmon)"  to disabled</t>
  </si>
  <si>
    <t>The security setting "Maximum password age" is not set according to IRS Publication 1075 password requirement.</t>
  </si>
  <si>
    <t>The setting "Require domain users to elevate when setting a network's location" is not enabled.</t>
  </si>
  <si>
    <t>The Turn off Windows Defender Antivirus has not been set to disabled.</t>
  </si>
  <si>
    <t>The "Configure Windows Defender SmartScreen" has not been enabled.</t>
  </si>
  <si>
    <t>Set "Interactive logon: Don't display last signed-in" to enabled</t>
  </si>
  <si>
    <t>Set "Turn off Windows Defender Antivirus" to disabled</t>
  </si>
  <si>
    <t>Navigate to the UI Path articulated in the Remediation section and confirm it is set as prescribed. This group policy setting is backed by the following registry location:
HKEY_LOCAL_MACHINE\SOFTWARE\Policies\Microsoft\Windows\Windows Search:AllowIndexingEncryptedStoresOrItems</t>
  </si>
  <si>
    <t>Navigate to the UI Path articulated in the Remediation section and confirm it is set as prescribed. This group policy setting is backed by the following registry location:
HKEY_LOCAL_MACHINE\SOFTWARE\Policies\Microsoft\Windows NT\Rpc:RestrictRemoteClients</t>
  </si>
  <si>
    <t>Set "Prevent non-admin users from installing packaged Windows apps" to enabled</t>
  </si>
  <si>
    <t>HAC14: Warning banner is insufficient</t>
  </si>
  <si>
    <t>Navigate to the UI Path articulated in the Remediation section and confirm it is set as prescribed. This group policy setting is backed by the following registry location:
HKEY_LOCAL_MACHINE\SYSTEM\CurrentControlSet\Control\Lsa:SCENoApplyLegacyAuditPolicy</t>
  </si>
  <si>
    <t>Navigate to the UI Path articulated in the Remediation section and confirm it is set as prescribed. This group policy setting is backed by the following registry location:
HKEY_LOCAL_MACHINE\SOFTWARE\Microsoft\Windows NT\CurrentVersion\Winlogon:AllocateDASD</t>
  </si>
  <si>
    <t>Navigate to the UI Path articulated in the Remediation section and confirm it is set as prescribed. This group policy setting is backed by the following registry location:
HKEY_LOCAL_MACHINE\SYSTEM\CurrentControlSet\Services\Netlogon\Parameters:RequireSignOrSeal</t>
  </si>
  <si>
    <t>Navigate to the UI Path articulated in the Remediation section and confirm it is set as prescribed. This group policy setting is backed by the following registry location:
HKEY_LOCAL_MACHINE\SYSTEM\CurrentControlSet\Services\Netlogon\Parameters:SignSecureChannel</t>
  </si>
  <si>
    <t>Navigate to the UI Path articulated in the Remediation section and confirm it is set as prescribed. This group policy setting is backed by the following registry location:
HKEY_LOCAL_MACHINE\SOFTWARE\Microsoft\Windows\CurrentVersion\Policies\System:DisableCAD</t>
  </si>
  <si>
    <t>Navigate to the UI Path articulated in the Remediation section and confirm it is set as prescribed. This group policy setting is backed by the following registry location:
HKEY_LOCAL_MACHINE\SOFTWARE\Microsoft\Windows NT\CurrentVersion\Winlogon:PasswordExpiryWarning</t>
  </si>
  <si>
    <t>Navigate to the UI Path articulated in the Remediation section and confirm it is set as prescribed. This group policy setting is backed by the following registry location:
HKEY_LOCAL_MACHINE\SYSTEM\CurrentControlSet\Services\LanmanWorkstation\Parameters:EnableSecuritySignature</t>
  </si>
  <si>
    <t>Navigate to the UI Path articulated in the Remediation section and confirm it is set as prescribed. This group policy setting is backed by the following registry location:
HKEY_LOCAL_MACHINE\SYSTEM\CurrentControlSet\Services\LanmanWorkstation\Parameters:EnablePlainTextPassword</t>
  </si>
  <si>
    <t>Navigate to the UI Path articulated in the Remediation section and confirm it is set as prescribed. This group policy setting is backed by the following registry location:
HKEY_LOCAL_MACHINE\SYSTEM\CurrentControlSet\Services\LanManServer\Parameters:AutoDisconnect</t>
  </si>
  <si>
    <t>Navigate to the UI Path articulated in the Remediation section and confirm it is set as prescribed. This group policy setting is backed by the following registry location:
HKEY_LOCAL_MACHINE\SYSTEM\CurrentControlSet\Services\LanManServer\Parameters:RequireSecuritySignature</t>
  </si>
  <si>
    <t>Navigate to the UI Path articulated in the Remediation section and confirm it is set as prescribed. This group policy setting is backed by the following registry location:
HKEY_LOCAL_MACHINE\SYSTEM\CurrentControlSet\Services\LanManServer\Parameters:enableforcedlogoff</t>
  </si>
  <si>
    <t>Navigate to the UI Path articulated in the Remediation section and confirm it is set as prescribed. This group policy setting is backed by the following registry location:
HKEY_LOCAL_MACHINE\SYSTEM\CurrentControlSet\Services\LanManServer\Parameters:SMBServerNameHardeningLevel</t>
  </si>
  <si>
    <t>Navigate to the UI Path articulated in the Remediation section and confirm it is set as prescribed. This group policy setting is backed by the following registry location:
HKEY_LOCAL_MACHINE\SYSTEM\CurrentControlSet\Control\Lsa:RestrictAnonymousSAM</t>
  </si>
  <si>
    <t>Navigate to the UI Path articulated in the Remediation section and confirm it is set as prescribed. This group policy setting is backed by the following registry location:
HKEY_LOCAL_MACHINE\SYSTEM\CurrentControlSet\Control\Lsa:DisableDomainCreds</t>
  </si>
  <si>
    <t>Navigate to the UI Path articulated in the Remediation section and confirm it is set as prescribed. This group policy setting is backed by the following registry location:
HKEY_LOCAL_MACHINE\SYSTEM\CurrentControlSet\Control\SecurePipeServers\Winreg\AllowedExactPaths:Machine</t>
  </si>
  <si>
    <t>Navigate to the UI Path articulated in the Remediation section and confirm it is set as prescribed. This group policy setting is backed by the following registry location:
HKEY_LOCAL_MACHINE\SYSTEM\CurrentControlSet\Control\SecurePipeServers\Winreg\AllowedPaths:Machine</t>
  </si>
  <si>
    <t>Navigate to the UI Path articulated in the Remediation section and confirm it is set as prescribed. This group policy setting is backed by the following registry location:
HKEY_LOCAL_MACHINE\SYSTEM\CurrentControlSet\Services\LanManServer\Parameters:RestrictNullSessAccess</t>
  </si>
  <si>
    <t>Navigate to the UI Path articulated in the Remediation section and confirm it is set as prescribed. This group policy setting is backed by the following registry location:
HKEY_LOCAL_MACHINE\SYSTEM\CurrentControlSet\Control\Lsa:restrictremotesam</t>
  </si>
  <si>
    <t>Navigate to the UI Path articulated in the Remediation section and confirm it is set as prescribed. This group policy setting is backed by the following registry location:
HKEY_LOCAL_MACHINE\SYSTEM\CurrentControlSet\Control\Lsa\MSV1_0:AllowNullSessionFallback</t>
  </si>
  <si>
    <t>Navigate to the UI Path articulated in the Remediation section and confirm it is set as prescribed. This group policy setting is backed by the following registry location:
HKEY_LOCAL_MACHINE\SYSTEM\CurrentControlSet\Control\Lsa\pku2u:AllowOnlineID</t>
  </si>
  <si>
    <t>Navigate to the UI Path articulated in the Remediation section and confirm it is set as prescribed. This group policy setting is backed by the following registry location:
HKEY_LOCAL_MACHINE\SYSTEM\CurrentControlSet\Control\Lsa:NoLMHash</t>
  </si>
  <si>
    <t>Navigate to the UI Path articulated in the Remediation section and confirm it is set as prescribed. This group policy setting is backed by the following registry location:
HKEY_LOCAL_MACHINE\SYSTEM\CurrentControlSet\Control\Lsa\MSV1_0:NTLMMinClientSec</t>
  </si>
  <si>
    <t>Navigate to the UI Path articulated in the Remediation section and confirm it is set as prescribed. This group policy setting is backed by the following registry location:
HKEY_LOCAL_MACHINE\SYSTEM\CurrentControlSet\Control\Lsa\MSV1_0:NTLMMinServerSec</t>
  </si>
  <si>
    <t>Navigate to the UI Path articulated in the Remediation section and confirm it is set as prescribed. This group policy setting is backed by the following registry location:
HKEY_LOCAL_MACHINE\SYSTEM\CurrentControlSet\Control\Session Manager\Kernel:ObCaseInsensitive</t>
  </si>
  <si>
    <t>Navigate to the UI Path articulated in the Remediation section and confirm it is set as prescribed. This group policy setting is backed by the following registry location:
HKEY_LOCAL_MACHINE\SOFTWARE\Microsoft\Windows\CurrentVersion\Policies\System:FilterAdministratorToken</t>
  </si>
  <si>
    <t>Navigate to the UI Path articulated in the Remediation section and confirm it is set as prescribed. This group policy setting is backed by the following registry location:
HKEY_LOCAL_MACHINE\SOFTWARE\Microsoft\Windows\CurrentVersion\Policies\System:ConsentPromptBehaviorAdmin</t>
  </si>
  <si>
    <t>Navigate to the UI Path articulated in the Remediation section and confirm it is set as prescribed. This group policy setting is backed by the following registry location:
HKEY_LOCAL_MACHINE\SOFTWARE\Microsoft\Windows\CurrentVersion\Policies\System:ConsentPromptBehaviorUser</t>
  </si>
  <si>
    <t>Navigate to the UI Path articulated in the Remediation section and confirm it is set as prescribed. This group policy setting is backed by the following registry location:
HKEY_LOCAL_MACHINE\SOFTWARE\Microsoft\Windows\CurrentVersion\Policies\System:EnableInstallerDetection</t>
  </si>
  <si>
    <t>Navigate to the UI Path articulated in the Remediation section and confirm it is set as prescribed. This group policy setting is backed by the following registry location:
HKEY_LOCAL_MACHINE\SOFTWARE\Microsoft\Windows\CurrentVersion\Policies\System:EnableSecureUIAPaths</t>
  </si>
  <si>
    <t>Navigate to the UI Path articulated in the Remediation section and confirm it is set as prescribed. This group policy setting is backed by the following registry location:
HKEY_LOCAL_MACHINE\SOFTWARE\Microsoft\Windows\CurrentVersion\Policies\System:EnableLUA</t>
  </si>
  <si>
    <t>Navigate to the UI Path articulated in the Remediation section and confirm it is set as prescribed. This group policy setting is backed by the following registry location:
HKEY_LOCAL_MACHINE\SOFTWARE\Microsoft\Windows\CurrentVersion\Policies\System:PromptOnSecureDesktop</t>
  </si>
  <si>
    <t>Navigate to the UI Path articulated in the Remediation section and confirm it is set as prescribed. This group policy setting is backed by the following registry location:
HKEY_LOCAL_MACHINE\SYSTEM\CurrentControlSet\Services\Browser:Start</t>
  </si>
  <si>
    <t>Navigate to the UI Path articulated in the Remediation section and confirm it is set as prescribed. This group policy setting is backed by the following registry location:
HKEY_LOCAL_MACHINE\SYSTEM\CurrentControlSet\Services\IISADMIN:Start</t>
  </si>
  <si>
    <t>Navigate to the UI Path articulated in the Remediation section and confirm it is set as prescribed. This group policy setting is backed by the following registry location:
HKEY_LOCAL_MACHINE\SYSTEM\CurrentControlSet\Services\irmon:Start</t>
  </si>
  <si>
    <t>Navigate to the UI Path articulated in the Remediation section and confirm it is set as prescribed. This group policy setting is backed by the following registry location:
HKEY_LOCAL_MACHINE\SYSTEM\CurrentControlSet\Services\SharedAccess:Start</t>
  </si>
  <si>
    <t>Navigate to the UI Path articulated in the Remediation section and confirm it is set as prescribed. This group policy setting is backed by the following registry location:
HKEY_LOCAL_MACHINE\SYSTEM\CurrentControlSet\Services\LxssManager:Start</t>
  </si>
  <si>
    <t>Navigate to the UI Path articulated in the Remediation section and confirm it is set as prescribed. This group policy setting is backed by the following registry location:
HKEY_LOCAL_MACHINE\SYSTEM\CurrentControlSet\Services\FTPSVC:Start</t>
  </si>
  <si>
    <t>Navigate to the UI Path articulated in the Remediation section and confirm it is set as prescribed. This group policy setting is backed by the following registry location:
HKEY_LOCAL_MACHINE\SYSTEM\CurrentControlSet\Services\RpcLocator:Start</t>
  </si>
  <si>
    <t>Navigate to the UI Path articulated in the Remediation section and confirm it is set as prescribed. This group policy setting is backed by the following registry location:
HKEY_LOCAL_MACHINE\SYSTEM\CurrentControlSet\Services\RemoteAccess:Start</t>
  </si>
  <si>
    <t>Navigate to the UI Path articulated in the Remediation section and confirm it is set as prescribed. This group policy setting is backed by the following registry location:
HKEY_LOCAL_MACHINE\SYSTEM\CurrentControlSet\Services\simptcp:Start</t>
  </si>
  <si>
    <t>Navigate to the UI Path articulated in the Remediation section and confirm it is set as prescribed. This group policy setting is backed by the following registry location:
HKEY_LOCAL_MACHINE\SYSTEM\CurrentControlSet\Services\sacsvr:Start</t>
  </si>
  <si>
    <t>Navigate to the UI Path articulated in the Remediation section and confirm it is set as prescribed. This group policy setting is backed by the following registry location:
HKEY_LOCAL_MACHINE\SYSTEM\CurrentControlSet\Services\SSDPSRV:Start</t>
  </si>
  <si>
    <t>Navigate to the UI Path articulated in the Remediation section and confirm it is set as prescribed. This group policy setting is backed by the following registry location:
HKEY_LOCAL_MACHINE\SYSTEM\CurrentControlSet\Services\upnphost:Start</t>
  </si>
  <si>
    <t>Navigate to the UI Path articulated in the Remediation section and confirm it is set as prescribed. This group policy setting is backed by the following registry location:
HKEY_LOCAL_MACHINE\SYSTEM\CurrentControlSet\Services\WMSvc:Start</t>
  </si>
  <si>
    <t>Navigate to the UI Path articulated in the Remediation section and confirm it is set as prescribed. This group policy setting is backed by the following registry location:
HKEY_LOCAL_MACHINE\SYSTEM\CurrentControlSet\Services\WMPNetworkSvc:Start</t>
  </si>
  <si>
    <t>Navigate to the UI Path articulated in the Remediation section and confirm it is set as prescribed. This group policy setting is backed by the following registry location:
HKEY_LOCAL_MACHINE\SYSTEM\CurrentControlSet\Services\icssvc:Start</t>
  </si>
  <si>
    <t>Navigate to the UI Path articulated in the Remediation section and confirm it is set as prescribed. This group policy setting is backed by the following registry location:
HKEY_LOCAL_MACHINE\SYSTEM\CurrentControlSet\Services\W3SVC:Start</t>
  </si>
  <si>
    <t>Navigate to the UI Path articulated in the Remediation section and confirm it is set as prescribed. This group policy setting is backed by the following registry location:
HKEY_LOCAL_MACHINE\SYSTEM\CurrentControlSet\Services\XboxGipSvc:Start</t>
  </si>
  <si>
    <t>Navigate to the UI Path articulated in the Remediation section and confirm it is set as prescribed. This group policy setting is backed by the following registry location:
HKEY_LOCAL_MACHINE\SYSTEM\CurrentControlSet\Services\XblAuthManager:Start</t>
  </si>
  <si>
    <t>Navigate to the UI Path articulated in the Remediation section and confirm it is set as prescribed. This group policy setting is backed by the following registry location:
HKEY_LOCAL_MACHINE\SYSTEM\CurrentControlSet\Services\XblGameSave:Start</t>
  </si>
  <si>
    <t>Navigate to the UI Path articulated in the Remediation section and confirm it is set as prescribed. This group policy setting is backed by the following registry location:
HKEY_LOCAL_MACHINE\SOFTWARE\Policies\Microsoft\WindowsFirewall\DomainProfile:EnableFirewall</t>
  </si>
  <si>
    <t>Navigate to the UI Path articulated in the Remediation section and confirm it is set as prescribed. This group policy setting is backed by the following registry location:
HKEY_LOCAL_MACHINE\SOFTWARE\Policies\Microsoft\WindowsFirewall\DomainProfile:DisableNotifications</t>
  </si>
  <si>
    <t>Navigate to the UI Path articulated in the Remediation section and confirm it is set as prescribed. This group policy setting is backed by the following registry location:
HKEY_LOCAL_MACHINE\SOFTWARE\Policies\Microsoft\WindowsFirewall\DomainProfile\Logging:LogFilePath</t>
  </si>
  <si>
    <t>Navigate to the UI Path articulated in the Remediation section and confirm it is set as prescribed. This group policy setting is backed by the following registry location:
HKEY_LOCAL_MACHINE\SOFTWARE\Policies\Microsoft\WindowsFirewall\DomainProfile\Logging:LogDroppedPackets</t>
  </si>
  <si>
    <t>Navigate to the UI Path articulated in the Remediation section and confirm it is set as prescribed. This group policy setting is backed by the following registry location:
HKEY_LOCAL_MACHINE\SOFTWARE\Policies\Microsoft\WindowsFirewall\DomainProfile\Logging:LogSuccessfulConnections</t>
  </si>
  <si>
    <t>Navigate to the UI Path articulated in the Remediation section and confirm it is set as prescribed. This group policy setting is backed by the following registry location:
HKEY_LOCAL_MACHINE\SOFTWARE\Policies\Microsoft\WindowsFirewall\PrivateProfile:DefaultInboundAction</t>
  </si>
  <si>
    <t>Navigate to the UI Path articulated in the Remediation section and confirm it is set as prescribed. This group policy setting is backed by the following registry location:
HKEY_LOCAL_MACHINE\SOFTWARE\Policies\Microsoft\WindowsFirewall\PrivateProfile:DefaultOutboundAction</t>
  </si>
  <si>
    <t>Navigate to the UI Path articulated in the Remediation section and confirm it is set as prescribed. This group policy setting is backed by the following registry location:
HKEY_LOCAL_MACHINE\SOFTWARE\Policies\Microsoft\WindowsFirewall\PrivateProfile:DisableNotifications</t>
  </si>
  <si>
    <t>Navigate to the UI Path articulated in the Remediation section and confirm it is set as prescribed. This group policy setting is backed by the following registry location:
HKEY_LOCAL_MACHINE\SOFTWARE\Policies\Microsoft\WindowsFirewall\PrivateProfile\Logging:LogFilePath</t>
  </si>
  <si>
    <t>Navigate to the UI Path articulated in the Remediation section and confirm it is set as prescribed. This group policy setting is backed by the following registry location:
HKEY_LOCAL_MACHINE\SOFTWARE\Policies\Microsoft\WindowsFirewall\PrivateProfile\Logging:LogFileSize</t>
  </si>
  <si>
    <t>Navigate to the UI Path articulated in the Remediation section and confirm it is set as prescribed. This group policy setting is backed by the following registry location:
HKEY_LOCAL_MACHINE\SOFTWARE\Policies\Microsoft\WindowsFirewall\PrivateProfile\Logging:LogSuccessfulConnections</t>
  </si>
  <si>
    <t>Navigate to the UI Path articulated in the Remediation section and confirm it is set as prescribed. This group policy setting is backed by the following registry location:
HKEY_LOCAL_MACHINE\SOFTWARE\Policies\Microsoft\WindowsFirewall\PublicProfile:EnableFirewall</t>
  </si>
  <si>
    <t>Navigate to the UI Path articulated in the Remediation section and confirm it is set as prescribed. This group policy setting is backed by the following registry location:
HKEY_LOCAL_MACHINE\SOFTWARE\Policies\Microsoft\WindowsFirewall\PublicProfile:DefaultOutboundAction</t>
  </si>
  <si>
    <t>Navigate to the UI Path articulated in the Remediation section and confirm it is set as prescribed. This group policy setting is backed by the following registry location:
HKEY_LOCAL_MACHINE\SOFTWARE\Policies\Microsoft\WindowsFirewall\PublicProfile:AllowLocalIPsecPolicyMerge</t>
  </si>
  <si>
    <t>Navigate to the UI Path articulated in the Remediation section and confirm it is set as prescribed. This group policy setting is backed by the following registry location:
HKEY_LOCAL_MACHINE\SOFTWARE\Policies\Microsoft\WindowsFirewall\PublicProfile\Logging:LogFilePath</t>
  </si>
  <si>
    <t>Navigate to the UI Path articulated in the Remediation section and confirm it is set as prescribed. This group policy setting is backed by the following registry location:
HKEY_LOCAL_MACHINE\SOFTWARE\Policies\Microsoft\WindowsFirewall\PublicProfile\Logging:LogFileSize</t>
  </si>
  <si>
    <t>Navigate to the UI Path articulated in the Remediation section and confirm it is set as prescribed. This group policy setting is backed by the following registry location:
HKEY_LOCAL_MACHINE\SOFTWARE\Policies\Microsoft\WindowsFirewall\PublicProfile\Logging:LogDroppedPackets</t>
  </si>
  <si>
    <t>Navigate to the UI Path articulated in the Remediation section and confirm it is set as prescribed. This group policy setting is backed by the following registry location:
HKEY_LOCAL_MACHINE\SOFTWARE\Policies\Microsoft\Windows\Personalization:NoLockScreenSlideshow</t>
  </si>
  <si>
    <t>Navigate to the UI Path articulated in the Remediation section and confirm it is set as prescribed. This group policy setting is backed by the following registry location:
HKEY_LOCAL_MACHINE\SOFTWARE\Policies\Microsoft Services\AdmPwd:PasswordLength</t>
  </si>
  <si>
    <t>Navigate to the UI Path articulated in the Remediation section and confirm it is set as prescribed. This group policy setting is backed by the following registry location:
HKEY_LOCAL_MACHINE\SOFTWARE\Microsoft\Windows\CurrentVersion\Policies\System:LocalAccountTokenFilterPolicy</t>
  </si>
  <si>
    <t>Navigate to the UI Path articulated in the Remediation section and confirm it is set as prescribed. This group policy setting is backed by the following registry location:
HKEY_LOCAL_MACHINE\SYSTEM\CurrentControlSet\Services\mrxsmb10:Start</t>
  </si>
  <si>
    <t>Navigate to the UI Path articulated in the Remediation section and confirm it is set as prescribed. This group policy setting is backed by the following registry location:
HKEY_LOCAL_MACHINE\SYSTEM\CurrentControlSet\Control\Session Manager\kernel:DisableExceptionChainValidation</t>
  </si>
  <si>
    <t>Navigate to the UI Path articulated in the Remediation section and confirm it is set as prescribed. This group policy setting is backed by the following registry location:
HKEY_LOCAL_MACHINE\SYSTEM\CurrentControlSet\Services\NetBT\Parameters:NodeType</t>
  </si>
  <si>
    <t>Navigate to the UI Path articulated in the Remediation section and confirm it is set as prescribed. This group policy setting is backed by the following registry location:
HKEY_LOCAL_MACHINE\SYSTEM\CurrentControlSet\Control\SecurityProviders\WDigest:UseLogonCredential</t>
  </si>
  <si>
    <t>Navigate to the UI Path articulated in the Remediation section and confirm it is set as prescribed. This group policy setting is backed by the following registry location:
HKEY_LOCAL_MACHINE\SOFTWARE\Microsoft\Windows NT\CurrentVersion\Winlogon:AutoAdminLogon</t>
  </si>
  <si>
    <t>Navigate to the UI Path articulated in the Remediation section and confirm it is set as prescribed. This group policy setting is backed by the following registry location:
HKEY_LOCAL_MACHINE\SYSTEM\CurrentControlSet\Services\Tcpip6\Parameters:DisableIPSourceRouting</t>
  </si>
  <si>
    <t>Navigate to the UI Path articulated in the Remediation section and confirm it is set as prescribed for your organization. This group policy object is backed by the following registry location:
HKEY_LOCAL_MACHINE\SYSTEM\CurrentControlSet\Services\Tcpip\Parameters:EnableICMPRedirect</t>
  </si>
  <si>
    <t>Navigate to the UI Path articulated in the Remediation section and confirm it is set as prescribed. This group policy setting is backed by the following registry location:
HKEY_LOCAL_MACHINE\SYSTEM\CurrentControlSet\Services\Eventlog\Security:WarningLevel</t>
  </si>
  <si>
    <t>Navigate to the UI Path articulated in the Remediation section and confirm it is set as prescribed. This group policy setting is backed by the following registry location:
HKEY_LOCAL_MACHINE\SOFTWARE\Policies\Microsoft\Windows NT\DNSClient:EnableMulticast</t>
  </si>
  <si>
    <t>Navigate to the UI Path articulated in the Remediation section and confirm it is set as prescribed. This group policy setting is backed by the following registry location:
HKEY_LOCAL_MACHINE\SOFTWARE\Policies\Microsoft\Windows\LanmanWorkstation:AllowInsecureGuestAuth</t>
  </si>
  <si>
    <t>Navigate to the UI Path articulated in the Remediation section and confirm it is set as prescribed. This group policy setting is backed by the following registry location:
HKEY_LOCAL_MACHINE\SOFTWARE\Policies\Microsoft\Windows\Network Connections:NC_AllowNetBridge_NLA</t>
  </si>
  <si>
    <t>Navigate to the UI Path articulated in the Remediation section and confirm it is set as prescribed. This group policy setting is backed by the following registry locations:
HKEY_LOCAL_MACHINE\SOFTWARE\Policies\Microsoft\Windows\NetworkProvider\HardenedPaths:\\*\NETLOGON
HKEY_LOCAL_MACHINE\SOFTWARE\Policies\Microsoft\Windows\NetworkProvider\HardenedPaths:\\*\SYSVOL</t>
  </si>
  <si>
    <t>Navigate to the UI Path articulated in the Remediation section and confirm it is set as prescribed. This group policy setting is backed by the following registry location:
HKEY_LOCAL_MACHINE\SOFTWARE\Policies\Microsoft\Windows\WcmSvc\GroupPolicy:fBlockNonDomain</t>
  </si>
  <si>
    <t>Navigate to the UI Path articulated in the Remediation section and confirm it is set as prescribed. This group policy setting is backed by the following registry location:
HKEY_LOCAL_MACHINE\SOFTWARE\Microsoft\WcmSvc\wifinetworkmanager\config:AutoConnectAllowedOEM</t>
  </si>
  <si>
    <t>Navigate to the UI Path articulated in the Remediation section and confirm it is set as prescribed. This group policy setting is backed by the following registry location:
HKEY_LOCAL_MACHINE\SOFTWARE\Microsoft\Windows\CurrentVersion\Policies\System\Audit:ProcessCreationIncludeCmdLine_Enabled</t>
  </si>
  <si>
    <t>Navigate to the UI Path articulated in the Remediation section and confirm it is set as prescribed. This group policy setting is backed by the following registry location:
HKEY_LOCAL_MACHINE\SOFTWARE\Policies\Microsoft\Windows\CredentialsDelegation:AllowProtectedCreds</t>
  </si>
  <si>
    <t>Navigate to the UI Path articulated in the Remediation section and confirm it is set as prescribed. This group policy setting is backed by the following registry location:
HKEY_LOCAL_MACHINE\SYSTEM\CurrentControlSet\Policies\EarlyLaunch:DriverLoadPolicy</t>
  </si>
  <si>
    <t>Navigate to the UI Path articulated in the Remediation section and confirm it is set as prescribed. This group policy setting is backed by the following registry location:
HKEY_LOCAL_MACHINE\SOFTWARE\Policies\Microsoft\Windows\Group Policy\{35378EAC-683F-11D2-A89A-00C04FBBCFA2}:NoGPOListChanges</t>
  </si>
  <si>
    <t>Navigate to the UI Path articulated in the Remediation section and confirm it is set as prescribed. This group policy setting is backed by the following registry location:
HKEY_LOCAL_MACHINE\SOFTWARE\Policies\Microsoft\Windows\System:EnableCdp</t>
  </si>
  <si>
    <t>Navigate to the UI Path articulated in the Remediation section and confirm it is set as prescribed. This group policy setting is backed by the following registry location:
HKEY_LOCAL_MACHINE\SOFTWARE\Microsoft\Windows\CurrentVersion\Policies\Explorer:NoWebServices</t>
  </si>
  <si>
    <t>Navigate to the UI Path articulated in the Remediation section and confirm it is set as prescribed. This group policy setting is backed by the following registry location:
HKEY_LOCAL_MACHINE\SOFTWARE\Policies\Microsoft\Windows\System:BlockUserFromShowingAccountDetailsOnSignin</t>
  </si>
  <si>
    <t>Navigate to the UI Path articulated in the Remediation section and confirm it is set as prescribed. This group policy setting is backed by the following registry location:
HKEY_LOCAL_MACHINE\SOFTWARE\Policies\Microsoft\Windows\System:DontDisplayNetworkSelectionUI</t>
  </si>
  <si>
    <t>Navigate to the UI Path articulated in the Remediation section and confirm it is set as prescribed. This group policy setting is backed by the following registry location:
HKEY_LOCAL_MACHINE\SOFTWARE\Policies\Microsoft\Windows\System:DontEnumerateConnectedUsers</t>
  </si>
  <si>
    <t>Navigate to the UI Path articulated in the Remediation section and confirm it is set as prescribed. This group policy setting is backed by the following registry location:
HKEY_LOCAL_MACHINE\SOFTWARE\Policies\Microsoft\Windows\System:DisableLockScreenAppNotifications</t>
  </si>
  <si>
    <t>Navigate to the UI Path articulated in the Remediation section and confirm it is set as prescribed. This group policy setting is backed by the following registry location:
HKEY_LOCAL_MACHINE\SOFTWARE\Policies\Microsoft\Windows\System:BlockDomainPicturePassword</t>
  </si>
  <si>
    <t>Navigate to the UI Path articulated in the Remediation section and confirm it is set as prescribed. This group policy setting is backed by the following registry location:
HKEY_LOCAL_MACHINE\SOFTWARE\Policies\Microsoft\Power\PowerSettings\f15576e8-98b7-4186-b944-eafa664402d9:DCSettingIndex</t>
  </si>
  <si>
    <t>Navigate to the UI Path articulated in the Remediation section and confirm it is set as prescribed. This group policy setting is backed by the following registry location:
HKEY_LOCAL_MACHINE\SOFTWARE\Policies\Microsoft\Power\PowerSettings\0e796bdb-100d-47d6-a2d5-f7d2daa51f51:DCSettingIndex</t>
  </si>
  <si>
    <t>Navigate to the UI Path articulated in the Remediation section and confirm it is set as prescribed. This group policy setting is backed by the following registry location:
HKEY_LOCAL_MACHINE\SOFTWARE\Policies\Microsoft\Power\PowerSettings\0e796bdb-100d-47d6-a2d5-f7d2daa51f51:ACSettingIndex</t>
  </si>
  <si>
    <t>Navigate to the UI Path articulated in the Remediation section and confirm it is set as prescribed. This group policy setting is backed by the following registry location:
HKEY_LOCAL_MACHINE\SOFTWARE\Policies\Microsoft\Windows NT\Rpc:EnableAuthEpResolution</t>
  </si>
  <si>
    <t>Navigate to the UI Path articulated in the Remediation section and confirm it is set as prescribed. This group policy setting is backed by the following registry location:
HKEY_LOCAL_MACHINE\SOFTWARE\Policies\Microsoft\Windows\AppPrivacy:LetAppsActivateWithVoiceAboveLock</t>
  </si>
  <si>
    <t>Navigate to the UI Path articulated in the Remediation section and confirm it is set as prescribed. This group policy setting is backed by the following registry location:
HKEY_LOCAL_MACHINE\SOFTWARE\Microsoft\Windows\CurrentVersion\Policies\System:MSAOptional</t>
  </si>
  <si>
    <t>Navigate to the UI Path articulated in the Remediation section and confirm it is set as prescribed. This group policy setting is backed by the following registry location:
HKEY_LOCAL_MACHINE\SOFTWARE\Policies\Microsoft\Windows\Explorer:NoAutoplayfornonVolume</t>
  </si>
  <si>
    <t>Navigate to the UI Path articulated in the Remediation section and confirm it is set as prescribed. This group policy setting is backed by the following registry location:
HKEY_LOCAL_MACHINE\SOFTWARE\Microsoft\Windows\CurrentVersion\Policies\Explorer:NoAutorun</t>
  </si>
  <si>
    <t>Navigate to the UI Path articulated in the Remediation section and confirm it is set as prescribed. This group policy setting is backed by the following registry location:
HKEY_LOCAL_MACHINE\SOFTWARE\Microsoft\Windows\CurrentVersion\Policies\Explorer:NoDriveTypeAutoRun</t>
  </si>
  <si>
    <t>Navigate to the UI Path articulated in the Remediation section and confirm it is set as prescribed. This group policy setting is backed by the following registry location:
HKEY_LOCAL_MACHINE\SOFTWARE\Policies\Microsoft\Biometrics\FacialFeatures:EnhancedAntiSpoofing</t>
  </si>
  <si>
    <t>Navigate to the UI Path articulated in the Remediation section and confirm it is set as prescribed. This group policy setting is backed by the following registry location:
HKEY_LOCAL_MACHINE\SOFTWARE\Policies\Microsoft\Windows\Connect:RequirePinForPairing</t>
  </si>
  <si>
    <t>Navigate to the UI Path articulated in the Remediation section and confirm it is set as prescribed. This group policy setting is backed by the following registry location:
HKEY_LOCAL_MACHINE\SOFTWARE\Policies\Microsoft\Windows\System:NoLocalPasswordResetQuestions</t>
  </si>
  <si>
    <t>Navigate to the UI Path articulated in the Remediation section and confirm it is set as prescribed. This group policy setting is backed by the following registry location:
HKEY_LOCAL_MACHINE\SOFTWARE\Policies\Microsoft\Windows\DataCollection:AllowTelemetry</t>
  </si>
  <si>
    <t>Navigate to the UI Path articulated in the Remediation section and confirm it is set as prescribed. This group policy setting is backed by the following registry location:
HKEY_LOCAL_MACHINE\SOFTWARE\Policies\Microsoft\Windows\DeliveryOptimization:DODownloadMode</t>
  </si>
  <si>
    <t>Navigate to the UI Path articulated in the Remediation section and confirm it is set as prescribed. This group policy setting is backed by the following registry location:
HKEY_LOCAL_MACHINE\SOFTWARE\Policies\Microsoft\Windows\EventLog\Security:Retention</t>
  </si>
  <si>
    <t>Navigate to the UI Path articulated in the Remediation section and confirm it is set as prescribed. This group policy setting is backed by the following registry location:
HKEY_LOCAL_MACHINE\SOFTWARE\Policies\Microsoft\Windows\EventLog\Security:MaxSize</t>
  </si>
  <si>
    <t>Navigate to the UI Path articulated in the Remediation section and confirm it is set as prescribed. This group policy setting is backed by the following registry location:
HKEY_LOCAL_MACHINE\SOFTWARE\Policies\Microsoft\Windows\EventLog\Setup:Retention</t>
  </si>
  <si>
    <t>Navigate to the UI Path articulated in the Remediation section and confirm it is set as prescribed. This group policy setting is backed by the following registry location:
HKEY_LOCAL_MACHINE\SOFTWARE\Policies\Microsoft\Windows\EventLog\Setup:MaxSize</t>
  </si>
  <si>
    <t>Navigate to the UI Path articulated in the Remediation section and confirm it is set as prescribed. This group policy setting is backed by the following registry location:
HKEY_LOCAL_MACHINE\SOFTWARE\Policies\Microsoft\Windows\Explorer:NoDataExecutionPrevention</t>
  </si>
  <si>
    <t>Navigate to the UI Path articulated in the Remediation section and confirm it is set as prescribed. This group policy setting is backed by the following registry location:
HKEY_LOCAL_MACHINE\SOFTWARE\Policies\Microsoft\Windows\Explorer:NoHeapTerminationOnCorruption</t>
  </si>
  <si>
    <t>Navigate to the UI Path articulated in the Remediation section and confirm it is set as prescribed. This group policy setting is backed by the following registry location:
HKEY_LOCAL_MACHINE\SOFTWARE\Microsoft\Windows\CurrentVersion\Policies\Explorer:PreXPSP2ShellProtocolBehavior</t>
  </si>
  <si>
    <t>Navigate to the UI Path articulated in the Remediation section and confirm it is set as prescribed. This group policy setting is backed by the following registry location:
HKEY_LOCAL_MACHINE\SOFTWARE\Policies\Microsoft\Windows\HomeGroup:DisableHomeGroup</t>
  </si>
  <si>
    <t>Navigate to the UI Path articulated in the Remediation section and confirm it is set as prescribed. This group policy setting is backed by the following registry location:
HKEY_LOCAL_MACHINE\SOFTWARE\Policies\Microsoft\MicrosoftAccount:DisableUserAuth</t>
  </si>
  <si>
    <t>Navigate to the UI Path articulated in the Remediation section and confirm it is set as prescribed. This group policy setting is backed by the following registry location:
HKEY_LOCAL_MACHINE\SOFTWARE\Policies\Microsoft\Windows Defender:PUAProtection</t>
  </si>
  <si>
    <t>Navigate to the UI Path articulated in the Remediation section and confirm it is set as prescribed. This group policy setting is backed by the following registry location:
HKEY_LOCAL_MACHINE\SOFTWARE\Policies\Microsoft\Windows Defender:DisableAntiSpyware</t>
  </si>
  <si>
    <t>Navigate to the UI Path articulated in the Remediation section and confirm it is set as prescribed. This group policy setting is backed by the following registry location:
HKEY_LOCAL_MACHINE\SOFTWARE\Policies\Microsoft\Windows Defender\Spynet:LocalSettingOverrideSpynetReporting</t>
  </si>
  <si>
    <t>Navigate to the UI Path articulated in the Remediation section and confirm it is set as prescribed. This group policy setting is backed by the following registry location:
HKEY_LOCAL_MACHINE\SOFTWARE\Policies\Microsoft\Windows Defender\Windows Defender Exploit Guard\ASR:ExploitGuard_ASR_Rules</t>
  </si>
  <si>
    <t>Navigate to the UI Path articulated in the Remediation section and confirm it is set as prescribed. This group policy setting is backed by the following registry location:
HKEY_LOCAL_MACHINE\SOFTWARE\Policies\Microsoft\Windows Defender\Windows Defender Exploit Guard\ASR\Rules:26190899-1602-49e8-8b27-eb1d0a1ce869
HKEY_LOCAL_MACHINE\SOFTWARE\Policies\Microsoft\Windows Defender\Windows Defender Exploit Guard\ASR\Rules:3b576869-a4ec-4529-8536-b80a7769e899
HKEY_LOCAL_MACHINE\SOFTWARE\Policies\Microsoft\Windows Defender\Windows Defender Exploit Guard\ASR\Rules:5beb7efe-fd9a-4556-801d-275e5ffc04cc
HKEY_LOCAL_MACHINE\SOFTWARE\Policies\Microsoft\Windows Defender\Windows Defender Exploit Guard\ASR\Rules:75668c1f-73b5-4cf0-bb93-3ecf5cb7cc84
HKEY_LOCAL_MACHINE\SOFTWARE\Policies\Microsoft\Windows Defender\Windows Defender Exploit Guard\ASR\Rules:7674ba52-37eb-4a4f-a9a1-f0f9a1619a2c
HKEY_LOCAL_MACHINE\SOFTWARE\Policies\Microsoft\Windows Defender\Windows Defender Exploit Guard\ASR\Rules:92e97fa1-2edf-4476-bdd6-9dd0b4dddc7b
HKEY_LOCAL_MACHINE\SOFTWARE\Policies\Microsoft\Windows Defender\Windows Defender Exploit Guard\ASR\Rules:9e6c4e1f-7d60-472f-ba1a-a39ef669e4b2
HKEY_LOCAL_MACHINE\SOFTWARE\Policies\Microsoft\Windows Defender\Windows Defender Exploit Guard\ASR\Rules:b2b3f03d-6a65-4f7b-a9c7-1c7ef74a9ba4
HKEY_LOCAL_MACHINE\SOFTWARE\Policies\Microsoft\Windows Defender\Windows Defender Exploit Guard\ASR\Rules:be9ba2d9-53ea-4cdc-84e5-9b1eeee46550
HKEY_LOCAL_MACHINE\SOFTWARE\Policies\Microsoft\Windows Defender\Windows Defender Exploit Guard\ASR\Rules:d3e037e1-3eb8-44c8-a917-57927947596d
HKEY_LOCAL_MACHINE\SOFTWARE\Policies\Microsoft\Windows Defender\Windows Defender Exploit Guard\ASR\Rules:d4f940ab-401b-4efc-aadc-ad5f3c50688a
HKEY_LOCAL_MACHINE\SOFTWARE\Policies\Microsoft\Windows Defender\Windows Defender Exploit Guard\ASR\Rules:e6db77e5-3df2-4cf1-b95a-636979351e5b</t>
  </si>
  <si>
    <t>Navigate to the UI Path articulated in the Remediation section and confirm it is set as prescribed. This group policy setting is backed by the following registry location:
HKEY_LOCAL_MACHINE\SOFTWARE\Policies\Microsoft\Windows Defender\Real-Time Protection:DisableBehaviorMonitoring</t>
  </si>
  <si>
    <t>Navigate to the UI Path articulated in the Remediation section and confirm it is set as prescribed. This group policy setting is backed by the following registry location:
HKEY_LOCAL_MACHINE\SOFTWARE\Policies\Microsoft\Windows Defender\Scan:DisableRemovableDriveScanning</t>
  </si>
  <si>
    <t>Navigate to the UI Path articulated in the Remediation section and confirm it is set as prescribed. This group policy setting is backed by the following registry location:
HKEY_LOCAL_MACHINE\SOFTWARE\Policies\Microsoft\Windows Defender\Scan:DisableEmailScanning</t>
  </si>
  <si>
    <t>Navigate to the UI Path articulated in the Remediation section and confirm it is set as prescribed. This group policy setting is backed by the following registry location:
HKEY_LOCAL_MACHINE\SOFTWARE\Policies\Microsoft\Windows\OneDrive:DisableFileSyncNGSC</t>
  </si>
  <si>
    <t>Navigate to the UI Path articulated in the Remediation section and confirm it is set as prescribed. This group policy setting is backed by the following registry location:
HKEY_LOCAL_MACHINE\SOFTWARE\Policies\Microsoft\Windows NT\Terminal Services:DisablePasswordSaving</t>
  </si>
  <si>
    <t>Navigate to the UI Path articulated in the Remediation section and confirm it is set as prescribed. This group policy setting is backed by the following registry location:
HKEY_LOCAL_MACHINE\SOFTWARE\Policies\Microsoft\Windows NT\Terminal Services:fEncryptRPCTraffic</t>
  </si>
  <si>
    <t>Navigate to the UI Path articulated in the Remediation section and confirm it is set as prescribed. This group policy setting is backed by the following registry location:
HKEY_LOCAL_MACHINE\SOFTWARE\Policies\Microsoft\Windows NT\Terminal Services:SecurityLayer</t>
  </si>
  <si>
    <t>Navigate to the UI Path articulated in the Remediation section and confirm it is set as prescribed. This group policy setting is backed by the following registry location:
HKEY_LOCAL_MACHINE\SOFTWARE\Policies\Microsoft\Windows NT\Terminal Services:UserAuthentication</t>
  </si>
  <si>
    <t>Navigate to the UI Path articulated in the Remediation section and confirm it is set as prescribed. This group policy setting is backed by the following registry location:
HKEY_LOCAL_MACHINE\SOFTWARE\Policies\Microsoft\Windows NT\Terminal Services:DeleteTempDirsOnExit</t>
  </si>
  <si>
    <t>Navigate to the UI Path articulated in the Remediation section and confirm it is set as prescribed. This group policy setting is backed by the following registry location:
HKEY_LOCAL_MACHINE\SOFTWARE\Policies\Microsoft\Windows\Windows Search:AllowCortana</t>
  </si>
  <si>
    <t>Navigate to the UI Path articulated in the Remediation section and confirm it is set as prescribed. This group policy setting is backed by the following registry location:
HKEY_LOCAL_MACHINE\SOFTWARE\Policies\Microsoft\Windows\Windows Search:AllowCortanaAboveLock</t>
  </si>
  <si>
    <t>Navigate to the UI Path articulated in the Remediation section and confirm it is set as prescribed. This group policy setting is backed by the following registry location:
HKEY_LOCAL_MACHINE\SOFTWARE\Policies\Microsoft\Windows\Windows Search:AllowSearchToUseLocation</t>
  </si>
  <si>
    <t>Navigate to the UI Path articulated in the Remediation section and confirm it is set as prescribed. This group policy setting is backed by the following registry location:
HKEY_LOCAL_MACHINE\SOFTWARE\Policies\Microsoft\WindowsStore:AutoDownload</t>
  </si>
  <si>
    <t>Navigate to the UI Path articulated in the Remediation section and confirm it is set as prescribed. This group policy setting is backed by the following registry locations:
HKEY_LOCAL_MACHINE\SOFTWARE\Policies\Microsoft\Windows\System:EnableSmartScreen
HKEY_LOCAL_MACHINE\SOFTWARE\Policies\Microsoft\Windows\System:ShellSmartScreenLevel</t>
  </si>
  <si>
    <t>Navigate to the UI Path articulated in the Remediation section and confirm it is set as prescribed. This group policy setting is backed by the following registry location:
HKEY_LOCAL_MACHINE\SOFTWARE\Policies\Microsoft\MicrosoftEdge\PhishingFilter:EnabledV9</t>
  </si>
  <si>
    <t>Navigate to the UI Path articulated in the Remediation section and confirm it is set as prescribed. This group policy setting is backed by the following registry location:
HKEY_LOCAL_MACHINE\SOFTWARE\Policies\Microsoft\MicrosoftEdge\PhishingFilter:PreventOverride</t>
  </si>
  <si>
    <t>Navigate to the UI Path articulated in the Remediation section and confirm it is set as prescribed. This group policy setting is backed by the following registry location:
HKEY_LOCAL_MACHINE\SOFTWARE\Policies\Microsoft\Windows\GameDVR:AllowGameDVR</t>
  </si>
  <si>
    <t>Navigate to the UI Path articulated in the Remediation section and confirm it is set as prescribed. This group policy setting is backed by the following registry location:
HKEY_LOCAL_MACHINE\SOFTWARE\Policies\Microsoft\Windows\Installer:EnableUserControl</t>
  </si>
  <si>
    <t>Navigate to the UI Path articulated in the Remediation section and confirm it is set as prescribed. This group policy setting is backed by the following registry location:
HKEY_LOCAL_MACHINE\SOFTWARE\Microsoft\Windows\CurrentVersion\Policies\System:DisableAutomaticRestartSignOn</t>
  </si>
  <si>
    <t>Navigate to the UI Path articulated in the Remediation section and confirm it is set as prescribed. This group policy setting is backed by the following registry location:
HKEY_LOCAL_MACHINE\SOFTWARE\Policies\Microsoft\Windows\PowerShell\ScriptBlockLogging:EnableScriptBlockLogging</t>
  </si>
  <si>
    <t>Navigate to the UI Path articulated in the Remediation section and confirm it is set as prescribed. This group policy setting is backed by the following registry location:
HKEY_LOCAL_MACHINE\SOFTWARE\Policies\Microsoft\Windows\PowerShell\Transcription:EnableTranscripting</t>
  </si>
  <si>
    <t>Navigate to the UI Path articulated in the Remediation section and confirm it is set as prescribed. This group policy setting is backed by the following registry location:
HKEY_LOCAL_MACHINE\SOFTWARE\Policies\Microsoft\Windows\WinRM\Client:AllowBasic</t>
  </si>
  <si>
    <t>Navigate to the UI Path articulated in the Remediation section and confirm it is set as prescribed. This group policy setting is backed by the following registry location:
HKEY_LOCAL_MACHINE\SOFTWARE\Policies\Microsoft\Windows\WinRM\Client:AllowUnencryptedTraffic</t>
  </si>
  <si>
    <t>Navigate to the UI Path articulated in the Remediation section and confirm it is set as prescribed. This group policy setting is backed by the following registry location:
HKEY_LOCAL_MACHINE\SOFTWARE\Policies\Microsoft\Windows Defender Security Center\App and Browser protection:DisallowExploitProtectionOverride</t>
  </si>
  <si>
    <t>Navigate to the UI Path articulated in the Remediation section and confirm it is set as prescribed. This group policy setting is backed by the following registry location:
HKEY_LOCAL_MACHINE\SOFTWARE\Policies\Microsoft\Windows\WindowsUpdate:SetDisablePauseUXAccess</t>
  </si>
  <si>
    <t>Navigate to the UI Path articulated in the Remediation section and confirm it is set as prescribed. This group policy setting is backed by the following registry location:
HKEY_LOCAL_MACHINE\SOFTWARE\Policies\Microsoft\Windows\WindowsUpdate:DeferQualityUpdates
HKEY_LOCAL_MACHINE\SOFTWARE\Policies\Microsoft\Windows\WindowsUpdate:DeferQualityUpdatesPeriodInDays</t>
  </si>
  <si>
    <t>Navigate to the UI Path articulated in the Remediation section and confirm it is set as prescribed. This group policy setting is backed by the following registry location:
HKEY_USERS\[USER SID]\Software\Policies\Microsoft\Windows\Control Panel\Desktop:ScreenSaveActive</t>
  </si>
  <si>
    <t>Navigate to the UI Path articulated in the Remediation section and confirm it is set as prescribed. This group policy setting is backed by the following registry location:
HKEY_USERS\[USER SID]\Software\Policies\Microsoft\Windows\Control Panel\Desktop:ScreenSaverIsSecure</t>
  </si>
  <si>
    <t>Navigate to the UI Path articulated in the Remediation section and confirm it is set as prescribed. This group policy setting is backed by the following registry location:
HKEY_USERS\[USER SID]\Software\Policies\Microsoft\Windows\Control Panel\Desktop:ScreenSaveTimeOut</t>
  </si>
  <si>
    <t>Navigate to the UI Path articulated in the Remediation section and confirm it is set as prescribed. This group policy setting is backed by the following registry location:
HKEY_USERS\[USER SID]\Software\Policies\Microsoft\Windows\CurrentVersion\PushNotifications:NoToastApplicationNotificationOnLockScreen</t>
  </si>
  <si>
    <t>Navigate to the UI Path articulated in the Remediation section and confirm it is set as prescribed. This group policy setting is backed by the following registry location:
HKEY_USERS\[USER SID]\Software\Microsoft\Windows\CurrentVersion\Policies\Attachments:SaveZoneInformation</t>
  </si>
  <si>
    <t>Navigate to the UI Path articulated in the Remediation section and confirm it is set as prescribed. This group policy setting is backed by the following registry location:
HKEY_USERS\[USER SID]\Software\Microsoft\Windows\CurrentVersion\Policies\Attachments:ScanWithAntiVirus</t>
  </si>
  <si>
    <t>Navigate to the UI Path articulated in the Remediation section and confirm it is set as prescribed. This group policy setting is backed by the following registry location:
HKEY_USERS\[USER SID]\Software\Policies\Microsoft\Windows\CloudContent:ConfigureWindowsSpotlight</t>
  </si>
  <si>
    <t>Navigate to the UI Path articulated in the Remediation section and confirm it is set as prescribed. This group policy setting is backed by the following registry location:
HKEY_USERS\[USER SID]\Software\Policies\Microsoft\Windows\CloudContent:DisableThirdPartySuggestions</t>
  </si>
  <si>
    <t>Navigate to the UI Path articulated in the Remediation section and confirm it is set as prescribed. This group policy setting is backed by the following registry location:
HKEY_USERS\[USER SID]\Software\Microsoft\Windows\CurrentVersion\Policies\Explorer:NoInplaceSharing</t>
  </si>
  <si>
    <t>Navigate to the UI Path articulated in the Remediation section and confirm it is set as prescribed. This group policy setting is backed by the following registry location:
HKEY_USERS\[USER SID]\Software\Policies\Microsoft\Windows\Installer:AlwaysInstallElevated</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</si>
  <si>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`120 or more minute(s)`.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</si>
  <si>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the number of failed logon attempts before the account is locked. Setting this policy to `0` does not conform to the benchmark as doing so disables the account lockout threshold.
The recommended state for this setting is: `3 or fewer invalid logon attempt(s),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</si>
  <si>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The setting "Reset account lockout counter after" is not set to "15" or greater.</t>
  </si>
  <si>
    <t>Users will see a dialog box prompt to change their password each time that they log on to the domain when their password is configured to expire in 14 days.</t>
  </si>
  <si>
    <t>The setting "Audit Security State Change" is set to "Success</t>
  </si>
  <si>
    <t>The setting "Audit Security State Change" is not set to "Success</t>
  </si>
  <si>
    <t>18.9.81.1</t>
  </si>
  <si>
    <t>18.9.87</t>
  </si>
  <si>
    <t>18.9.87.1</t>
  </si>
  <si>
    <t>18.9.100.2</t>
  </si>
  <si>
    <t>HTC129</t>
  </si>
  <si>
    <t>The MacOS 11.0 operating system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</si>
  <si>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</si>
  <si>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</si>
  <si>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</si>
  <si>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</si>
  <si>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</si>
  <si>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</si>
  <si>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</si>
  <si>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</si>
  <si>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</si>
  <si>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</si>
  <si>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</si>
  <si>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</si>
  <si>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</si>
  <si>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</si>
  <si>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</si>
  <si>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</si>
  <si>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</si>
  <si>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</si>
  <si>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</si>
  <si>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The security setting "Maximum password age" is set to 90 or fewer days for Administrators and Standard Users</t>
  </si>
  <si>
    <t>The setting "Minimum password length" is set to "14 or more character(s)"</t>
  </si>
  <si>
    <t>Set "Minimum password length" to "14 or more character(s)"</t>
  </si>
  <si>
    <t xml:space="preserve">Information in Shared System Resources
</t>
  </si>
  <si>
    <t>The setting "Access this computer from the network" is not set to "Administrators, Remote Desktop Users".</t>
  </si>
  <si>
    <t>The setting "Access this computer from the network" is set to "Administrators, Remote Desktop Users"</t>
  </si>
  <si>
    <t xml:space="preserve">The Interactive logon: Do not display last user name option has not been enabled. </t>
  </si>
  <si>
    <t>The setting "Audit Account Lockout" is not set to "Failure".</t>
  </si>
  <si>
    <t>The setting "Audit Account Lockout" is set to "Failure".</t>
  </si>
  <si>
    <t>The setting "Audit Security System Extension" is not set to "Success".</t>
  </si>
  <si>
    <t>The setting "Audit Security System Extension" is set to "Success"</t>
  </si>
  <si>
    <t>The Configure SMB v1 client driver has been set to Enabled: Disable driver (recommended).</t>
  </si>
  <si>
    <t>The Configure SMB v1 client driver has not been set to Enabled: Disable driver (recommended).</t>
  </si>
  <si>
    <t>The setting Do not show feedback notifications is set to enabled.</t>
  </si>
  <si>
    <t>The setting Do not show feedback notifications is not set to enabled.</t>
  </si>
  <si>
    <t>The setting Require use of specific security layer for remote (RDP) connections is set to Enabled: SSL.</t>
  </si>
  <si>
    <t>The setting Require use of specific security layer for remote (RDP) connections is not set to Enabled: SSL.</t>
  </si>
  <si>
    <t xml:space="preserve">The Prevent downloading of enclosures option is set to enabled. </t>
  </si>
  <si>
    <t xml:space="preserve">The Prevent downloading of enclosures option is not set to enabled. </t>
  </si>
  <si>
    <t>The setting "Network access: Restrict clients allowed to make remote calls to SAM" is set to "Administrators: Remote Access: Allow".</t>
  </si>
  <si>
    <t>The setting "Network access: Restrict clients allowed to make remote calls to SAM" is not set to "Administrators: Remote Access: Allow".</t>
  </si>
  <si>
    <t>The setting "Audit Security Group Management" is not set to "Success".</t>
  </si>
  <si>
    <t>The setting "Allow network connectivity during connected-standby (on battery)" is set to disabled.</t>
  </si>
  <si>
    <t>The setting "Allow network connectivity during connected-standby (on battery)" is not set to disabled.</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</si>
  <si>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</si>
  <si>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</si>
  <si>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</si>
  <si>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</si>
  <si>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</si>
  <si>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</si>
  <si>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</si>
  <si>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</si>
  <si>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</si>
  <si>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</si>
  <si>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HSC40</t>
  </si>
  <si>
    <t>Unencrypted management sessions over the internal network</t>
  </si>
  <si>
    <t>HSC41</t>
  </si>
  <si>
    <t>Data at rest is not encrypted using the latest FIPS approved encryption</t>
  </si>
  <si>
    <t>HSC42</t>
  </si>
  <si>
    <t>Encryption capabilities do not meet the latest FIPS 140 requirements</t>
  </si>
  <si>
    <t>HSC43</t>
  </si>
  <si>
    <t>The version of TLS is not using the latest NIST 800-52 approved protocols</t>
  </si>
  <si>
    <t>Device Lock</t>
  </si>
  <si>
    <t>HSC42: Encryption capabilities do not meet the latest FIPS 140 requirements</t>
  </si>
  <si>
    <t>Set "Maximum password age" to 90 or fewer days for Administrators and Standard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</si>
  <si>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</si>
  <si>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</si>
  <si>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</si>
  <si>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</si>
  <si>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</si>
  <si>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t>
  </si>
  <si>
    <t>HAC64: Multi-factor authentication is not required for internal privileged and non-privileged access
HAC65: Multi-factor authentication is not required for internal privileged access
HAC66: Multi-factor authentication is not required for internal non-privileged access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</si>
  <si>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</si>
  <si>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</si>
  <si>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MDF is employed for all local access to the network with the agency's CAP.</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</si>
  <si>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</si>
  <si>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</si>
  <si>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</si>
  <si>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</si>
  <si>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</si>
  <si>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</si>
  <si>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</si>
  <si>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</si>
  <si>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HAC64
HAC65
HAC66</t>
  </si>
  <si>
    <t>Set "Microsoft network server: Amount of idle time required before suspending session" to "30 or fewer minute(s)"</t>
  </si>
  <si>
    <t>The setting "Microsoft network server: Amount of idle time required before suspending session" is set to "30 or fewer minute(s), but not 0"</t>
  </si>
  <si>
    <t>The setting "Microsoft network server: Amount of idle time required before suspending session" is not set to "30 or fewer minute(s), but not 0".</t>
  </si>
  <si>
    <t>Changed session termination from 15 to 30 min to comply with 1075 pub requirement.</t>
  </si>
  <si>
    <t>Configure "Interactive logon: Message text for users attempting to log on". One method to achieve the recommended configuration via Group Policy is to perform the following: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Computer Configuration\Policies\Windows Settings\Security Settings\Local Policies\Security Options\Interactive logon: Message text for users attempting to log on</t>
  </si>
  <si>
    <t>Set "Microsoft network server: Amount of idle time required before suspending session" to "15 or fewer minute(s)". One method to achieve the recommended configuration via Group Policy is to perform the following:  
Set the following UI path to 15 or fewer minute(s):
Computer Configuration\Policies\Windows Settings\Security Settings\Local Policies\Security Options\Microsoft network server: Amount of idle time required before suspending session</t>
  </si>
  <si>
    <t>Set "Microsoft network server: Digitally sign communications (if client agrees)"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(if client agrees)</t>
  </si>
  <si>
    <t>Set "Microsoft network server: Server SPN target name validation level" to "Accept if provided by client" or higher. One method to achieve the recommended configuration via Group Policy is to perform the following: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</si>
  <si>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Set "Network access: Allow anonymous SID/Name translation" to "Disabled". One method to achieve the recommended configuration via Group Policy is to perform the following:  
Set the following UI path to Disabled:
Computer Configuration\Policies\Windows Settings\Security Settings\Local Policies\Security Options\Network access: Allow anonymous SID/Name translation</t>
  </si>
  <si>
    <t>Set "Network access: Let Everyone permissions apply to anonymous users" to "Disabled". One method to achieve the recommended configuration via Group Policy is to perform the following: 
Set the following UI path to Disabled:
Computer Configuration\Policies\Windows Settings\Security Settings\Local Policies\Security Options\Network access: Let Everyone permissions apply to anonymous user</t>
  </si>
  <si>
    <t>Set "Network access: Remotely accessible registry paths". One method to achieve the recommended configuration via Group Policy is to perform the following: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</si>
  <si>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Set "Network access: Remotely accessible registry paths and sub-paths". One method to achieve the recommended configuration via Group Policy is to perform the following: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t>
  </si>
  <si>
    <t>Set "Network security: Minimum session security for NTLM SSP based (including secure RPC) servers"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servers</t>
  </si>
  <si>
    <t>Set "UPnP Device Host (upnphost)" to "Disabled". One method to achieve the recommended configuration via Group Policy is to perform the following:  
Set the following UI path to Disabled:
Computer Configuration\Policies\Windows Settings\Security Settings\System Services\UPnP Device Host</t>
  </si>
  <si>
    <t>Set "Xbox Live Auth Manager (XblAuthManager)" to "Disabled". One method to achieve the recommended configuration via Group Policy is to perform the following:  
Set the following UI path to Disabled:
Computer Configuration\Policies\Windows Settings\Security Settings\System Services\Xbox Live Auth Manager</t>
  </si>
  <si>
    <t xml:space="preserve">Set "Xbox Live Game Save (XblGameSave)" to "Disabled". One method to achieve the recommended configuration via Group Policy is to perform the following:  
Set the following UI path to Disabled:
Computer Configuration\Policies\Windows Settings\Security Settings\System Services\Xbox Live Game Save
</t>
  </si>
  <si>
    <t>Set "Xbox Live Networking Service (XboxNetApiSvc)" to "Disabled". One method to achieve the recommended configuration via Group Policy is to perform the following:  
Set the following UI path to Disabled:
Computer Configuration\Policies\Windows Settings\Security Settings\System Services\Xbox Live Networking Service</t>
  </si>
  <si>
    <t>Set "Windows Firewall: Private: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Properties\Private Profile\Firewall state</t>
  </si>
  <si>
    <t>Set "Windows Firewall: Private: Logging: Name" to "%SystemRoot%\System32\logfiles\firewall\privatefw.log". One method to achieve the recommended configuration via Group Policy is to perform the following: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</si>
  <si>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Set "Windows Firewall: Private: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successful connections</t>
  </si>
  <si>
    <t>Set "Windows Firewall: Public: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Properties\Public Profile\Outbound connections</t>
  </si>
  <si>
    <t>Set "Audit Other Logon/Logoff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Other Logon/Logoff Events.</t>
  </si>
  <si>
    <t>Set "Password Settings: Password Complexity" to "Enabled: Large letters + small letters + numbers + special characters". One method to achieve the recommended configuration via Group Policy is to perform the following:  
Set the following UI path to Enabled, and configure the Password Complexity option to Large letters + small letters + numbers + special characters:
Computer Configuration\Policies\Administrative Templates\LAPS\Password Settings</t>
  </si>
  <si>
    <t>Set "MSS: (EnableICMPRedirect) Allow ICMP redirects to override OSPF generated routes" to "Disabled". One method to achieve the recommended configuration via Group Policy is to perform the following:  
Set the following UI path to Disabled:
Computer Configuration\Policies\Administrative Templates\MSS (Legacy)\MSS: (EnableICMPRedirect) Allow ICMP redirects to override OSPF generated routes</t>
  </si>
  <si>
    <t>Set "MSS: (ScreenSaverGracePeriod) The time in seconds before the screen saver grace period expires (0 recommended)" to "Enabled: 5 or fewer seconds". One method to achieve the recommended configuration via Group Policy is to perform the following:  
Set the following UI path to Enabled: 5 or fewer seconds:
Computer Configuration\Policies\Administrative Templates\MSS (Legacy)\MSS: (ScreenSaverGracePeriod) The time in seconds before the screen saver grace period expires (0 recommended)</t>
  </si>
  <si>
    <t>Set "Configure Offer Remote Assistance" to "Disabled". One method to achieve the recommended configuration via Group Policy is to perform the following:  
Set the following UI path to Disabled:
Computer Configuration\Policies\Administrative Templates\System\Remote Assistance\Configure Offer Remote Assistance</t>
  </si>
  <si>
    <t>Set "Do not show feedback notifications" to "Enabled". One method to achieve the recommended configuration via Group Policy is to perform the following:  
Set the following UI path to Enabled: Computer Configuration\Policies\Administrative Templates\Windows Components\Data Collection and Preview Builds\Do not show feedback notifications.</t>
  </si>
  <si>
    <t>Set "Turn off shell protocol protected mode" to "Disabled". One method to achieve the recommended configuration via Group Policy is to perform the following:
Set the following UI path to Disabled:
Computer Configuration\Policies\Administrative Templates\Windows Components\File Explorer\Turn off shell protocol protected mode</t>
  </si>
  <si>
    <t>Set "Prevent users and apps from accessing dangerous websites" to "Enabled: Block". One method to achieve the recommended configuration via Group Policy is to perform the following:  
Set the following UI path to Enabled: Block:
Computer Configuration\Policies\Administrative Templates\Windows Components\Windows Defender Antivirus\Windows Defender Exploit Guard\Network Protection\Prevent users and apps from accessing dangerous websites</t>
  </si>
  <si>
    <t xml:space="preserve">Added requirement for Standard Users password is 90 days </t>
  </si>
  <si>
    <t>Win11-01</t>
  </si>
  <si>
    <t>Win11-02</t>
  </si>
  <si>
    <t>Win11-03</t>
  </si>
  <si>
    <t>Win11-04</t>
  </si>
  <si>
    <t>Win11-05</t>
  </si>
  <si>
    <t>Win11-06</t>
  </si>
  <si>
    <t>Win11-07</t>
  </si>
  <si>
    <t>Win11-08</t>
  </si>
  <si>
    <t>Win11-09</t>
  </si>
  <si>
    <t>Win11-10</t>
  </si>
  <si>
    <t>Win11-11</t>
  </si>
  <si>
    <t>Win11-12</t>
  </si>
  <si>
    <t>Win11-13</t>
  </si>
  <si>
    <t>Win11-14</t>
  </si>
  <si>
    <t>Win11-15</t>
  </si>
  <si>
    <t>Win11-16</t>
  </si>
  <si>
    <t>Win11-17</t>
  </si>
  <si>
    <t>Win11-18</t>
  </si>
  <si>
    <t>Win11-19</t>
  </si>
  <si>
    <t>Win11-20</t>
  </si>
  <si>
    <t>Win11-21</t>
  </si>
  <si>
    <t>Win11-22</t>
  </si>
  <si>
    <t>Win11-23</t>
  </si>
  <si>
    <t>Win11-24</t>
  </si>
  <si>
    <t>Win11-25</t>
  </si>
  <si>
    <t>Win11-26</t>
  </si>
  <si>
    <t>Win11-27</t>
  </si>
  <si>
    <t>Win11-28</t>
  </si>
  <si>
    <t>Win11-29</t>
  </si>
  <si>
    <t>Win11-30</t>
  </si>
  <si>
    <t>Win11-31</t>
  </si>
  <si>
    <t>Win11-32</t>
  </si>
  <si>
    <t>Win11-33</t>
  </si>
  <si>
    <t>Win11-34</t>
  </si>
  <si>
    <t>Win11-35</t>
  </si>
  <si>
    <t>Win11-36</t>
  </si>
  <si>
    <t>Win11-37</t>
  </si>
  <si>
    <t>Win11-38</t>
  </si>
  <si>
    <t>Win11-39</t>
  </si>
  <si>
    <t>Win11-40</t>
  </si>
  <si>
    <t>Win11-41</t>
  </si>
  <si>
    <t>Win11-42</t>
  </si>
  <si>
    <t>Win11-43</t>
  </si>
  <si>
    <t>Win11-44</t>
  </si>
  <si>
    <t>Win11-45</t>
  </si>
  <si>
    <t>Win11-46</t>
  </si>
  <si>
    <t>Win11-47</t>
  </si>
  <si>
    <t>Win11-48</t>
  </si>
  <si>
    <t>Win11-49</t>
  </si>
  <si>
    <t>Win11-50</t>
  </si>
  <si>
    <t>Win11-51</t>
  </si>
  <si>
    <t>Win11-52</t>
  </si>
  <si>
    <t>Win11-53</t>
  </si>
  <si>
    <t>Win11-54</t>
  </si>
  <si>
    <t>Win11-55</t>
  </si>
  <si>
    <t>Win11-56</t>
  </si>
  <si>
    <t>Win11-57</t>
  </si>
  <si>
    <t>Win11-58</t>
  </si>
  <si>
    <t>Win11-59</t>
  </si>
  <si>
    <t>Win11-60</t>
  </si>
  <si>
    <t>Win11-61</t>
  </si>
  <si>
    <t>Win11-62</t>
  </si>
  <si>
    <t>Win11-63</t>
  </si>
  <si>
    <t>Win11-64</t>
  </si>
  <si>
    <t>Win11-65</t>
  </si>
  <si>
    <t>Win11-66</t>
  </si>
  <si>
    <t>Win11-67</t>
  </si>
  <si>
    <t>Win11-68</t>
  </si>
  <si>
    <t>Win11-69</t>
  </si>
  <si>
    <t>Win11-70</t>
  </si>
  <si>
    <t>Win11-71</t>
  </si>
  <si>
    <t>Win11-72</t>
  </si>
  <si>
    <t>Win11-73</t>
  </si>
  <si>
    <t>Win11-74</t>
  </si>
  <si>
    <t>Win11-75</t>
  </si>
  <si>
    <t>Win11-76</t>
  </si>
  <si>
    <t>Win11-77</t>
  </si>
  <si>
    <t>Win11-78</t>
  </si>
  <si>
    <t>Win11-79</t>
  </si>
  <si>
    <t>Win11-80</t>
  </si>
  <si>
    <t>Win11-81</t>
  </si>
  <si>
    <t>Win11-82</t>
  </si>
  <si>
    <t>Win11-83</t>
  </si>
  <si>
    <t>Win11-84</t>
  </si>
  <si>
    <t>Win11-85</t>
  </si>
  <si>
    <t>Win11-86</t>
  </si>
  <si>
    <t>Win11-87</t>
  </si>
  <si>
    <t>Win11-88</t>
  </si>
  <si>
    <t>Win11-89</t>
  </si>
  <si>
    <t>Win11-90</t>
  </si>
  <si>
    <t>Win11-91</t>
  </si>
  <si>
    <t>Win11-92</t>
  </si>
  <si>
    <t>Win11-93</t>
  </si>
  <si>
    <t>Win11-94</t>
  </si>
  <si>
    <t>Win11-95</t>
  </si>
  <si>
    <t>Win11-96</t>
  </si>
  <si>
    <t>Win11-97</t>
  </si>
  <si>
    <t>Win11-98</t>
  </si>
  <si>
    <t>Win11-99</t>
  </si>
  <si>
    <t>Win11-100</t>
  </si>
  <si>
    <t>Win11-101</t>
  </si>
  <si>
    <t>Win11-102</t>
  </si>
  <si>
    <t>Win11-103</t>
  </si>
  <si>
    <t>Win11-104</t>
  </si>
  <si>
    <t>Win11-105</t>
  </si>
  <si>
    <t>Win11-106</t>
  </si>
  <si>
    <t>Win11-107</t>
  </si>
  <si>
    <t>Win11-108</t>
  </si>
  <si>
    <t>Win11-109</t>
  </si>
  <si>
    <t>Win11-110</t>
  </si>
  <si>
    <t>Win11-111</t>
  </si>
  <si>
    <t>Win11-112</t>
  </si>
  <si>
    <t>Win11-113</t>
  </si>
  <si>
    <t>Win11-114</t>
  </si>
  <si>
    <t>Win11-115</t>
  </si>
  <si>
    <t>Win11-116</t>
  </si>
  <si>
    <t>Win11-117</t>
  </si>
  <si>
    <t>Win11-118</t>
  </si>
  <si>
    <t>Win11-119</t>
  </si>
  <si>
    <t>Win11-120</t>
  </si>
  <si>
    <t>Win11-121</t>
  </si>
  <si>
    <t>Win11-122</t>
  </si>
  <si>
    <t>Win11-123</t>
  </si>
  <si>
    <t>Win11-124</t>
  </si>
  <si>
    <t>Win11-125</t>
  </si>
  <si>
    <t>Win11-126</t>
  </si>
  <si>
    <t>Win11-127</t>
  </si>
  <si>
    <t>Win11-128</t>
  </si>
  <si>
    <t>Win11-129</t>
  </si>
  <si>
    <t>Win11-130</t>
  </si>
  <si>
    <t>Win11-131</t>
  </si>
  <si>
    <t>Win11-132</t>
  </si>
  <si>
    <t>Win11-133</t>
  </si>
  <si>
    <t>Win11-134</t>
  </si>
  <si>
    <t>Win11-135</t>
  </si>
  <si>
    <t>Win11-136</t>
  </si>
  <si>
    <t>Win11-137</t>
  </si>
  <si>
    <t>Win11-138</t>
  </si>
  <si>
    <t>Win11-139</t>
  </si>
  <si>
    <t>Win11-140</t>
  </si>
  <si>
    <t>Win11-141</t>
  </si>
  <si>
    <t>Win11-142</t>
  </si>
  <si>
    <t>Win11-143</t>
  </si>
  <si>
    <t>Win11-144</t>
  </si>
  <si>
    <t>Win11-145</t>
  </si>
  <si>
    <t>Win11-146</t>
  </si>
  <si>
    <t>Win11-147</t>
  </si>
  <si>
    <t>Win11-148</t>
  </si>
  <si>
    <t>Win11-149</t>
  </si>
  <si>
    <t>Win11-150</t>
  </si>
  <si>
    <t>Win11-151</t>
  </si>
  <si>
    <t>Win11-152</t>
  </si>
  <si>
    <t>Win11-153</t>
  </si>
  <si>
    <t>Win11-154</t>
  </si>
  <si>
    <t>Win11-155</t>
  </si>
  <si>
    <t>Win11-156</t>
  </si>
  <si>
    <t>Win11-157</t>
  </si>
  <si>
    <t>Win11-158</t>
  </si>
  <si>
    <t>Win11-159</t>
  </si>
  <si>
    <t>Win11-160</t>
  </si>
  <si>
    <t>Win11-161</t>
  </si>
  <si>
    <t>Win11-162</t>
  </si>
  <si>
    <t>Win11-163</t>
  </si>
  <si>
    <t>Win11-164</t>
  </si>
  <si>
    <t>Win11-165</t>
  </si>
  <si>
    <t>Win11-166</t>
  </si>
  <si>
    <t>Win11-167</t>
  </si>
  <si>
    <t>Win11-168</t>
  </si>
  <si>
    <t>Win11-169</t>
  </si>
  <si>
    <t>Win11-170</t>
  </si>
  <si>
    <t>Win11-171</t>
  </si>
  <si>
    <t>Win11-172</t>
  </si>
  <si>
    <t>Win11-173</t>
  </si>
  <si>
    <t>Win11-174</t>
  </si>
  <si>
    <t>Win11-175</t>
  </si>
  <si>
    <t>Win11-176</t>
  </si>
  <si>
    <t>Win11-177</t>
  </si>
  <si>
    <t>Win11-178</t>
  </si>
  <si>
    <t>Win11-179</t>
  </si>
  <si>
    <t>Win11-180</t>
  </si>
  <si>
    <t>Win11-181</t>
  </si>
  <si>
    <t>Win11-182</t>
  </si>
  <si>
    <t>Win11-183</t>
  </si>
  <si>
    <t>Win11-184</t>
  </si>
  <si>
    <t>Win11-185</t>
  </si>
  <si>
    <t>Win11-186</t>
  </si>
  <si>
    <t>Win11-187</t>
  </si>
  <si>
    <t>Win11-188</t>
  </si>
  <si>
    <t>Win11-189</t>
  </si>
  <si>
    <t>Win11-190</t>
  </si>
  <si>
    <t>Win11-191</t>
  </si>
  <si>
    <t>Win11-192</t>
  </si>
  <si>
    <t>Win11-193</t>
  </si>
  <si>
    <t>Win11-194</t>
  </si>
  <si>
    <t>Win11-195</t>
  </si>
  <si>
    <t>Win11-196</t>
  </si>
  <si>
    <t>Win11-197</t>
  </si>
  <si>
    <t>Win11-198</t>
  </si>
  <si>
    <t>Win11-199</t>
  </si>
  <si>
    <t>Win11-200</t>
  </si>
  <si>
    <t>Win11-201</t>
  </si>
  <si>
    <t>Win11-202</t>
  </si>
  <si>
    <t>Win11-203</t>
  </si>
  <si>
    <t>Win11-204</t>
  </si>
  <si>
    <t>Win11-205</t>
  </si>
  <si>
    <t>Win11-206</t>
  </si>
  <si>
    <t>Win11-207</t>
  </si>
  <si>
    <t>Win11-208</t>
  </si>
  <si>
    <t>Win11-209</t>
  </si>
  <si>
    <t>Win11-210</t>
  </si>
  <si>
    <t>Win11-211</t>
  </si>
  <si>
    <t>Win11-212</t>
  </si>
  <si>
    <t>Win11-213</t>
  </si>
  <si>
    <t>Win11-214</t>
  </si>
  <si>
    <t>Win11-215</t>
  </si>
  <si>
    <t>Win11-216</t>
  </si>
  <si>
    <t>Win11-217</t>
  </si>
  <si>
    <t>Win11-218</t>
  </si>
  <si>
    <t>Win11-219</t>
  </si>
  <si>
    <t>Win11-220</t>
  </si>
  <si>
    <t>Win11-221</t>
  </si>
  <si>
    <t>Win11-222</t>
  </si>
  <si>
    <t>Win11-223</t>
  </si>
  <si>
    <t>Win11-224</t>
  </si>
  <si>
    <t>Win11-225</t>
  </si>
  <si>
    <t>Win11-226</t>
  </si>
  <si>
    <t>Win11-227</t>
  </si>
  <si>
    <t>Win11-228</t>
  </si>
  <si>
    <t>Win11-229</t>
  </si>
  <si>
    <t>Win11-230</t>
  </si>
  <si>
    <t>Win11-231</t>
  </si>
  <si>
    <t>Win11-232</t>
  </si>
  <si>
    <t>Win11-233</t>
  </si>
  <si>
    <t>Win11-234</t>
  </si>
  <si>
    <t>Win11-235</t>
  </si>
  <si>
    <t>Win11-236</t>
  </si>
  <si>
    <t>Win11-237</t>
  </si>
  <si>
    <t>Win11-238</t>
  </si>
  <si>
    <t>Win11-239</t>
  </si>
  <si>
    <t>Win11-240</t>
  </si>
  <si>
    <t>Win11-241</t>
  </si>
  <si>
    <t>Win11-242</t>
  </si>
  <si>
    <t>Win11-243</t>
  </si>
  <si>
    <t>Win11-244</t>
  </si>
  <si>
    <t>Win11-245</t>
  </si>
  <si>
    <t>Win11-246</t>
  </si>
  <si>
    <t>Win11-247</t>
  </si>
  <si>
    <t>Win11-248</t>
  </si>
  <si>
    <t>Win11-249</t>
  </si>
  <si>
    <t>Win11-250</t>
  </si>
  <si>
    <t>Win11-251</t>
  </si>
  <si>
    <t>Win11-252</t>
  </si>
  <si>
    <t>Win11-253</t>
  </si>
  <si>
    <t>Win11-254</t>
  </si>
  <si>
    <t>Win11-255</t>
  </si>
  <si>
    <t>Win11-256</t>
  </si>
  <si>
    <t>Win11-257</t>
  </si>
  <si>
    <t>Win11-258</t>
  </si>
  <si>
    <t>Win11-259</t>
  </si>
  <si>
    <t>Win11-260</t>
  </si>
  <si>
    <t>Win11-261</t>
  </si>
  <si>
    <t>Win11-262</t>
  </si>
  <si>
    <t>Win11-263</t>
  </si>
  <si>
    <t>Win11-264</t>
  </si>
  <si>
    <t>Win11-265</t>
  </si>
  <si>
    <t>Win11-266</t>
  </si>
  <si>
    <t>Win11-267</t>
  </si>
  <si>
    <t>Win11-268</t>
  </si>
  <si>
    <t>Win11-269</t>
  </si>
  <si>
    <t>Win11-270</t>
  </si>
  <si>
    <t>Win11-271</t>
  </si>
  <si>
    <t>Win11-272</t>
  </si>
  <si>
    <t>Win11-273</t>
  </si>
  <si>
    <t>Win11-274</t>
  </si>
  <si>
    <t>Win11-275</t>
  </si>
  <si>
    <t>Win11-276</t>
  </si>
  <si>
    <t>Win11-277</t>
  </si>
  <si>
    <t>Win11-278</t>
  </si>
  <si>
    <t>Win11-279</t>
  </si>
  <si>
    <t>Win11-280</t>
  </si>
  <si>
    <t>Win11-281</t>
  </si>
  <si>
    <t>Win11-282</t>
  </si>
  <si>
    <t>Win11-283</t>
  </si>
  <si>
    <t>Win11-284</t>
  </si>
  <si>
    <t>Win11-285</t>
  </si>
  <si>
    <t>Win11-286</t>
  </si>
  <si>
    <t>Win11-287</t>
  </si>
  <si>
    <t>Win11-288</t>
  </si>
  <si>
    <t>Win11-289</t>
  </si>
  <si>
    <t>Win11-290</t>
  </si>
  <si>
    <t>Win11-291</t>
  </si>
  <si>
    <t>Win11-292</t>
  </si>
  <si>
    <t>Win11-293</t>
  </si>
  <si>
    <t>Win11-294</t>
  </si>
  <si>
    <t>Win11-295</t>
  </si>
  <si>
    <t>Win11-296</t>
  </si>
  <si>
    <t>Win11-297</t>
  </si>
  <si>
    <t>Win11-298</t>
  </si>
  <si>
    <t>Win11-299</t>
  </si>
  <si>
    <t>Win11-300</t>
  </si>
  <si>
    <t>Win11-301</t>
  </si>
  <si>
    <t>Win11-302</t>
  </si>
  <si>
    <t>Win11-303</t>
  </si>
  <si>
    <t>Win11-304</t>
  </si>
  <si>
    <t>Win11-305</t>
  </si>
  <si>
    <t>Win11-306</t>
  </si>
  <si>
    <t>Win11-307</t>
  </si>
  <si>
    <t>Win11-308</t>
  </si>
  <si>
    <t>Win11-309</t>
  </si>
  <si>
    <t>Win11-310</t>
  </si>
  <si>
    <t>Win11-311</t>
  </si>
  <si>
    <t>Win11-312</t>
  </si>
  <si>
    <t>Win11-313</t>
  </si>
  <si>
    <t>Win11-314</t>
  </si>
  <si>
    <t>Win11-315</t>
  </si>
  <si>
    <t>Win11-316</t>
  </si>
  <si>
    <t>Win11-317</t>
  </si>
  <si>
    <t>Win11-318</t>
  </si>
  <si>
    <t>Win11-319</t>
  </si>
  <si>
    <t>Win11-320</t>
  </si>
  <si>
    <t>Win11-321</t>
  </si>
  <si>
    <t>Win11-322</t>
  </si>
  <si>
    <t>Win11-323</t>
  </si>
  <si>
    <t>Win11-324</t>
  </si>
  <si>
    <t>Win11-325</t>
  </si>
  <si>
    <t>Win11-326</t>
  </si>
  <si>
    <t>Win11-327</t>
  </si>
  <si>
    <t>Win11-328</t>
  </si>
  <si>
    <t>Win11-329</t>
  </si>
  <si>
    <t>Win11-330</t>
  </si>
  <si>
    <t>Win11-331</t>
  </si>
  <si>
    <t>Win11-332</t>
  </si>
  <si>
    <t>Win11-333</t>
  </si>
  <si>
    <t>Win11-334</t>
  </si>
  <si>
    <t>Win11-335</t>
  </si>
  <si>
    <t>Win11-336</t>
  </si>
  <si>
    <t>Win11-337</t>
  </si>
  <si>
    <t>Win11-338</t>
  </si>
  <si>
    <t>Win11-339</t>
  </si>
  <si>
    <t>Win11-340</t>
  </si>
  <si>
    <t>Win11-341</t>
  </si>
  <si>
    <t>Win11-342</t>
  </si>
  <si>
    <t>Win11-343</t>
  </si>
  <si>
    <t>Win11-344</t>
  </si>
  <si>
    <t>Win11-345</t>
  </si>
  <si>
    <t>Win11-346</t>
  </si>
  <si>
    <t>Win11-347</t>
  </si>
  <si>
    <t>Win11-348</t>
  </si>
  <si>
    <t>Win11-349</t>
  </si>
  <si>
    <t>Win11-350</t>
  </si>
  <si>
    <t>Win11-351</t>
  </si>
  <si>
    <t>This policy setting determines the least number of characters that make up a password for a user account. There are many different theories about how to determine the best password length for an organization, but perhaps "passphrase" is a better term than "password." In Microsoft Windows 2000 and newer, passphrases can be quite long and can include spaces. Therefore, a phrase such as "I want to drink a $5 milkshake" is a valid passphrase; it is a considerably stronger password than an 8 or 10 character string of random numbers and letters, and yet is easier to remember. Users must be educated about the proper selection and maintenance of passwords, especially with regard to password length. In enterprise environments, the ideal value for the Minimum password length setting is 14 characters, however you should adjust this value to meet your organization's business requirements.
The recommended state for this setting is: `14 or more character(s)`.
**Note:** In Windows Server 2016 and older versions of Windows Server, the GUI of the Local Security Policy (LSP), Local Group Policy Editor (LGPE) and Group Policy Management Editor (GPME) would not let you set this value higher than 14 characters. However, starting with Windows Server 2019, Microsoft changed the GUI to allow up to a 20 character minimum password length.
**Note #2:**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</si>
  <si>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allows users to manage the system's volume or disk configuration, which could allow a user to delete a volume and cause data loss as well as a denial-of-service condition.
The recommended state for this setting is: `Administrators`.
**Note:** A workstation with Microsoft SQL Server installed will require a special exception to this recommendation for the account that runs the SQL Server service to be granted this user right.</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</si>
  <si>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The maximum value is 99999, which is over 69 days; in effect, this value disables the setting.
The recommended state for this setting is: `15 or fewer minute(s)`.</t>
  </si>
  <si>
    <t>This policy setting allows you to restrict remote RPC connections to SAM.
The recommended state for this setting is: `Administrators: Remote Access: Allow`.
**Note:** A Windows 10 R1607, Server 2016 or newer OS is required to access and set this value in Group Policy.
**Note #2:** If your organization is using Azure Advanced Threat Protection (APT), the service account, “AATP Service” will need to be added to the recommendation configuration. For more information on adding the “AATP Service” account please see [Configure SAM-R to enable lateral movement path detection in Microsoft Defender for Identity | Microsoft Docs](https://docs.microsoft.com/en-us/defender-for-identity/install-step8-samr).</t>
  </si>
  <si>
    <t>This policy setting controls whether users that aren't Administrators can install print drivers on the system.
The recommended state for this setting is: `Enabled`.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t>
  </si>
  <si>
    <t>This setting determines if DNS over HTTPS (DoH) is used by the system. DNS over HTTPS (DoH) is a protocol for performing remote Domain Name System (DNS) resolution over the Hypertext Transfer Protocol Secure (HTTPS). For additional information on DNS over HTTPS (DoH), visit: [Secure DNS Client over HTTPS (DoH) on Windows Server 2022 | Microsoft Docs](https://docs.microsoft.com/en-us/windows-server/networking/dns/doh-client-support).
The recommended state for this setting is: `Enabled: Allow DoH`. Configuring this setting to `Enabled: Require DoH` also conforms to the benchmark.</t>
  </si>
  <si>
    <t>This policy setting controls whether the Print Spooler service will accept client connections.
The recommended state for this setting is: `Disabled`.
**Note:** The Print Spooler service must be restarted for changes to this policy to take effect.</t>
  </si>
  <si>
    <t>This policy setting controls whether computers will show a warning and a security elevation prompt when users create a new printer connection using Point and Print.
The recommended state for this setting is: `Enabled: Show warning and elevation prompt`.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 This change overrides all Point and Print Group Policy settings and ensures that only Administrators can install printer drivers from a print server using Point and Print.</t>
  </si>
  <si>
    <t>This policy setting controls whether computers will show a warning and a security elevation prompt when users are updating drivers for an existing connection using Point and Print.
The recommended state for this setting is: `Enabled: Show warning and elevation prompt`.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 This change overrides all Point and Print Group Policy settings and ensures that only Administrators can install printer drivers from a print server using Point and Print.</t>
  </si>
  <si>
    <t>This policy setting controls whether the process creation command line text is logged in security audit events when a new process has been created.
The recommended state for this setting is: `Enabled`.
**Note:** This feature that this setting controls was not originally supported in workstation OSes older than Windows 8.1. However, in February 2015 Microsoft added support for the feature to Windows 7 and Windows 8.0 via an update - [KB3004375](https://support.microsoft.com/en-us/help/3004375/microsoft-security-advisory-update-to-improve-windows-command-line-aud). Therefore, this setting is also important to set on those older OSes.</t>
  </si>
  <si>
    <t>This policy setting allows you to prevent Windows from retrieving device metadata from the Internet. 
The recommended state for this setting is: `Enabled`.
**Note:** This will not prevent the installation of basic hardware drivers, but does prevent associated 3rd-party utility software from automatically being installed under the context of the `SYSTEM` account.</t>
  </si>
  <si>
    <t>This policy setting determines whether cloud consumer account state content is allowed in all Windows experiences. 
The recommended state for this setting is: `Enabled`.</t>
  </si>
  <si>
    <t>This policy setting determines the amount of diagnostic and usage data reported to Microsoft:
- A value of (0) `Diagnostic data off (not recommended)`. Using this value, no diagnostic data is sent from the device. This value is only supported on Enterprise, Education, and Server editions. If you choose this setting, devices in your organization will still be secure.
- A value of (1) `Send required diagnostic data`. This is the minimum diagnostic data necessary to keep Windows secure, up to date, and performing as expected. Using this value disables the _Optional diagnostic data_ control in the Settings app.
- A value of (3)`Send optional diagnostic data`. Additional diagnostic data is collected that helps us to detect, diagnose and fix issues, as well as make product improvements. Required diagnostic data will always be included when you choose to send optional diagnostic data. Optional diagnostic data can also include diagnostic log files and crash dumps. Use the _Limit Dump Collection_ and the _Limit Diagnostic Log Collection_ policies for more granular control of what optional diagnostic data is sent.
Windows telemetry settings apply to the Windows operating system and some first party apps. This setting does not apply to third party apps running on Windows 10/11.
The recommended state for this setting is: `Enabled: Diagnostic data off (not recommended)` or `Enabled: Send required diagnostic data`.
**Note:** If your organization relies on Windows Update, the minimum recommended setting is `Required diagnostic data`. Because no Windows Update information is collected when diagnostic data is off, important information about update failures is not sent. Microsoft uses this information to fix the causes of those failures and improve the quality of updates.
**Note #2:** The _Configure diagnostic data opt-in settings user interface_ group policy can be used to prevent end users from changing their data collection settings.
**Note #3:** Enhanced diagnostic data setting is not available on Windows 11 and Windows Server 2022 and has been replaced with policies that can control the amount of optional diagnostic data that is sent. For more information on these settings visit [Manage diagnostic data using Group Policy and MDM](https://docs.microsoft.com/en-us/windows/privacy/configure-windows-diagnostic-data-in-your-organization#manage-diagnostic-data-using-group-policy-and-mdm)</t>
  </si>
  <si>
    <t>This policy setting controls whether Windows attempts to connect with the OneSettings service to download configuration settings.
The recommended state for this setting is: `Enabled`.</t>
  </si>
  <si>
    <t>This policy setting controls whether Windows records attempts to connect with the OneSettings service to the Operational EventLog.
The recommended state for this setting is: `Enabled`.</t>
  </si>
  <si>
    <t>This policy setting controls whether additional diagnostic logs are collected when more information is needed to troubleshoot a problem on the device. 
The recommended state for this setting is: `Enabled`. 
**Note:** Diagnostic logs are only sent when the device has been configured to send optional diagnostic data. Diagnostic data is limited when recommendation `Allow Diagnostic Data` is set to `Enabled: Diagnostic data off (not recommended)` or `Enabled: Send required diagnostic data` to send only basic information.</t>
  </si>
  <si>
    <t>This policy setting limits the type of memory dumps that can be collected when more information is needed to troubleshoot a problem. 
The recommended state for this setting is: `Enabled`.
**Note:** Memory dumps are only sent when the device has been configured to send optional diagnostic data. Diagnostic data is limited when recommendation `Allow Diagnostic Data` is set to `Enabled: Diagnostic data off (not recommended)` or `Enabled: Send required diagnostic data` to send only basic information.</t>
  </si>
  <si>
    <t>This policy setting determines whether users can access the Insider build controls in the Advanced Options for Windows Update. These controls are located under "Get Insider builds," and enable users to make their devices available for downloading and installing Windows preview software.
The recommended state for this setting is: `Disabled`.
**Note:** This policy setting applies only to devices running Windows 10 Pro or Windows 10 Enterprise, up until Release 1703. For Release 1709 or newer, Microsoft encourages using the `Manage preview builds` setting (recommendation title 'Manage preview builds'). We have kept this setting in the benchmark to ensure that any older builds of Windows 10 in the environment are still enforced.</t>
  </si>
  <si>
    <t>This policy setting allows script scanning to be turned on/off. Script scanning intercepts scripts then scans them before they are executed on the system. 
The recommended state for this setting is: `Enabled`.</t>
  </si>
  <si>
    <t>This policy setting specifies whether the widgets feature is allowed on the device. The widgets feature provides information such as, weather, news, sports, stocks, traffic, and entertainment (not an inclusive list). 
The recommended state for this setting is: `Disabled`.</t>
  </si>
  <si>
    <t>This policy setting enables logging of all PowerShell script input to the `Applications and Services Logs\Microsoft\Windows\PowerShell\Operational` Event Log channel.
The recommended state for this setting is: `Enabled`.
**Note:** If logging of _Script Block Invocation Start/Stop Events_ is enabled (option box checked), PowerShell will log additional events when invocation of a command, script block, function, or script starts or stops. Enabling this option generates a high volume of event logs. CIS has intentionally chosen not to make a recommendation for this option, since it generates a large volume of events. **If an organization chooses to enable the optional setting (checked), this also conforms to the benchmark.**</t>
  </si>
  <si>
    <t>This policy setting enables or disables clipboard sharing with the Windows Sandbox.
The recommended state for this setting is: `Disabled`.
**Note:** The Windows Sandbox feature was first introduced in Windows 10 R1903, and allows a temporary "clean install" virtual instance of Windows to be run inside the host, for the ostensible purpose of testing applications without making changes to the host.</t>
  </si>
  <si>
    <t>This policy setting enables or disables networking in the Windows Sandbox. Networking is achieved by creating a virtual switch on the host, and connecting the Windows Sandbox to it via a virtual Network Interface Card (NIC).
The recommended state for this setting is: `Disabled`.
**Note:** The Windows Sandbox feature was first introduced in Windows 10 R1903, and allows a temporary "clean install" virtual instance of Windows to be run inside the host, for the ostensible purpose of testing applications without making changes to the host.</t>
  </si>
  <si>
    <t>This policy setting specifies when computers in your environment will receive security updates from Windows Update or WSUS.
The recommended state for this setting is: `0 - Every day`.
**Note:** This setting is only applicable if `4 - Auto download and schedule the install` is selected in recommendation _'Configure Automatic Updates'_. It will have no impact if any other option is selected.</t>
  </si>
  <si>
    <t>This policy setting manage which updates that are receive prior to the update being released.
**Dev Channel:** Ideal for highly technical users. Insiders in the Dev Channel will receive builds from our active development branch that is earliest in a development cycle. These builds are not matched to a specific Windows 10 release.
**Beta Channel:** Ideal for feature explorers who want to see upcoming Windows 10 features. Your feedback will be especially important here as it will help our engineers ensure key issues are fixed before a major release.
**Release Preview Channel (default):** Insiders in the Release Preview Channel will have access to the upcoming release of Windows 10 prior to it being released to the world. These builds are supported by Microsoft. The Release Preview Channel is where we recommend companies preview and validate upcoming Windows 10 releases before broad deployment within their organization.
The recommended state for this setting is: `Disabled`.
**Note:** Preview Build enrollment requires a telemetry level setting of 2 or higher and your domain registered on insider.windows.com. For additional information on Preview Builds, see: [https://aka.ms/wipforbiz](https://aka.ms/wipforbiz)</t>
  </si>
  <si>
    <t>This policy setting determines when Preview Build or Feature Updates are received.
**Defer Updates** This enables devices to defer taking the next Feature Update available to your channel for up to 14 days for all the pre-release channels and up to 365 days for the Semi-Annual Channel. Or, if the device is updating from the Semi-Annual Channel, a version for the device to move to and/or stay on until the policy is updated or the device reaches end of service can be specified. Note: If you set both policies, the version specified will take precedence and the deferrals will not be in effect. Please see the Windows Release Information page for OS version information.
**Pause Updates** To prevent Feature Updates from being received on their scheduled time, you can temporarily pause Feature Updates. The pause will remain in effect for 35 days from the specified start date or until the field is cleared (Quality Updates will still be offered).
**Note:** If the "Allow Diagnostic Data" (formerly "Allow Telemetry") policy is set to 0, this policy will have no effect.
**Note #2:** Starting with Windows 10 R1607,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
**Note #3:** Prior to Windows 10 R1703, values above 180 days are not recognized by the OS. Starting with Windows 10 R1703, the maximum number of days you can defer is 365 days.</t>
  </si>
  <si>
    <t>This settings controls when Quality Updates are received.
The recommended state for this setting is: `Enabled: 0 days`.
**Note:** If the "Allow Diagnostic Data" (formerly "Allow Telemetry") policy is set to 0, this policy will have no effect.
**Note #2:** Starting with Windows 10 R1607,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t>
  </si>
  <si>
    <t>This policy setting removes the Spotlight collection setting in Personalization, rendering the user unable to select and subsequently download daily images from Microsoft to the system desktop.
The recommended state for this setting is: `Enabled`.</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</si>
  <si>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</si>
  <si>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If not selected, the encryption type will not be allowed. This setting may affect compatibility with client computers or services and applications. Multiple selections are permitted.
**Note:** Some legacy applications and OSes may still require `RC4_HMAC_MD5` - we recommend you test in your environment and verify whether you can safely remove it.
**Note #2:** Windows Vista and below allow DES for Kerberos by default, but later OS versions do not.
**Note #3:** Some prerequisites might need to be met on Domain Controllers to support Kerberos AES 128 and 256 bit encryption types, as well as enabling support for Kerberos AES 128 and 256 bit on user accounts (in account options) for this recommendation to work correctly.
**Note #4:** If your organization uses Azure Files, please note that Microsoft did not introduce AES 256 Kerberos encryption support for it until AD DS authentication module v0.2.2. Please see this link for more information:
[Azure Files on-premises AD DS Authentication support for AES 256 Kerberos encryption | Microsoft Docs](https://docs.microsoft.com/en-us/azure/storage/files/storage-troubleshoot-windows-file-connection-problems#azure-files-on-premises-ad-ds-authentication-support-for-aes-256-kerberos-encryption)</t>
  </si>
  <si>
    <t>NTLM connections will fail if NTLMv2 protocol and strong encryption (128-bit) are not **both** negotiated. Client applications that are enforcing these settings will be unable to communicate with older servers that do not support them.</t>
  </si>
  <si>
    <t>NTLM connections will fail if NTLMv2 protocol and strong encryption (128-bit) are not **both** negotiated. Server applications that are enforcing these settings will be unable to communicate with older servers that do not support them.</t>
  </si>
  <si>
    <t>Internet Connection Sharing (ICS) will not be available. Wireless connections using Miracast will also be prevented.
**Note:** This service is a prerequisite for the _Microsoft Defender Application Guard_ feature in Windows 10, so an exception should be made to this recommendation if intending to use Microsoft Defender Application Guard.
**Note #2:** If your organization is using Windows Subsystem for Linux (WSL) this service is needed for WSL to function, so an exception should be made to this recommendation. For more information, please visit the following Microsoft Blog: [Troubleshooting Windows Subsystem for Linux | Microsoft Docs](https://docs.microsoft.com/en-us/windows/wsl/troubleshooting#wsl-2-errors-when-ics-is-disabled)</t>
  </si>
  <si>
    <t>The Linux Subsystem (LXSS) Manager allows full system access to Linux applications on Windows, including the file system. While this can certainly have some functionality and performance benefits for running those applications, it also creates new security risks in the event that a hacker injects malicious code into a Linux application. For best security, it is preferred to run Linux applications on Linux, and Windows applications on Windows.</t>
  </si>
  <si>
    <t>The Linux Subsystem will not be available, and native ELF binaries will no longer run.
**Note:** If your organization has made an exception to this recommendation and is using Windows Subsystem for Linux (WSL), the Internet Connection Sharing (ICS) (SharedAccess) service will need to be `Enabled` for WSL to function. For more information, please visit the following Microsoft Blog: [Troubleshooting Windows Subsystem for Linux | Microsoft Docs ](https://docs.microsoft.com/en-us/windows/wsl/troubleshooting#wsl-2-errors-when-ics-is-disabled)</t>
  </si>
  <si>
    <t>The local administrator password is managed (provided that the LAPS AdmPwd GPO Extension / CSE is installed on the target computer (see recommendation _Ensure LAPS AdmPwd GPO Extension / CSE is installed_), the Active Directory domain schema and account permissions have been properly configured on the domain).
In a disaster recovery scenario where Active Directory is not available, the local Administrator password will not be retrievable and a local password reset using a tool (such as Microsoft's Disaster and Recovery Toolset (DaRT) Recovery Image) may be necessary.</t>
  </si>
  <si>
    <t>Restricting the installation of print drives to Administrators can help mitigate the PrintNightmare vulnerability ([CVE-2021-34527](https://support.microsoft.com/en-gb/topic/kb5005652-manage-new-point-and-print-default-driver-installation-behavior-cve-2021-34481-873642bf-2634-49c5-a23b-6d8e9a302872)) and other Print Spooler attacks.</t>
  </si>
  <si>
    <t>DNS over HTTPS (DoH) helps protect against DNS spoofing. Spoofing makes a transmission appear to come from a user other than the user who performed the action. It can also help prevent man-in-the-middle (MitM) attacks because the session in-between is encrypted.</t>
  </si>
  <si>
    <t>If the option `Enabled: Require DoH` is chosen, this could limit 3rd party products from logging DNS traffic (in transit) as the traffic would be encrypted while in transit. The Require DoH option could also lead to domain-joined systems not functioning properly within the environment. 
The option `Enabled: Allow DoH` will perform DoH queries if the configured DNS servers support it. If they don´t support it, classic name resolution will be used. This is the safest option. 
**Note:** Per Microsoft, don't enable the `Enabled: Require DoH` option for domain-joined computers as Active Directory Domain Services is heavily reliant on DNS because the Windows Server DNS Server service does not support DoH queries.</t>
  </si>
  <si>
    <t>Disabling the ability for the Print Spooler service to accept client connections mitigates **remote** attacks against the PrintNightmare vulnerability ([CVE-2021-34527](https://msrc.microsoft.com/update-guide/vulnerability/CVE-2021-34527)) and other **remote** Print Spooler attacks. However, this recommendation _does not_ mitigate against **local** attacks on the Print Spooler service.</t>
  </si>
  <si>
    <t>Provided that the Print Spooler service is not disabled, users will continue to be able to print _from their workstation_. However, the workstation's Print Spooler service will not accept client connections or allow users to share printers. Note that all printers that were already shared will continue to be shared.</t>
  </si>
  <si>
    <t>Enabling Windows User Account Control (UAC) for the installation of new print drivers can help mitigate the PrintNightmare vulnerability ([CVE-2021-34527](https://msrc.microsoft.com/update-guide/vulnerability/CVE-2021-34527)) and other Print Spooler attacks.
Although the Point and Print default driver installation behavior overrides this setting, it is important to configure this as a backstop in the event that behavior is reversed.</t>
  </si>
  <si>
    <t>Enabling Windows User Account Control (UAC) for updating existing print drivers can help mitigate the PrintNightmare vulnerability ([CVE-2021-34527](https://msrc.microsoft.com/update-guide/vulnerability/CVE-2021-34527)) and other Print Spooler attacks.
Although the Point and Print default driver installation behavior overrides this setting, it is important to configure this as a backstop in the event that behavior is reversed.</t>
  </si>
  <si>
    <t>Capturing process command line information in event logs can be very valuable when performing forensic investigations of attack incidents.</t>
  </si>
  <si>
    <t>Process command line information will be included in the event logs, which can contain sensitive or private information such as passwords or user data.
**Warning:** There are potential risks of capturing credentials and sensitive information which could be exposed to users who have read-access to event logs. Microsoft provides a feature called "Protected Event Logging" to better secure event log data. For assistance with protecting event logging, visit: [About Logging Windows - PowerShell | Microsoft Docs](https://docs.microsoft.com/en-us/powershell/module/microsoft.powershell.core/about/about_logging_windows?view=powershell-7.2#protected-event-logging).</t>
  </si>
  <si>
    <t>Installation of software should be conducted by an authorized system administrator and not a standard user. Allowing automatic 3rd-party software installations under the context of the `SYSTEM` account has potential for allowing unauthorized access via backdoors or installation software bugs.</t>
  </si>
  <si>
    <t>Standard users without administrator privileges will not be able to install associated 3rd-party utility software for peripheral devices. This may limit the use of advanced features of those devices unless/until an administrator installs the associated utility software for the device.</t>
  </si>
  <si>
    <t>The use of consumer accounts in an enterprise managed environment is not good security practice as it could lead to possible data leakage.</t>
  </si>
  <si>
    <t>Users will not be able to use Microsoft consumer accounts on the system.</t>
  </si>
  <si>
    <t>Sending data to a 3rd-party vendor is a security concern and should only be done on an as-needed basis.</t>
  </si>
  <si>
    <t>Windows will not connect to the OneSettings service to download configuration settings.</t>
  </si>
  <si>
    <t>There should be no impact to the system.</t>
  </si>
  <si>
    <t>Diagnostic logs and information such as crash dumps will not be collected for transmission to Microsoft.</t>
  </si>
  <si>
    <t>Sending data to a 3rd party vendor is a security concern and should only be done on an as needed basis.</t>
  </si>
  <si>
    <t>Windows Error Reporting is limited to sending kernel mini and user mode triage memory dumps, reducing the risk of sending sensitive information to Microsoft.</t>
  </si>
  <si>
    <t>Due to privacy concerns, apps and features such as widgets on the Windows taskbar should be treated as a possible security risk due to the potential of data being sent back to 3rd parties, such as Microsoft.</t>
  </si>
  <si>
    <t>The widget feature on the Windows taskbar will not be available on the device.</t>
  </si>
  <si>
    <t>If this setting is allowed, users could record and broadcast session info to external sites, which is both a risk of accidentally exposing sensitive company data (on-screen) outside the company as well as a privacy concern.</t>
  </si>
  <si>
    <t>Logs of PowerShell script input can be very valuable when performing forensic investigations of PowerShell attack incidents to determine what occurred.</t>
  </si>
  <si>
    <t>PowerShell script input will be logged to the `Applications and Services Logs\Microsoft\Windows\PowerShell\Operational` Event Log channel, which can contain credentials and sensitive information.
**Warning:** There are potential risks of capturing credentials and sensitive information in the PowerShell logs, which could be exposed to users who have read-access to those logs. Microsoft provides a feature called "Protected Event Logging" to better secure event log data. For assistance with protecting event logging, visit: [About Logging Windows - PowerShell | Microsoft Docs](https://docs.microsoft.com/en-us/powershell/module/microsoft.powershell.core/about/about_logging_windows?view=powershell-7.2#protected-event-logging).</t>
  </si>
  <si>
    <t>Disabling copy and paste decreases the attack surface exposed by the Windows Sandbox and possible exposure of untrusted applications to the internal network.</t>
  </si>
  <si>
    <t>The copy and paste function to/from the Windows Sandbox will be disabled. Therefore, files will not be able to be moved to/from the Windows Sandbox via the clipboard.</t>
  </si>
  <si>
    <t>Disabling network access decreases the attack surface exposed by the Windows Sandbox and exposure of untrusted applications to the internal network.
**Note:** Per Microsoft, enabling networking in the Windows Sandbox can expose untrusted applications to the internal network.</t>
  </si>
  <si>
    <t>Network access to/from the Windows Sandbox will be disabled. Therefore, files will not be able to be moved to/from the Windows Sandbox via the network.</t>
  </si>
  <si>
    <t>If `4 - Auto download and schedule the install` is selected in recommendation _'Configure Automatic Updates'_, critical operating system updates and service packs will automatically download every day (at 3:00 A.M., by default).</t>
  </si>
  <si>
    <t>In a production environment, it is preferred to only use software and features that are publicly available, after they have gone through rigorous testing in beta.</t>
  </si>
  <si>
    <t>Feature Updates will be delayed until they are publicly released to general public by Microsoft.</t>
  </si>
  <si>
    <t>A screen saver runs, provided that the following two conditions hold: First, a valid screen saver on the client is specified through the recommendation _Force specific screen saver_ or through Control Panel on the client computer. Second, the recommendation _Screen saver timeout_ is set to a nonzero value through the setting or through Control Panel.</t>
  </si>
  <si>
    <t>Enabling this setting will help ensure your data is not shared with any third party. The Windows Spotlight feature collects data and uses that data to display images from Microsoft.</t>
  </si>
  <si>
    <t>The Spotlight collection feature will not be available as an option in Personalization settings, so users will not be able to download daily images from Microsoft.</t>
  </si>
  <si>
    <t xml:space="preserve">To establish the recommended configuration via GP, set the following UI path to `Administrators`:
Computer Configuration\Policies\Windows Settings\Security Settings\Local Policies\User Rights Assignment\Manage auditing and security log
</t>
  </si>
  <si>
    <t>5.24</t>
  </si>
  <si>
    <t>5.26</t>
  </si>
  <si>
    <t>5.28</t>
  </si>
  <si>
    <t>5.33</t>
  </si>
  <si>
    <t>5.37</t>
  </si>
  <si>
    <t>5.45</t>
  </si>
  <si>
    <t>18.3.7</t>
  </si>
  <si>
    <t>18.5.4.2</t>
  </si>
  <si>
    <t>18.6</t>
  </si>
  <si>
    <t>18.6.1</t>
  </si>
  <si>
    <t>18.6.2</t>
  </si>
  <si>
    <t>18.6.3</t>
  </si>
  <si>
    <t>18.8.7</t>
  </si>
  <si>
    <t>18.8.7.2</t>
  </si>
  <si>
    <t>18.9.14.3</t>
  </si>
  <si>
    <t>18.9.16.2</t>
  </si>
  <si>
    <t>18.9.17.3</t>
  </si>
  <si>
    <t>18.9.17.4</t>
  </si>
  <si>
    <t>18.9.17.5</t>
  </si>
  <si>
    <t>18.9.17.6</t>
  </si>
  <si>
    <t>18.9.17.7</t>
  </si>
  <si>
    <t>18.9.17.8</t>
  </si>
  <si>
    <t>18.9.18</t>
  </si>
  <si>
    <t>18.9.18.1</t>
  </si>
  <si>
    <t>18.9.27.1</t>
  </si>
  <si>
    <t>18.9.27.1.1</t>
  </si>
  <si>
    <t>18.9.27.1.2</t>
  </si>
  <si>
    <t>18.9.27.2</t>
  </si>
  <si>
    <t>18.9.27.2.1</t>
  </si>
  <si>
    <t>18.9.27.2.2</t>
  </si>
  <si>
    <t>18.9.27.3</t>
  </si>
  <si>
    <t>18.9.27.3.1</t>
  </si>
  <si>
    <t>18.9.27.3.2</t>
  </si>
  <si>
    <t>18.9.27.4</t>
  </si>
  <si>
    <t>18.9.27.4.1</t>
  </si>
  <si>
    <t>18.9.27.4.2</t>
  </si>
  <si>
    <t>18.9.31</t>
  </si>
  <si>
    <t>18.9.31.2</t>
  </si>
  <si>
    <t>18.9.31.3</t>
  </si>
  <si>
    <t>18.9.31.4</t>
  </si>
  <si>
    <t>18.9.36</t>
  </si>
  <si>
    <t>18.9.36.1</t>
  </si>
  <si>
    <t>18.9.46</t>
  </si>
  <si>
    <t>18.9.46.1</t>
  </si>
  <si>
    <t>18.9.47</t>
  </si>
  <si>
    <t>18.9.47.15</t>
  </si>
  <si>
    <t>18.9.47.16</t>
  </si>
  <si>
    <t>18.9.47.4</t>
  </si>
  <si>
    <t>18.9.47.4.1</t>
  </si>
  <si>
    <t>18.9.47.5.1</t>
  </si>
  <si>
    <t>18.9.47.5.1.1</t>
  </si>
  <si>
    <t>18.9.47.5.1.2</t>
  </si>
  <si>
    <t>18.9.47.5.3</t>
  </si>
  <si>
    <t>18.9.47.5.3.1</t>
  </si>
  <si>
    <t>18.9.47.9</t>
  </si>
  <si>
    <t>18.9.47.9.1</t>
  </si>
  <si>
    <t>18.9.47.9.2</t>
  </si>
  <si>
    <t>18.9.47.9.3</t>
  </si>
  <si>
    <t>18.9.47.9.4</t>
  </si>
  <si>
    <t>18.9.47.12</t>
  </si>
  <si>
    <t>18.9.47.12.1</t>
  </si>
  <si>
    <t>18.9.47.12.2</t>
  </si>
  <si>
    <t>18.9.58</t>
  </si>
  <si>
    <t>18.9.58.1</t>
  </si>
  <si>
    <t>18.9.65.2</t>
  </si>
  <si>
    <t>18.9.65.2.2</t>
  </si>
  <si>
    <t>18.9.65.3.3</t>
  </si>
  <si>
    <t>18.9.65.3.3.3</t>
  </si>
  <si>
    <t>18.9.65.3.9</t>
  </si>
  <si>
    <t>18.9.65.3.9.1</t>
  </si>
  <si>
    <t>18.9.65.3.9.2</t>
  </si>
  <si>
    <t>18.9.65.3.9.3</t>
  </si>
  <si>
    <t>18.9.65.3.9.4</t>
  </si>
  <si>
    <t>18.9.65.3.9.5</t>
  </si>
  <si>
    <t>18.9.65.3.11</t>
  </si>
  <si>
    <t>18.9.65.3.11.1</t>
  </si>
  <si>
    <t>18.9.66</t>
  </si>
  <si>
    <t>18.9.66.1</t>
  </si>
  <si>
    <t>18.9.67</t>
  </si>
  <si>
    <t>18.9.67.3</t>
  </si>
  <si>
    <t>18.9.67.4</t>
  </si>
  <si>
    <t>18.9.67.5</t>
  </si>
  <si>
    <t>18.9.67.6</t>
  </si>
  <si>
    <t>18.9.75</t>
  </si>
  <si>
    <t>18.9.75.2</t>
  </si>
  <si>
    <t>18.9.75.3</t>
  </si>
  <si>
    <t>18.9.75.4</t>
  </si>
  <si>
    <t>18.9.81</t>
  </si>
  <si>
    <t>18.9.85.1.1</t>
  </si>
  <si>
    <t>18.9.85.2.1</t>
  </si>
  <si>
    <t>18.9.85.2.2</t>
  </si>
  <si>
    <t>18.9.89</t>
  </si>
  <si>
    <t>18.9.89.2</t>
  </si>
  <si>
    <t>18.9.90</t>
  </si>
  <si>
    <t>18.9.90.1</t>
  </si>
  <si>
    <t>18.9.90.2</t>
  </si>
  <si>
    <t>18.9.91</t>
  </si>
  <si>
    <t>18.9.91.1</t>
  </si>
  <si>
    <t>18.9.100</t>
  </si>
  <si>
    <t>18.9.100.1</t>
  </si>
  <si>
    <t>18.9.102.2.1</t>
  </si>
  <si>
    <t>18.9.102.2.3</t>
  </si>
  <si>
    <t>18.9.102.2.4</t>
  </si>
  <si>
    <t>18.9.104</t>
  </si>
  <si>
    <t>18.9.104.1</t>
  </si>
  <si>
    <t>18.9.104.2</t>
  </si>
  <si>
    <t>18.9.105.2</t>
  </si>
  <si>
    <t>18.9.105.2.1</t>
  </si>
  <si>
    <t>18.9.108.1</t>
  </si>
  <si>
    <t>18.9.108.1.1</t>
  </si>
  <si>
    <t>18.9.108.2</t>
  </si>
  <si>
    <t>18.9.108.2.1</t>
  </si>
  <si>
    <t>18.9.108.2.2</t>
  </si>
  <si>
    <t>18.9.108.2.3</t>
  </si>
  <si>
    <t>18.9.108.4</t>
  </si>
  <si>
    <t>18.9.108.4.1</t>
  </si>
  <si>
    <t>18.9.108.4.2</t>
  </si>
  <si>
    <t>18.9.108.4.3</t>
  </si>
  <si>
    <t>19.7.8.5</t>
  </si>
  <si>
    <t>The setting "Turn off Spotlight collection on Desktop" is set to "Enabled".</t>
  </si>
  <si>
    <t>The setting "Allow networking in Windows Sandbox" is set to "Disabled".</t>
  </si>
  <si>
    <t>The setting "Allow clipboard sharing with Windows Sandbox" is set to "Disabled".</t>
  </si>
  <si>
    <t>The setting "Allow widgets" is set to "Disabled.</t>
  </si>
  <si>
    <t>The setting "Scan removable drives" is set to "Enabled".</t>
  </si>
  <si>
    <t>The setting "Limit Dump Collection" is set to "Enabled".</t>
  </si>
  <si>
    <t>The setting "Limit Diagnostic Log Collection" is set to "Enabled".</t>
  </si>
  <si>
    <t>The setting "Enable OneSettings Auditing" is set to "Enabled".</t>
  </si>
  <si>
    <t>The setting "Disable OneSettings Downloads" is set to "Enabled".</t>
  </si>
  <si>
    <t>The setting "Allow Diagnostic Data" is set to "Enabled: Diagnostic data off (not recommended)" or "Enabled: Send required diagnostic data".</t>
  </si>
  <si>
    <t>The setting "Turn off cloud consumer account state content" is set to "Enabled".</t>
  </si>
  <si>
    <t>The setting "Prevent device metadata retrieval from the Internet" is set to "Enabled".</t>
  </si>
  <si>
    <t>The setting "Point and Print Restrictions: When installing drivers for a new connection" is set to "Enabled: Show warning and elevation prompt".</t>
  </si>
  <si>
    <t>The setting "Point and Print Restrictions: When updating drivers for an existing connection" is set to "Enabled: Show warning and elevation prompt".</t>
  </si>
  <si>
    <t>The setting "Allow Print Spooler to accept client connections" is set to "Disabled".</t>
  </si>
  <si>
    <t>The setting "Configure DNS over HTTPS (DoH) name resolution" is set to "Enabled: Allow DoH" or higher.</t>
  </si>
  <si>
    <t>The setting "Configure DNS over HTTPS (DoH) name resolution" is not set to "Enabled: Allow DoH" or higher.</t>
  </si>
  <si>
    <t>The setting "Allow Print Spooler to accept client connections" is not set to "Disabled".</t>
  </si>
  <si>
    <t>The setting "Point and Print Restrictions: When installing drivers for a new connection" is not set to "Enabled: Show warning and elevation prompt".</t>
  </si>
  <si>
    <t>The setting "Point and Print Restrictions: When updating drivers for an existing connection" is not set to "Enabled: Show warning and elevation prompt".</t>
  </si>
  <si>
    <t>The setting "Prevent device metadata retrieval from the Internet" is not set to "Enabled".</t>
  </si>
  <si>
    <t>The setting "Turn off cloud consumer account state content" is not set to "Enabled".</t>
  </si>
  <si>
    <t>The setting "Allow Diagnostic Data" is not set to "Enabled: Diagnostic data off (not recommended)" or "Enabled: Send required diagnostic data".</t>
  </si>
  <si>
    <t>The setting "Disable OneSettings Downloads" is not set to "Enabled".</t>
  </si>
  <si>
    <t>The setting "Enable OneSettings Auditing" is not set to "Enabled".</t>
  </si>
  <si>
    <t>The setting "Limit Dump Collection" is set not to "Enabled".</t>
  </si>
  <si>
    <t>The setting "Limit Diagnostic Log Collection" is not set to "Enabled".</t>
  </si>
  <si>
    <t>The setting "Scan removable drives" is not set to "Enabled".</t>
  </si>
  <si>
    <t>The setting "Allow widgets" is not set to "Disabled.</t>
  </si>
  <si>
    <t>The setting "Allow clipboard sharing with Windows Sandbox" is not set to "Disabled".</t>
  </si>
  <si>
    <t>The setting "Turn off Spotlight collection on Desktop" is not set to "Enabled".</t>
  </si>
  <si>
    <t>The setting "Allow networking in Windows Sandbox" is not set to "Disabled".</t>
  </si>
  <si>
    <t>Set "Configure DNS over HTTPS (DoH) name resolution" to "Enabled: Allow DoH" or higher</t>
  </si>
  <si>
    <t>Set "Allow Print Spooler to accept client connections" to "Disabled"</t>
  </si>
  <si>
    <t>Set "Point and Print Restrictions: When installing drivers for a new connection" to "Enabled: Show warning and elevation prompt"</t>
  </si>
  <si>
    <t>Set "Point and Print Restrictions: When updating drivers for an existing connection" to "Enabled: Show warning and elevation prompt"</t>
  </si>
  <si>
    <t>Set "Prevent device metadata retrieval from the Internet" to "Enabled"</t>
  </si>
  <si>
    <t>Set  "Turn off cloud consumer account state content" to "Enabled"</t>
  </si>
  <si>
    <t>Set "Allow Diagnostic Data" to "Enabled: Diagnostic data off (not recommended)" or "Enabled: Send required diagnostic data"</t>
  </si>
  <si>
    <t>Set "Disable OneSettings Downloads" to "Enabled"</t>
  </si>
  <si>
    <t>Set "Enable OneSettings Auditing" to "Enabled"</t>
  </si>
  <si>
    <t>Set "Limit Diagnostic Log Collection" to "Enabled"</t>
  </si>
  <si>
    <t>Set "Limit Dump Collection" to "Enabled"</t>
  </si>
  <si>
    <t>Set "Scan removable drives" to "Enabled"</t>
  </si>
  <si>
    <t>Set "Allow widgets" to "Disabled"</t>
  </si>
  <si>
    <t>Set "Allow clipboard sharing with Windows Sandbox" to "Disabled"</t>
  </si>
  <si>
    <t>Set "Allow networking in Windows Sandbox" is  "Disabled"</t>
  </si>
  <si>
    <t>Set "Turn off Spotlight collection on Desktop" to "Enabled"</t>
  </si>
  <si>
    <t xml:space="preserve">Navigate to the UI Path articulated in the Remediation section and confirm it is set as prescribed. This group policy setting is backed by the following registry location:
HKEY_LOCAL_MACHINE\SOFTWARE\Microsoft\Windows\CurrentVersion\Policies\System:NoConnectedUser
</t>
  </si>
  <si>
    <t xml:space="preserve">Navigate to the UI Path articulated in the Remediation section and confirm it is set as prescribed. This group policy setting is backed by the following registry location:
HKEY_LOCAL_MACHINE\SYSTEM\CurrentControlSet\Control\Lsa:CrashOnAuditFail
</t>
  </si>
  <si>
    <t xml:space="preserve">Navigate to the UI Path articulated in the Remediation section and confirm it is set as prescribed. This group policy setting is backed by the following registry location:
HKEY_LOCAL_MACHINE\SYSTEM\CurrentControlSet\Services\Netlogon\Parameters:SealSecureChannel
</t>
  </si>
  <si>
    <t xml:space="preserve">Navigate to the UI Path articulated in the Remediation section and confirm it is set as prescribed. This group policy setting is backed by the following registry location:
HKEY_LOCAL_MACHINE\SOFTWARE\Microsoft\Windows\CurrentVersion\Policies\System:DontDisplayLastUserName
</t>
  </si>
  <si>
    <t xml:space="preserve">Navigate to the UI Path articulated in the Remediation section and confirm it is set as prescribed. This group policy setting is backed by the following registry location:
HKEY_LOCAL_MACHINE\SYSTEM\CurrentControlSet\Services\LanmanWorkstation\Parameters:RequireSecuritySignature
</t>
  </si>
  <si>
    <t xml:space="preserve">Navigate to the UI Path articulated in the Remediation section and confirm it is set as prescribed. This group policy setting is backed by the following registry location:
HKEY_LOCAL_MACHINE\SOFTWARE\Policies\Microsoft Services\AdmPwd:AdmPwdEnabled
</t>
  </si>
  <si>
    <t xml:space="preserve">Navigate to the UI Path articulated in the Remediation section and confirm it is set as prescribed. This group policy setting is backed by the following registry location:
HKEY_LOCAL_MACHINE\SYSTEM\CurrentControlSet\Services\LanmanServer\Parameters:SMB1
</t>
  </si>
  <si>
    <t xml:space="preserve">Navigate to the UI Path articulated in the Remediation section and confirm it is set as prescribed. This group policy setting is backed by the following registry location:
HKEY_LOCAL_MACHINE\SOFTWARE\Policies\Microsoft\Windows\PreviewBuilds:AllowBuildPreview
</t>
  </si>
  <si>
    <t xml:space="preserve">Navigate to the UI Path articulated in the Remediation section and confirm it is set as prescribed. This group policy setting is backed by the following registry location:
HKEY_LOCAL_MACHINE\SOFTWARE\Policies\Microsoft\Windows\EventLog\Application:MaxSize
</t>
  </si>
  <si>
    <t xml:space="preserve">Navigate to the UI Path articulated in the Remediation section and confirm it is set as prescribed. This group policy setting is backed by the following registry location:
HKEY_LOCAL_MACHINE\SOFTWARE\Policies\Microsoft\windows Defender\Windows Defender Exploit Guard\Network Protection:EnableNetworkProtection
</t>
  </si>
  <si>
    <t xml:space="preserve">Navigate to the UI Path articulated in the Remediation section and confirm it is set as prescribed. This group policy setting is backed by the following registry location:
HKEY_LOCAL_MACHINE\SOFTWARE\Policies\Microsoft\WindowsInkWorkspace:AllowWindowsInkWorkspace
</t>
  </si>
  <si>
    <t xml:space="preserve">Navigate to the UI Path articulated in the Remediation section and confirm it is set as prescribed. This group policy setting is backed by the following registry location:
HKEY_LOCAL_MACHINE\SOFTWARE\Policies\Microsoft\Windows\Sandbox:AllowClipboardRedirection
</t>
  </si>
  <si>
    <t xml:space="preserve">Navigate to the UI Path articulated in the Remediation section and confirm it is set as prescribed. This group policy setting is backed by the following registry location:
HKEY_LOCAL_MACHINE\SOFTWARE\Policies\Microsoft\Windows\WindowsUpdate:ManagePreviewBuildsPolicyValue
</t>
  </si>
  <si>
    <t>Navigate to the UI Path articulated in the Remediation section and confirm it is set as prescribed. This group policy setting is backed by the following registry location:
HKEY_LOCAL_MACHINE\Software\Policies\Microsoft\Windows NT\Printers\PointAndPrint:NoWarningNoElevationOnInstall</t>
  </si>
  <si>
    <t>Navigate to the UI Path articulated in the Remediation section and confirm it is set as prescribed. This group policy setting is backed by the following registry location:
HKEY_LOCAL_MACHINE\System\CurrentControlSet\Control\SAM:RelaxMinimumPasswordLengthLimits</t>
  </si>
  <si>
    <t>Navigate to the UI Path articulated in the Remediation section and confirm it is set as prescribed. This group policy setting is backed by the following registry location:
HKEY_USERS\[USER SID]\SOFTWARE\Policies\Microsoft\Windows\CloudContent:DisableSpotlightCollectionOnDesktop</t>
  </si>
  <si>
    <t>Navigate to the UI Path articulated in the Remediation section and confirm it is set as prescribed. This group policy setting is backed by the following registry location:
HKEY_LOCAL_MACHINE\SOFTWARE\Policies\Microsoft\Windows\WindowsUpdate:DeferFeatureUpdates
HKEY_LOCAL_MACHINE\SOFTWARE\Policies\Microsoft\Windows\WindowsUpdate:DeferFeatureUpdatesPeriodInDays</t>
  </si>
  <si>
    <t>Navigate to the UI Path articulated in the Remediation section and confirm it is set as prescribed. This group policy setting is backed by the following registry location:
HKEY_LOCAL_MACHINE\SOFTWARE\Policies\Microsoft\Windows\WindowsUpdate\AU:ScheduledInstallDay</t>
  </si>
  <si>
    <t>Navigate to the UI Path articulated in the Remediation section and confirm it is set as prescribed. This group policy setting is backed by the following registry location:
HKEY_LOCAL_MACHINE\SOFTWARE\Policies\Microsoft\Windows\WindowsUpdate\AU:NoAutoUpdate</t>
  </si>
  <si>
    <t>Navigate to the UI Path articulated in the Remediation section and confirm it is set as prescribed. This group policy setting is backed by the following registry location:
HKEY_LOCAL_MACHINE\SOFTWARE\Policies\Microsoft\Windows\WindowsUpdate\AU:NoAutoRebootWithLoggedOnUsers</t>
  </si>
  <si>
    <t>Navigate to the UI Path articulated in the Remediation section and confirm it is set as prescribed. This group policy setting is backed by the following registry location:
HKEY_LOCAL_MACHINE\SOFTWARE\Policies\Microsoft\Windows\Sandbox:AllowNetworking</t>
  </si>
  <si>
    <t>Navigate to the UI Path articulated in the Remediation section and confirm it is set as prescribed. This group policy setting is backed by the following registry location:
HKEY_LOCAL_MACHINE\SOFTWARE\Policies\Microsoft\Windows\WinRM\Service:DisableRunAs</t>
  </si>
  <si>
    <t>Navigate to the UI Path articulated in the Remediation section and confirm it is set as prescribed. This group policy setting is backed by the following registry location:
HKEY_LOCAL_MACHINE\SOFTWARE\Policies\Microsoft\Windows\WinRM\Service:AllowUnencryptedTraffic</t>
  </si>
  <si>
    <t>Navigate to the UI Path articulated in the Remediation section and confirm it is set as prescribed. This group policy setting is backed by the following registry location:
HKEY_LOCAL_MACHINE\SOFTWARE\Policies\Microsoft\Windows\WinRM\Service:AllowBasic</t>
  </si>
  <si>
    <t>Navigate to the UI Path articulated in the Remediation section and confirm it is set as prescribed. This group policy setting is backed by the following registry location:
HKEY_LOCAL_MACHINE\SOFTWARE\Policies\Microsoft\Windows\WinRM\Client:AllowDigest</t>
  </si>
  <si>
    <t>Navigate to the UI Path articulated in the Remediation section and confirm it is set as prescribed. This group policy setting is backed by the following registry location:
HKEY_LOCAL_MACHINE\SOFTWARE\Policies\Microsoft\Windows\Installer:AlwaysInstallElevated</t>
  </si>
  <si>
    <t>Navigate to the UI Path articulated in the Remediation section and confirm it is set as prescribed. This group policy setting is backed by the following registry location:
HKEY_LOCAL_MACHINE\SOFTWARE\Policies\Microsoft\Dsh:AllowNewsAndInterests</t>
  </si>
  <si>
    <t>Navigate to the UI Path articulated in the Remediation section and confirm it is set as prescribed. This group policy setting is backed by the following registry location:
HKEY_LOCAL_MACHINE\SOFTWARE\Policies\Microsoft\WindowsStore:DisableOSUpgrade</t>
  </si>
  <si>
    <t>Navigate to the UI Path articulated in the Remediation section and confirm it is set as prescribed. This group policy setting is backed by the following registry location:
HKEY_LOCAL_MACHINE\SOFTWARE\Policies\Microsoft\WindowsStore:RequirePrivateStoreOnly</t>
  </si>
  <si>
    <t>Navigate to the UI Path articulated in the Remediation section and confirm it is set as prescribed. This group policy setting is backed by the following registry location:
HKEY_LOCAL_MACHINE\SOFTWARE\Policies\Microsoft\Internet Explorer\Feeds:DisableEnclosureDownload</t>
  </si>
  <si>
    <t>Navigate to the UI Path articulated in the Remediation section and confirm it is set as prescribed. This group policy setting is backed by the following registry location:
HKEY_LOCAL_MACHINE\SOFTWARE\Policies\Microsoft\Windows NT\Terminal Services:MinEncryptionLevel</t>
  </si>
  <si>
    <t>Navigate to the UI Path articulated in the Remediation section and confirm it is set as prescribed. This group policy setting is backed by the following registry location:
HKEY_LOCAL_MACHINE\SOFTWARE\Policies\Microsoft\Windows NT\Terminal Services:fPromptForPassword</t>
  </si>
  <si>
    <t>Navigate to the UI Path articulated in the Remediation section and confirm it is set as prescribed. This group policy setting is backed by the following registry location:
HKEY_LOCAL_MACHINE\SOFTWARE\Policies\Microsoft\Windows NT\Terminal Services:fDisableCdm</t>
  </si>
  <si>
    <t>Navigate to the UI Path articulated in the Remediation section and confirm it is set as prescribed. This group policy setting is backed by the following registry location:
HKEY_LOCAL_MACHINE\SOFTWARE\Policies\Microsoft\Windows Defender\Real-Time Protection:DisableScriptScanning</t>
  </si>
  <si>
    <t>Navigate to the UI Path articulated in the Remediation section and confirm it is set as prescribed. This group policy setting is backed by the following registry location:
HKEY_LOCAL_MACHINE\SOFTWARE\Policies\Microsoft\Windows\EventLog\System:MaxSize</t>
  </si>
  <si>
    <t>Navigate to the UI Path articulated in the Remediation section and confirm it is set as prescribed. This group policy setting is backed by the following registry location:
HKEY_LOCAL_MACHINE\SOFTWARE\Policies\Microsoft\Windows\EventLog\System:Retention</t>
  </si>
  <si>
    <t>Navigate to the UI Path articulated in the Remediation section and confirm it is set as prescribed. This group policy setting is backed by the following registry location:
HKEY_LOCAL_MACHINE\SOFTWARE\Policies\Microsoft\Windows\EventLog\Application:Retention</t>
  </si>
  <si>
    <t>Navigate to the UI Path articulated in the Remediation section and confirm it is set as prescribed. This group policy setting is backed by the following registry location:
HKEY_LOCAL_MACHINE\SOFTWARE\Policies\Microsoft\Windows\DataCollection:LimitDumpCollection</t>
  </si>
  <si>
    <t>Navigate to the UI Path articulated in the Remediation section and confirm it is set as prescribed. This group policy setting is backed by the following registry location:
HKEY_LOCAL_MACHINE\SOFTWARE\Policies\Microsoft\Windows\DataCollection:LimitDiagnosticLogCollection</t>
  </si>
  <si>
    <t>Navigate to the UI Path articulated in the Remediation section and confirm it is set as prescribed. This group policy setting is backed by the following registry location:
HKEY_LOCAL_MACHINE\SOFTWARE\Policies\Microsoft\Windows\DataCollection:EnableOneSettingsAuditing</t>
  </si>
  <si>
    <t>Navigate to the UI Path articulated in the Remediation section and confirm it is set as prescribed. This group policy setting is backed by the following registry location:
HKEY_LOCAL_MACHINE\SOFTWARE\Policies\Microsoft\Windows\DataCollection:DoNotShowFeedbackNotifications</t>
  </si>
  <si>
    <t>Navigate to the UI Path articulated in the Remediation section and confirm it is set as prescribed. This group policy setting is backed by the following registry location:
HKEY_LOCAL_MACHINE\SOFTWARE\Policies\Microsoft\Windows\DataCollection:DisableOneSettingsDownloads</t>
  </si>
  <si>
    <t>Navigate to the UI Path articulated in the Remediation section and confirm it is set as prescribed. This group policy setting is backed by the following registry location:
HKEY_LOCAL_MACHINE\SOFTWARE\Microsoft\Windows\CurrentVersion\Policies\CredUI:EnumerateAdministrators</t>
  </si>
  <si>
    <t>Navigate to the UI Path articulated in the Remediation section and confirm it is set as prescribed. This group policy setting is backed by the following registry location:
HKEY_LOCAL_MACHINE\SOFTWARE\Policies\Microsoft\Windows\CredUI:DisablePasswordReveal</t>
  </si>
  <si>
    <t>Navigate to the UI Path articulated in the Remediation section and confirm it is set as prescribed. This group policy setting is backed by the following registry location:
HKEY_LOCAL_MACHINE\SOFTWARE\Policies\Microsoft\Windows\CloudContent:DisableWindowsConsumerFeatures</t>
  </si>
  <si>
    <t>Navigate to the UI Path articulated in the Remediation section and confirm it is set as prescribed. This group policy setting is backed by the following registry location:
HKEY_LOCAL_MACHINE\SOFTWARE\Policies\Microsoft\Windows\CloudContent:DisableConsumerAccountStateContent</t>
  </si>
  <si>
    <t>Navigate to the UI Path articulated in the Remediation section and confirm it is set as prescribed. This group policy setting is backed by the following registry location:
HKEY_LOCAL_MACHINE\SOFTWARE\Policies\Microsoft\Windows\System:AllowDomainPINLogon</t>
  </si>
  <si>
    <t>Navigate to the UI Path articulated in the Remediation section and confirm it is set as prescribed. This group policy setting is backed by the following registry location:
HKEY_LOCAL_MACHINE\SOFTWARE\Policies\Microsoft\Power\PowerSettings\f15576e8-98b7-4186-b944-eafa664402d9:ACSettingIndex</t>
  </si>
  <si>
    <t>Navigate to the UI Path articulated in the Remediation section and confirm it is set as prescribed. This group policy setting is backed by the following registry location:
HKEY_LOCAL_MACHINE\SOFTWARE\Policies\Microsoft\Windows NT\Terminal Services:fAllowUnsolicited</t>
  </si>
  <si>
    <t>Navigate to the UI Path articulated in the Remediation section and confirm it is set as prescribed. This group policy setting is backed by the following registry location:
HKEY_LOCAL_MACHINE\SOFTWARE\Policies\Microsoft\Windows NT\Terminal Services:fAllowToGetHelp</t>
  </si>
  <si>
    <t>Navigate to the UI Path articulated in the Remediation section and confirm it is set as prescribed. This group policy setting is backed by the following registry location:
HKEY_LOCAL_MACHINE\SOFTWARE\Policies\Microsoft\Windows\System:EnumerateLocalUsers</t>
  </si>
  <si>
    <t>Navigate to the UI Path articulated in the Remediation section and confirm it is set as prescribed. This group policy setting is backed by the following registry location:
HKEY_LOCAL_MACHINE\SOFTWARE\Policies\Microsoft\Windows NT\Printers:DisableWebPnPDownload</t>
  </si>
  <si>
    <t>Navigate to the UI Path articulated in the Remediation section and confirm it is set as prescribed. This group policy setting is in effect when the following registry location does not exist:
HKEY_LOCAL_MACHINE\SOFTWARE\Microsoft\Windows\CurrentVersion\Policies\System:DisableBkGndGroupPolicy</t>
  </si>
  <si>
    <t>Navigate to the UI Path articulated in the Remediation section and confirm it is set as prescribed. This group policy setting is backed by the following registry location:
HKEY_LOCAL_MACHINE\SOFTWARE\Policies\Microsoft\Windows\Group Policy\{35378EAC-683F-11D2-A89A-00C04FBBCFA2}:NoBackgroundPolicy</t>
  </si>
  <si>
    <t>Navigate to the UI Path articulated in the Remediation section and confirm it is set as prescribed. This group policy setting is backed by the following registry location:
HKEY_LOCAL_MACHINE\SOFTWARE\Policies\Microsoft\Windows\Device Metadata:PreventDeviceMetadataFromNetwork</t>
  </si>
  <si>
    <t>Navigate to the UI Path articulated in the Remediation section and confirm it is set as prescribed. This group policy setting is backed by the following registry location:
HKEY_LOCAL_MACHINE\SOFTWARE\Microsoft\Windows\CurrentVersion\Policies\System\CredSSP\Parameters:AllowEncryptionOracle</t>
  </si>
  <si>
    <t>Navigate to the UI Path articulated in the Remediation section and confirm it is set as prescribed. This group policy setting is backed by the following registry location:
HKEY_LOCAL_MACHINE\Software\Policies\Microsoft\Windows NT\Printers\PointAndPrint:UpdatePromptSettings</t>
  </si>
  <si>
    <t>Navigate to the UI Path articulated in the Remediation section and confirm it is set as prescribed. This group policy setting is backed by the following registry locations:
HKEY_LOCAL_MACHINE\Software\Policies\Microsoft\Windows NT\Printers:RegisterSpoolerRemoteRpcEndPoint</t>
  </si>
  <si>
    <t>Navigate to the UI Path articulated in the Remediation section and confirm it is set as prescribed. This group policy setting is backed by the following registry location:
HKEY_LOCAL_MACHINE\SOFTWARE\Policies\Microsoft\Windows\WcmSvc\GroupPolicy:fMinimizeConnections</t>
  </si>
  <si>
    <t>Navigate to the UI Path articulated in the Remediation section and confirm it is set as prescribed. This group policy setting is backed by the following registry location:
HKEY_LOCAL_MACHINE\SOFTWARE\Policies\Microsoft\Windows\Network Connections:NC_StdDomainUserSetLocation</t>
  </si>
  <si>
    <t>Navigate to the UI Path articulated in the Remediation section and confirm it is set as prescribed. This group policy setting is backed by the following registry location:
HKEY_LOCAL_MACHINE\SOFTWARE\Policies\Microsoft\Windows\Network Connections:NC_ShowSharedAccessUI</t>
  </si>
  <si>
    <t>Navigate to the UI Path articulated in the Remediation section and confirm it is set as prescribed. This group policy setting is backed by the following registry location:
HKEY_LOCAL_MACHINE\SOFTWARE\Policies\Microsoft\Windows NT\DNSClient:DoHPolicy</t>
  </si>
  <si>
    <t>Navigate to the UI Path articulated in the Remediation section and confirm it is set as prescribed. This group policy setting is backed by the following registry location:
HKEY_LOCAL_MACHINE\SYSTEM\CurrentControlSet\Control\Session Manager:SafeDllSearchMode</t>
  </si>
  <si>
    <t>Navigate to the UI Path articulated in the Remediation section and confirm it is set as prescribed. This group policy setting is backed by the following registry location:
HKEY_LOCAL_MACHINE\SOFTWARE\Microsoft\Windows NT\CurrentVersion\Winlogon:ScreenSaverGracePeriod</t>
  </si>
  <si>
    <t>Navigate to the UI Path articulated in the Remediation section and confirm it is set as prescribed. This group policy setting is backed by the following registry location:
HKEY_LOCAL_MACHINE\SYSTEM\CurrentControlSet\Services\NetBT\Parameters:NoNameReleaseOnDemand</t>
  </si>
  <si>
    <t>Navigate to the UI Path articulated in the Remediation section and confirm it is set as prescribed. This group policy setting is backed by the following registry location:
HKEY_LOCAL_MACHINE\SYSTEM\CurrentControlSet\Services\Tcpip\Parameters:DisableIPSourceRouting</t>
  </si>
  <si>
    <t>Set "Limits print driver installation to Administrators" to "Enabled"</t>
  </si>
  <si>
    <t>The setting "Limits print driver installation to Administrators" is set to "Enabled".</t>
  </si>
  <si>
    <t>The setting "Limits print driver installation to Administrators" is not set to "Enabled".</t>
  </si>
  <si>
    <t>To establish the recommended configuration via GP, set the following UI path to `120 or more minute(s)`:
Computer Configuration\Policies\Windows Settings\Security Settings\Account Policies\Account Lockout Policy\Account lockout duration</t>
  </si>
  <si>
    <t>To establish the recommended configuration via GP, set the following UI path to `24 or more password(s)`:
Computer Configuration\Policies\Windows Settings\Security Settings\Account Policies\Password Policy\Enforce password history</t>
  </si>
  <si>
    <t>To establish the recommended configuration via GP, set the following UI path to `14 or more character(s)`:
Computer Configuration\Policies\Windows Settings\Security Settings\Account Policies\Password Policy\Minimum password length</t>
  </si>
  <si>
    <t>To establish the recommended configuration via GP, set the following UI path to `1 or more day(s)`:
Computer Configuration\Policies\Windows Settings\Security Settings\Account Policies\Password Policy\Minimum password age</t>
  </si>
  <si>
    <t>To establish the recommended configuration via GP, set the following UI path to `90 or fewer days, but not 0`:
Computer Configuration\Policies\Windows Settings\Security Settings\Account Policies\Password Policy\Maximum password age</t>
  </si>
  <si>
    <t>To establish the recommended configuration via GP, set the following UI path to `Enabled`:
Computer Configuration\Policies\Windows Settings\Security Settings\Account Policies\Password Policy\Password must meet complexity requirements</t>
  </si>
  <si>
    <t>To establish the recommended configuration via GP, set the following UI path to `Disabled`:
Computer Configuration\Policies\Windows Settings\Security Settings\Account Policies\Password Policy\Store passwords using reversible encryption</t>
  </si>
  <si>
    <t>To establish the recommended configuration via GP, set the following UI path to `3 or fewer invalid login attempt(s), but not 0`:
Computer Configuration\Policies\Windows Settings\Security Settings\Account Policies\Account Lockout Policy\Account lockout threshold</t>
  </si>
  <si>
    <t>HAC13: User accounts not locked out after 3 unsuccessful login attempts</t>
  </si>
  <si>
    <t>This policy setting defines how long a user can use their password before it expires.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`90 or fewer days,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</si>
  <si>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To establish the recommended configuration via GP, configure the following UI path to a value that is consistent with the security and operational requirements of your organization: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Computer Configuration\Policies\Windows Settings\Security Settings\Local Policies\Security Options\Interactive logon: Message text for users attempting to log on</t>
  </si>
  <si>
    <t>Set "Interactive logon: Prompt user to change password before expiration" to "14 days"</t>
  </si>
  <si>
    <t>Navigate to the UI Path articulated in the Remediation section and confirm it is set as prescribed. This group policy setting is backed by the following registry location:
HKEY_LOCAL_MACHINE\SOFTWARE\Microsoft\Windows\CurrentVersion\Policies\System:LegalNoticeText</t>
  </si>
  <si>
    <t>This policy setting determines how far in advance users are warned that their password will expire. It is recommended that you configure this policy setting to 14 days to sufficiently warn users when their passwords will expire.
The recommended state for this setting is: `14 days`.</t>
  </si>
  <si>
    <t>To establish the recommended configuration via GP, set the following UI path to `14 days`:
Computer Configuration\Policies\Windows Settings\Security Settings\Local Policies\Security Options\Interactive logon: Prompt user to change password before expiration</t>
  </si>
  <si>
    <t>To establish the recommended configuration via GP, set the following UI path to `15 or fewer minute(s)`:
Computer Configuration\Policies\Windows Settings\Security Settings\Local Policies\Security Options\Microsoft network server: Amount of idle time required before suspending session</t>
  </si>
  <si>
    <t>The ‘Password Settings: Password Length' has been set to '14 or more character(s).'</t>
  </si>
  <si>
    <t>Set "Password Settings: Password Length" to "Enabled: 14 or more"</t>
  </si>
  <si>
    <t>Updated from "15" to "14" to meet IRS Requirements.</t>
  </si>
  <si>
    <t>The ‘Password Settings: Password Length' has not been set to '14 or more character(s).'</t>
  </si>
  <si>
    <t>LAPS-generated passwords will be required to have a length of 14 characters (or more, if selected).</t>
  </si>
  <si>
    <t>Set "Configure DNS over HTTPS (DoH) name resolution" to "Enabled: Allow DoH" or higher. One method to achieve the recommended configuration via Group Policy is to perform the following:
Set the following UI path to Enabled: Allow DoH (configuring to Enabled: Require DoH also conforms to the benchmark):
Computer Configuration\Policies\Administrative Templates\Network\DNS Client\Configure DNS over HTTPS (DoH) name resolution.</t>
  </si>
  <si>
    <t>Set "Limits print driver installation to Administrators" to "Enabled". One method to achieve the recommended configuration via Group Policy is to perform the following:
Set the following UI path to `Enabled`.
Computer Configuration\Policies\Administrative Templates\MS Security Guide\Limits print driver installation to Administrators.</t>
  </si>
  <si>
    <t>Set "Allow Print Spooler to accept client connections" to "Disabled". One method to achieve the recommended configuration via Group Policy is to perform the following:
Set the following UI path to Disabled:
Computer Configuration\Policies\Administrative Templates\Printers\Allow Print Spooler to accept client connections.</t>
  </si>
  <si>
    <t>Set "Point and Print Restrictions: When installing drivers for a new connection" to "Enabled: Show warning and elevation prompt". One method to achieve the recommended configuration via Group Policy is to perform the following:
Set the following UI path to Enabled: Show warning and elevation prompt:
Computer Configuration\Policies\Administrative Templates\Printers\Point and Print Restrictions: When installing drivers for a new connection.</t>
  </si>
  <si>
    <t>Set "Point and Print Restrictions: When updating drivers for an existing connection" to "Enabled: Show warning and elevation prompt". One method to achieve the recommended configuration via Group Policy is to perform the following:
Set the following UI path to Enabled: Show warning and elevation prompt:
Computer Configuration\Policies\Administrative Templates\Printers\Point and Print Restrictions: When updating drivers for an existing connection.</t>
  </si>
  <si>
    <t>Set "Prevent device metadata retrieval from the Internet" to "Enabled". One method to achieve the recommended configuration via Group Policy is to perform the following:
Set the following UI path to Enabled:
Computer Configuration\Policies\Administrative Templates\System\Device Installation\Prevent device metadata retrieval from the Internet.</t>
  </si>
  <si>
    <t>Set  "Turn off cloud consumer account state content" to "Enabled". One method to achieve the recommended configuration via Group Policy is to perform the following:
Set the following UI path to Enabled:
Computer Configuration\Policies\Administrative Templates\Windows Components\Cloud Content\Turn off cloud consumer account state content.</t>
  </si>
  <si>
    <t>Set "Disable OneSettings Downloads" to "Enabled". One method to achieve the recommended configuration via Group Policy is to perform the following:
Set the following UI path to Enabled:
Computer Configuration\Policies\Administrative Templates\Windows Components\Data Collection and Preview Builds\Disable OneSettings Downloads.</t>
  </si>
  <si>
    <t>Set "Allow Diagnostic Data" to "Enabled: Diagnostic data off (not recommended)" or "Enabled: Send required diagnostic data". One method to achieve the recommended configuration via Group Policy is to perform the following:
Set the following UI path to Enabled: Diagnostic data off (not recommended) or Enabled: Send required diagnostic data:
Computer Configuration\Policies\Administrative Templates\Windows Components\Data Collection and Preview Builds\Allow Diagnostic Data.</t>
  </si>
  <si>
    <t>Set "Enable OneSettings Auditing" to "Enabled". One method to achieve the recommended configuration via Group Policy is to perform the following:
Set the following UI path to Enabled:
Computer Configuration\Policies\Administrative Templates\Windows Components\Data Collection and Preview Builds\Enable OneSettings Auditing.</t>
  </si>
  <si>
    <t>Set "Limit Diagnostic Log Collection" to "Enabled". One method to achieve the recommended configuration via Group Policy is to perform the following:
Set the following UI path to Enabled:
Computer Configuration\Policies\Administrative Templates\Windows Components\Data Collection and Preview Builds\Limit Diagnostic Log Collection.</t>
  </si>
  <si>
    <t>Set "Scan removable drives" to "Enabled". One method to achieve the recommended configuration via Group Policy is to perform the following:
Set the following UI path to Enabled:
Computer Configuration\Policies\Administrative Templates\Windows Components\Microsoft Defender Antivirus\Scan\Scan removable drives.</t>
  </si>
  <si>
    <t xml:space="preserve">Set "Allow widgets" to "Disabled". One method to achieve the recommended configuration via Group Policy is to perform the following:
Set the following UI path to Disabled:
Computer Configuration\Policies\Administrative Templates\Windows Components\Widgets\Allow Widgets.
</t>
  </si>
  <si>
    <t>Set "Allow networking in Windows Sandbox" is  "Disabled". One method to achieve the recommended configuration via Group Policy is to perform the following:
Set the following UI path to Disabled:
Computer Configuration\Policies\Administrative Templates\Windows Components\Windows Sandbox\Allow networking in Windows Sandbox.</t>
  </si>
  <si>
    <t>Set "Turn off Spotlight collection on Desktop" to "Enabled". One method to achieve the recommended configuration via Group Policy is to perform the following:
Set the following UI path to Enabled:
User Configuration\Policies\Administrative Templates\Windows Components\Cloud Content\Turn off Spotlight collection on Desktop.</t>
  </si>
  <si>
    <t>Set "Allow clipboard sharing with Windows Sandbox" to "Disabled". One method to achieve the recommended configuration via Group Policy is to perform the following:
Set the following UI path to Disabled:
Computer Configuration\Policies\Administrative Templates\Windows Components\Windows Sandbox\Allow clipboard sharing with Windows Sandbox.</t>
  </si>
  <si>
    <t>Set "Enforce password history" to "24 or more password(s)". One method to achieve the recommended configuration via Group Policy is to perform the following:
Set the following UI path to 24 or more password(s):
Computer Configuration\Policies\Windows Settings\Security Settings\Account Policies\Password Policy\Enforce password history.</t>
  </si>
  <si>
    <t>Set "Maximum password age" to 90 or fewer days for all Users,  but not 0. One method to achieve the recommended configuration via Group Policy is to perform the following: 
Set the following UI path to 90 or fewer days for all Users, but not 0:
Computer Configuration\Policies\Windows Settings\Security Settings\Account Policies\Password Policy\Maximum password age.</t>
  </si>
  <si>
    <t>Set "Minimum password age" to "1 or more day(s)". One method to achieve the recommended configuration via Group Policy is to perform the following:  
Set the following UI path to 1 or more day(s):
Computer Configuration\Policies\Windows Settings\Security Settings\Account Policies\Password Policy\Minimum password age.</t>
  </si>
  <si>
    <t>Set "Minimum password length" to "14 or more character(s)". One method to achieve the recommended configuration via Group Policy is to perform the following:  
Set the following UI path to 14 or more character(s):
Computer Configuration\Policies\Windows Settings\Security Settings\Account Policies\Password Policy\Minimum password length.</t>
  </si>
  <si>
    <t>Set "Password must meet complexity requirements" to enabled. One method to achieve the recommended configuration via Group Policy is to perform the following:  
Set the following UI path to Enabled:
Computer Configuration\Policies\Windows Settings\Security Settings\Account Policies\Password Policy\Password must meet complexity requirements.</t>
  </si>
  <si>
    <t>Set "Relax minimum password length limits" to enabled. One method to achieve the recommended configuration via Group Policy is to perform the following:
Set the following UI path to Enabled:
Computer Configuration\Policies\Windows Settings\Security Settings\Account Policies\Password Policy\Relax minimum password length limits.</t>
  </si>
  <si>
    <t>Set "Store passwords using reversible encryption" to disabled. One method to achieve the recommended configuration via Group Policy is to perform the following:  
Set the following UI path to Disabled:
Computer Configuration\Policies\Windows Settings\Security Settings\Account Policies\Password Policy\Store passwords using reversible encryption.</t>
  </si>
  <si>
    <t>Set "Account lockout duration" to "120 or more minute(s)". One method to achieve the recommended configuration via Group Policy is to perform the following:  
Set the following UI path to 120 or more minute(s):
Computer Configuration\Policies\Windows Settings\Security Settings\Account Policies\Account Lockout Policy\Account lockout duration.</t>
  </si>
  <si>
    <t>Set "Account lockout threshold" to "3 or fewer invalid logon attempt(s), but not 0". One method to achieve the recommended configuration via Group Policy is to perform the following:  
Set the following UI path to 3 or fewer invalid login attempt(s), but not 0:
Computer Configuration\Policies\Windows Settings\Security Settings\Account Policies\Account Lockout Policy\Account lockout threshold.</t>
  </si>
  <si>
    <t>Set "Reset account lockout counter after" to "15 or more minute(s)". One method to achieve the recommended configuration via Group Policy is to perform the following:
Set the following UI path to 15 or more minute(s):
Computer Configuration\Policies\Windows Settings\Security Settings\Account Policies\Account Lockout Policy\Reset account lockout counter after.</t>
  </si>
  <si>
    <t>Set "Access Credential Manager as a trusted caller" to "No One". One method to achieve the recommended configuration via Group Policy is to perform the following:  
Set the following UI path to No One:
Computer Configuration\Policies\Windows Settings\Security Settings\Local Policies\User Rights Assignment\Access Credential Manager as a trusted caller.</t>
  </si>
  <si>
    <t>Set "Access this computer from the network" to "Administrators, Remote Desktop Users". One method to achieve the recommended configuration via Group Policy is to perform the following:  
Set the following UI path to Administrators, Remote Desktop Users:
Computer Configuration\Policies\Windows Settings\Security Settings\Local Policies\User Rights Assignment\Access this computer from the network.</t>
  </si>
  <si>
    <t>Set "Act as part of the operating system" to "No One". One method to achieve the recommended configuration via Group Policy is to perform the following:  
Set the following UI path to No One:
Computer Configuration\Policies\Windows Settings\Security Settings\Local Policies\User Rights Assignment\Act as part of the operating system.</t>
  </si>
  <si>
    <t>Set "Adjust memory quotas for a process" to "Administrators, LOCAL SERVICE, NETWORK SERVICE". One method to achieve the recommended configuration via Group Policy is to perform the following:  
Set the following UI path to Administrators, LOCAL SERVICE, NETWORK SERVICE:
Computer Configuration\Policies\Windows Settings\Security Settings\Local Policies\User Rights Assignment\Adjust memory quotas for a process.</t>
  </si>
  <si>
    <t>Set "Allow log on locally" to "Administrators, Users". One method to achieve the recommended configuration via Group Policy is to perform the following:  
Set the following UI path to Administrators, Users:
Computer Configuration\Policies\Windows Settings\Security Settings\Local Policies\User Rights Assignment\Allow log on locally.</t>
  </si>
  <si>
    <t>Set "Allow log on through Remote Desktop Services" to "Administrators, Remote Desktop Users". One method to achieve the recommended configuration via Group Policy is to perform the following:  
Set the following UI path to Administrators, Remote Desktop Users:
Computer Configuration\Policies\Windows Settings\Security Settings\Local Policies\User Rights Assignment\Allow log on through Remote Desktop Services.</t>
  </si>
  <si>
    <t>Set "Back up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Assignment\Back up files and directories.</t>
  </si>
  <si>
    <t>Set "Change the system time"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system time.</t>
  </si>
  <si>
    <t>Set "Change the time zone" to "Administrators, LOCAL SERVICE, Users". One method to achieve the recommended configuration via Group Policy is to perform the following:  
Set the following UI path to Administrators, LOCAL SERVICE, Users:
Computer Configuration\Policies\Windows Settings\Security Settings\Local Policies\User Rights Assignment\Change the time zone.</t>
  </si>
  <si>
    <t>Set "Create a pagefile" to "Administrators". One method to achieve the recommended configuration via Group Policy is to perform the following:  
Set the following UI path to Administrators:
Computer Configuration\Policies\Windows Settings\Security Settings\Local Policies\User Rights Assignment\Create a pagefile.</t>
  </si>
  <si>
    <t>Set "Create a token object" to "No One". One method to achieve the recommended configuration via Group Policy is to perform the following:  
Set the following UI path to No One:
Computer Configuration\Policies\Windows Settings\Security Settings\Local Policies\User Rights Assignment\Create a token object.</t>
  </si>
  <si>
    <t>Set "Create global objects" to "Administrators, LOCAL SERVICE, NETWORK SERVICE, SERVICE". One method to achieve the recommended configuration via Group Policy is to perform the following:  
Set the following UI path to Administrators, LOCAL SERVICE, NETWORK SERVICE, SERVICE:
Computer Configuration\Policies\Windows Settings\Security Settings\Local Policies\User Rights Assignment\Create global objects.</t>
  </si>
  <si>
    <t>Set "Create permanent shared objects" to "No One". One method to achieve the recommended configuration via Group Policy is to perform the following:  
Set the following UI path to No One:
Computer Configuration\Policies\Windows Settings\Security Settings\Local Policies\User Rights Assignment\Create permanent shared objects.</t>
  </si>
  <si>
    <t>Configure "Create symbolic links". One method to achieve the recommended configuration via Group Policy is to perform the following:  
Configure the following UI path:
Computer Configuration\Policies\Windows Settings\Security Settings\Local Policies\User Rights Assignment\Create symbolic links.</t>
  </si>
  <si>
    <t>Set "Debug programs" to "Administrators". One method to achieve the recommended configuration via Group Policy is to perform the following:  
Set the following UI path to Administrators:
Computer Configuration\Policies\Windows Settings\Security Settings\Local Policies\User Rights Assignment\Debug programs.</t>
  </si>
  <si>
    <t>Set "Deny access to this computer from the network" to include "Guests, Local account". One method to achieve the recommended configuration via Group Policy is to perform the following:  
Set the following UI path to include Guests, Local account:
Computer Configuration\Policies\Windows Settings\Security Settings\Local Policies\User Rights Assignment\Deny access to this computer from the network.</t>
  </si>
  <si>
    <t>Set "Deny log on as a batch job" to include "Guests". One method to achieve the recommended configuration via Group Policy is to perform the following:  
Set the following UI path to include Guests:
Computer Configuration\Policies\Windows Settings\Security Settings\Local Policies\User Rights Assignment\Deny log on as a batch job.</t>
  </si>
  <si>
    <t>Set "Deny log on as a service" to include "Guests". One method to achieve the recommended configuration via Group Policy is to perform the following:  
Set the following UI path to include Guests:
Computer Configuration\Policies\Windows Settings\Security Settings\Local Policies\User Rights Assignment\Deny log on as a service.</t>
  </si>
  <si>
    <t>Set "Deny log on locally" to include "Guests". One method to achieve the recommended configuration via Group Policy is to perform the following:  
Set the following UI path to include Guests:
Computer Configuration\Policies\Windows Settings\Security Settings\Local Policies\User Rights Assignment\Deny log on locally.</t>
  </si>
  <si>
    <t>Set "Deny log on through Remote Desktop Services" to include "Guests, Local account". One method to achieve the recommended configuration via Group Policy is to perform the following:  
Set the following UI path to include Guests, Local account:
Computer Configuration\Policies\Windows Settings\Security Settings\Local Policies\User Rights Assignment\Deny log on through Remote Desktop Services.</t>
  </si>
  <si>
    <t>Set "Enable computer and user accounts to be trusted for delegation" to "No One". One method to achieve the recommended configuration via Group Policy is to perform the following:  
Set the following UI path to No One:
Computer Configuration\Policies\Windows Settings\Security Settings\Local Policies\User Rights Assignment\Enable computer and user accounts to be trusted for delegation.</t>
  </si>
  <si>
    <t>Set "Force shutdown from a remote system" to "Administrators". One method to achieve the recommended configuration via Group Policy is to perform the following:  
Set the following UI path to Administrators:
Computer Configuration\Policies\Windows Settings\Security Settings\Local Policies\User Rights Assignment\Force shutdown from a remote system.</t>
  </si>
  <si>
    <t>Set "Generate security audits"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Assignment\Generate security audits.</t>
  </si>
  <si>
    <t>Set "Impersonate a client after authentication" to "Administrators, LOCAL SERVICE, NETWORK SERVICE, SERVICE". One method to achieve the recommended configuration via Group Policy is to perform the following:  
Set the following UI path to Administrators, LOCAL SERVICE, NETWORK SERVICE, SERVICE:
Computer Configuration\Policies\Windows Settings\Security Settings\Local Policies\User Rights Assignment\Impersonate a client after authentication.</t>
  </si>
  <si>
    <t>Set "Increase scheduling priority" to 'Administrators, Window Manager\Window Manager Group. One method to achieve the recommended configuration via Group Policy is to perform the following:
Set the following UI path to Administrators, Window Manager\Window Manager Group:
Computer Configuration\Policies\Windows Settings\Security Settings\Local Policies\User Rights Assignment\Increase scheduling priority.</t>
  </si>
  <si>
    <t>Set "Load and unload device drivers" to "Administrators". One method to achieve the recommended configuration via Group Policy is to perform the following:  
Set the following UI path to Administrators:
Computer Configuration\Policies\Windows Settings\Security Settings\Local Policies\User Rights Assignment\Load and unload device drivers.</t>
  </si>
  <si>
    <t>Set "Lock pages in memory" to "No One". One method to achieve the recommended configuration via Group Policy is to perform the following:  
Set the following UI path to No One:
Computer Configuration\Policies\Windows Settings\Security Settings\Local Policies\User Rights Assignment\Lock pages in memory.</t>
  </si>
  <si>
    <t>Set "Manage auditing and security log" to "Administrators". One method to achieve the recommended configuration via Group Policy is to perform the following:  
Set the following UI path to Administrators:
Computer Configuration\Policies\Windows Settings\Security Settings\Local Policies\User Rights Assignment\Manage auditing and security log.</t>
  </si>
  <si>
    <t>Set "Modify an object label" to "No One". One method to achieve the recommended configuration via Group Policy is to perform the following:  
Set the following UI path to No One:
Computer Configuration\Policies\Windows Settings\Security Settings\Local Policies\User Rights Assignment\Modify an object label.</t>
  </si>
  <si>
    <t>Set "Modify firmware environment values" to "Administrators". One method to achieve the recommended configuration via Group Policy is to perform the following:  
Set the following UI path to Administrators:
Computer Configuration\Policies\Windows Settings\Security Settings\Local Policies\User Rights Assignment\Modify firmware environment values.</t>
  </si>
  <si>
    <t>Set "Perform volume maintenance tasks" to "Administrators". One method to achieve the recommended configuration via Group Policy is to perform the following:  
Set the following UI path to Administrators:
Computer Configuration\Policies\Windows Settings\Security Settings\Local Policies\User Rights Assignment\Perform volume maintenance tasks.</t>
  </si>
  <si>
    <t>Set "Profile single process" to "Administrators". One method to achieve the recommended configuration via Group Policy is to perform the following:  
Set the following UI path to Administrators:
Computer Configuration\Policies\Windows Settings\Security Settings\Local Policies\User Rights Assignment\Profile single process.</t>
  </si>
  <si>
    <t>Set "Profile system performance" to "Administrators, NT SERVICE\WdiServiceHost". One method to achieve the recommended configuration via Group Policy is to perform the following:  
Set the following UI path to Administrators, NT SERVICE\WdiServiceHost:
Computer Configuration\Policies\Windows Settings\Security Settings\Local Policies\User Rights Assignment\Profile system performance.</t>
  </si>
  <si>
    <t>Set "Replace a process level token"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Assignment\Replace a process level token.</t>
  </si>
  <si>
    <t>Set "Restore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Assignment\Restore files and directories.</t>
  </si>
  <si>
    <t>Set "Shut down the system" to "Administrators, Users". One method to achieve the recommended configuration via Group Policy is to perform the following:  
Set the following UI path to Administrators, Users:
Computer Configuration\Policies\Windows Settings\Security Settings\Local Policies\User Rights Assignment\Shut down the system.</t>
  </si>
  <si>
    <t>Set "Take ownership of files or other objects" to "Administrators". One method to achieve the recommended configuration via Group Policy is to perform the following:  
Set the following UI path to Administrators:
Computer Configuration\Policies\Windows Settings\Security Settings\Local Policies\User Rights Assignment\Take ownership of files or other objects.</t>
  </si>
  <si>
    <t>Set "Accounts: Administrator account status" to "Disabled". One method to achieve the recommended configuration via Group Policy is to perform the following:  
Set the following UI path to Disabled:
Computer Configuration\Policies\Windows Settings\Security Settings\Local Policies\Security Options\Accounts: Administrator account status.</t>
  </si>
  <si>
    <t>Set "Accounts: Block Microsoft accounts" to "Users can't add or log on with Microsoft accounts". One method to achieve the recommended configuration via Group Policy is to perform the following:  
Set the following UI path to Users cant add or log on with Microsoft accounts:
Computer Configuration\Policies\Windows Settings\Security Settings\Local Policies\Security Options\Accounts: Block Microsoft accounts.</t>
  </si>
  <si>
    <t>Set "Accounts: Guest account status" to "Disabled". One method to achieve the recommended configuration via Group Policy is to perform the following:  
Set the following UI path to Disabled:
Computer Configuration\Policies\Windows Settings\Security Settings\Local Policies\Security Options\Accounts: Guest account status.</t>
  </si>
  <si>
    <t>Configure "Accounts: Rename administrator account". One method to achieve the recommended configuration via Group Policy is to perform the following: 
Configure the following UI path:
Computer Configuration\Policies\Windows Settings\Security Settings\Local Policies\Security Options\Accounts: Rename administrator account.</t>
  </si>
  <si>
    <t>Configure "Accounts: Rename guest account". One method to achieve the recommended configuration via Group Policy is to perform the following: 
Configure the following UI path:
Computer Configuration\Policies\Windows Settings\Security Settings\Local Policies\Security Options\Accounts: Rename guest account.</t>
  </si>
  <si>
    <t>Set "Accounts: Limit local account use of blank passwords to console logon only" to "Enabled". One method to achieve the recommended configuration via Group Policy is to perform the following:  
Set the following UI path to Enabled:
Computer Configuration\Policies\Windows Settings\Security Settings\Local Policies\Security Options\Accounts: Limit local account use of blank passwords to console logon only.</t>
  </si>
  <si>
    <t>Set "Audit: Force audit policy subcategory settings (Windows Vista or later) to override audit policy category settings" to "Enabled". One method to achieve the recommended configuration via Group Policy is to perform the following:  
Set the following UI path to Enabled:
Computer Configuration\Policies\Windows Settings\Security Settings\Local Policies\Security Options\Audit: Force audit policy subcategory settings (Windows Vista or later) to override audit policy category settings.</t>
  </si>
  <si>
    <t>Set "Audit: Shut down system immediately if unable to log security audits" to "Disabled". One method to achieve the recommended configuration via Group Policy is to perform the following:  
Set the following UI path to Disabled:
Computer Configuration\Policies\Windows Settings\Security Settings\Local Policies\Security Options\Audit: Shut down system immediately if unable to log security audits.</t>
  </si>
  <si>
    <t>Set "Devices: Allowed to format and eject removable media" to "Administrators and Interactive Users". One method to achieve the recommended configuration via Group Policy is to perform the following:  
Set the following UI path to Administrators and Interactive Users:
Computer Configuration\Policies\Windows Settings\Security Settings\Local Policies\Security Options\Devices: Allowed to format and eject removable media.</t>
  </si>
  <si>
    <t>Set "Domain member: Digitally encrypt or sign secure channel data (always)" to "Enabled". One method to achieve the recommended configuration via Group Policy is to perform the following:  
Set the following UI path to Enabled:
Computer Configuration\Policies\Windows Settings\Security Settings\Local Policies\Security Options\Domain member: Digitally encrypt or sign secure channel data (always).</t>
  </si>
  <si>
    <t>Set "Domain member: Digitally encrypt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encrypt secure channel data (when possible).</t>
  </si>
  <si>
    <t>Set "Domain member: Digitally sign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sign secure channel data (when possible).</t>
  </si>
  <si>
    <t>Set "Domain member: Disable machine account password changes" to "Disabled". One method to achieve the recommended configuration via Group Policy is to perform the following:  
Set the following UI path to Disabled:
Computer Configuration\Policies\Windows Settings\Security Settings\Local Policies\Security Options\Domain member: Disable machine account password changes.</t>
  </si>
  <si>
    <t>Set "Domain member: Maximum machine account password age" to "30 or fewer days, but not 0". One method to achieve the recommended configuration via Group Policy is to perform the following:  
Set the following UI path to 30 or fewer days, but not 0:
Computer Configuration\Policies\Windows Settings\Security Settings\Local Policies\Security Options\Domain member: Maximum machine account password age.</t>
  </si>
  <si>
    <t>Set "Domain member: Require strong (Windows 2000 or later) session key" to "Enabled". One method to achieve the recommended configuration via Group Policy is to perform the following:  
Set the following UI path to Enabled:
Computer Configuration\Policies\Windows Settings\Security Settings\Local Policies\Security Options\Domain member: Require strong (Windows 2000 or later) session key.</t>
  </si>
  <si>
    <t>Set "Always install with elevated privileges" to "Disabled". One method to achieve the recommended configuration via Group Policy is to perform the following:
Set the following UI path to Disabled:
User Configuration\Policies\Administrative Templates\Windows Components\Windows Installer\Always install with elevated privileges.</t>
  </si>
  <si>
    <t>Set "Prevent users from sharing files within their profile." to "Enabled". One method to achieve the recommended configuration via Group Policy is to perform the following:
Set the following UI path to Enabled:
User Configuration\Policies\Administrative Templates\Windows Components\Network Sharing\Prevent users from sharing files within their profile.</t>
  </si>
  <si>
    <t>Set "Do not suggest third-party content in Windows spotlight" to "Enabled". One method to achieve the recommended configuration via Group Policy is to perform the following:
Set the following UI path to Enabled:
User Configuration\Policies\Administrative Templates\Windows Components\Cloud Content\Do not suggest third-party content in Windows spotlight.</t>
  </si>
  <si>
    <t>Set "Configure Windows spotlight on lock screen" to Disabled". One method to achieve the recommended configuration via Group Policy is to perform the following:
Set the following UI path to Disabled:
User Configuration\Policies\Administrative Templates\Windows Components\Cloud Content\Configure Windows spotlight on lock screen.</t>
  </si>
  <si>
    <t>Set "Notify antivirus programs when opening attachments" to "Enabled". One method to achieve the recommended configuration via Group Policy is to perform the following:
Set the following UI path to Enabled:
User Configuration\Policies\Administrative Templates\Windows Components\Attachment Manager\Notify antivirus programs when opening attachments.</t>
  </si>
  <si>
    <t>Set "Do not preserve zone information in file attachments" to "Disabled". One method to achieve the recommended configuration via Group Policy is to perform the following:
Set the following UI path to Disabled:
User Configuration\Policies\Administrative Templates\Windows Components\Attachment Manager\Do not preserve zone information in file attachments.</t>
  </si>
  <si>
    <t>Set "Turn off toast notifications on the lock screen" to "Enabled". One method to achieve the recommended configuration via Group Policy is to perform the following:
Set the following UI path to Enabled:
User Configuration\Policies\Administrative Templates\Start Menu and Taskbar\Notifications\Turn off toast notifications on the lock screen.</t>
  </si>
  <si>
    <t>Set "Screen saver timeout" to "Enabled: 900 seconds or fewer, but not 0". One method to achieve the recommended configuration via Group Policy is to perform the following:
Set the following UI path to Enabled: 900 or fewer, but not 0:
User Configuration\Policies\Administrative Templates\Control Panel\Personalization\Screen saver timeout.</t>
  </si>
  <si>
    <t>Set "Password protect the screen saver" to "Enabled". One method to achieve the recommended configuration via Group Policy is to perform the following:
Set the following UI path to Enabled:
User Configuration\Policies\Administrative Templates\Control Panel\Personalization\Password protect the screen saver.</t>
  </si>
  <si>
    <t>Set "Enable screen saver" to "Enabled". One method to achieve the recommended configuration via Group Policy is to perform the following:
Set the following UI path to Enabled:
User Configuration\Policies\Administrative Templates\Control Panel\Personalization\Enable screen saver.</t>
  </si>
  <si>
    <t>Set "Select when Quality Updates are received" to "Enabled: 0 days". One method to achieve the recommended configuration via Group Policy is to perform the following:
Set the following UI path to Enabled:0 days:
Computer Configuration\Policies\Administrative Templates\Windows Components\Windows Update\Windows Update for Business\Select when Quality Updates are received.</t>
  </si>
  <si>
    <t>Set "Select when Preview Builds and Feature Updates are received" to "Enabled: Semi-Annual Channel, 180 or more days". One method to achieve the recommended configuration via Group Policy is to perform the following:
Set the following UI path to Enabled: Semi-Annual Channel, 180 or more days:
Computer Configuration\Policies\Administrative Templates\Windows Components\Windows Update\Windows Update for Business\Select when Preview Builds and Feature Updates are received.</t>
  </si>
  <si>
    <t>Set "Manage preview builds" to "Enabled: Disable preview builds". One method to achieve the recommended configuration via Group Policy is to perform the following:
Set the following UI path to Enabled: Disable preview builds:
Computer Configuration\Policies\Administrative Templates\Windows Components\Windows Update\Windows Update for Business\Manage preview builds.</t>
  </si>
  <si>
    <t>Set "Remove access to “Pause updates” feature" to "Enabled". One method to achieve the recommended configuration via Group Policy is to perform the following:
Set the following UI path to Enabled:
Computer Configuration\Policies\Administrative Templates\Windows Components\Windows Update\Remove access to “Pause updates” feature.</t>
  </si>
  <si>
    <t>Set "Configure Automatic Updates: Scheduled install day" to "0 - Every day". One method to achieve the recommended configuration via Group Policy is to perform the following:
Set the following UI path to 0 - Every day:
Computer Configuration\Policies\Administrative Templates\Windows Components\Windows Update\Configure Automatic Updates: Scheduled install day.</t>
  </si>
  <si>
    <t>Set "Configure Automatic Updates" to "Enabled". One method to achieve the recommended configuration via Group Policy is to perform the following:
Set the following UI path to Enabled:
Computer Configuration\Policies\Administrative Templates\Windows Components\Windows Update\Configure Automatic Updates.</t>
  </si>
  <si>
    <t>Set "No auto-restart with logged on users for scheduled automatic updates installations" to "Disabled". One method to achieve the recommended configuration via Group Policy is to perform the following:
Set the following UI path to Disabled:
Computer Configuration\Policies\Administrative Templates\Windows Components\Windows Update\No auto-restart with logged on users for scheduled automatic updates installations.</t>
  </si>
  <si>
    <t>Set "Prevent users from modifying settings" to "Enabled". One method to achieve the recommended configuration via Group Policy is to perform the following:
Set the following UI path to Enabled:
Computer Configuration\Policies\Administrative Templates\Windows Components\Windows Defender Security Center\App and browser protection\Prevent users from modifying settings.</t>
  </si>
  <si>
    <t>Set "Disallow WinRM from storing RunAs credentials" to "Enabled". One method to achieve the recommended configuration via Group Policy is to perform the following:
Set the following UI path to Enabled:
Computer Configuration\Policies\Administrative Templates\Windows Components\Windows Remote Management (WinRM)\WinRM Service\Disallow WinRM from storing RunAs credentials.</t>
  </si>
  <si>
    <t>Set "Allow unencrypted traffic" to "Disabled". One method to achieve the recommended configuration via Group Policy is to perform the following:
Set the following UI path to Disabled:
Computer Configuration\Policies\Administrative Templates\Windows Components\Windows Remote Management (WinRM)\WinRM Service\Allow unencrypted traffic.</t>
  </si>
  <si>
    <t>Set "Allow Basic authentication" to "Disabled". One method to achieve the recommended configuration via Group Policy is to perform the following:
Set the following UI path to Disabled:
Computer Configuration\Policies\Administrative Templates\Windows Components\Windows Remote Management (WinRM)\WinRM Service\Allow Basic authentication.</t>
  </si>
  <si>
    <t>Set "Enumerate local users on domain-joined computers" to "Disabled". One method to achieve the recommended configuration via Group Policy is to perform the following:  
Set the following UI path to Disabled:
Computer Configuration\Policies\Administrative Templates\System\Logon\Enumerate local users on domain-joined computers.</t>
  </si>
  <si>
    <t>To establish the recommended configuration via GP, set the following UI path to `15 or more minute(s)`:
Computer Configuration\Policies\Windows Settings\Security Settings\Account Policies\Account Lockout Policy\Reset account lockout counter after</t>
  </si>
  <si>
    <t>To establish the recommended configuration via GP, set the following UI path to `Administrators, Remote Desktop Users`:
Computer Configuration\Policies\Windows Settings\Security Settings\Local Policies\User Rights Assignment\Access this computer from the network</t>
  </si>
  <si>
    <t>To establish the recommended configuration via GP, set the following UI path to `Administrators, LOCAL SERVICE, NETWORK SERVICE`:
Computer Configuration\Policies\Windows Settings\Security Settings\Local Policies\User Rights Assignment\Adjust memory quotas for a process</t>
  </si>
  <si>
    <t>To establish the recommended configuration via GP, set the following UI path to `No One`:
Computer Configuration\Policies\Windows Settings\Security Settings\Local Policies\User Rights Assignment\Act as part of the operating system</t>
  </si>
  <si>
    <t>To establish the recommended configuration via GP, set the following UI path to `Administrators, Users`:
Computer Configuration\Policies\Windows Settings\Security Settings\Local Policies\User Rights Assignment\Allow log on locally</t>
  </si>
  <si>
    <t>To establish the recommended configuration via GP, set the following UI path to `Administrators, Remote Desktop Users`:
Computer Configuration\Policies\Windows Settings\Security Settings\Local Policies\User Rights Assignment\Allow log on through Remote Desktop Services</t>
  </si>
  <si>
    <t>To establish the recommended configuration via GP, set the following UI path to `Administrators, LOCAL SERVICE`:
Computer Configuration\Policies\Windows Settings\Security Settings\Local Policies\User Rights Assignment\Change the system time</t>
  </si>
  <si>
    <t>To establish the recommended configuration via GP, set the following UI path to `Administrators`.
Computer Configuration\Policies\Windows Settings\Security Settings\Local Policies\User Rights Assignment\Back up files and directories</t>
  </si>
  <si>
    <t>To establish the recommended configuration via GP, set the following UI path to `Administrators, LOCAL SERVICE, Users`:
Computer Configuration\Policies\Windows Settings\Security Settings\Local Policies\User Rights Assignment\Change the time zone</t>
  </si>
  <si>
    <t>To establish the recommended configuration via GP, set the following UI path to `Administrators`:
Computer Configuration\Policies\Windows Settings\Security Settings\Local Policies\User Rights Assignment\Create a pagefile</t>
  </si>
  <si>
    <t>To establish the recommended configuration via GP, set the following UI path to `No One`:
Computer Configuration\Policies\Windows Settings\Security Settings\Local Policies\User Rights Assignment\Create a token object</t>
  </si>
  <si>
    <t>To establish the recommended configuration via GP, set the following UI path to `Administrators, LOCAL SERVICE, NETWORK SERVICE, SERVICE`:
Computer Configuration\Policies\Windows Settings\Security Settings\Local Policies\User Rights Assignment\Create global objects</t>
  </si>
  <si>
    <t>To implement the recommended configuration state, configure the following UI path:
Computer Configuration\Policies\Windows Settings\Security Settings\Local Policies\User Rights Assignment\Create symbolic links</t>
  </si>
  <si>
    <t>To establish the recommended configuration via GP, set the following UI path to `Administrators`:
Computer Configuration\Policies\Windows Settings\Security Settings\Local Policies\User Rights Assignment\Debug programs</t>
  </si>
  <si>
    <t>To establish the recommended configuration via GP, set the following UI path to include `Guests, Local account`:
Computer Configuration\Policies\Windows Settings\Security Settings\Local Policies\User Rights Assignment\Deny access to this computer from the network</t>
  </si>
  <si>
    <t>To establish the recommended configuration via GP, set the following UI path to `Enabled`:
Computer Configuration\Policies\Administrative Templates\Windows Components\Windows Remote Management (WinRM)\WinRM Client\Disallow Digest authentication
**Note:** This Group Policy path is provided by the Group Policy template `WindowsRemoteManagement.admx/adml` that is included with all versions of the Microsoft Windows Administrative Templates.</t>
  </si>
  <si>
    <t>Set "Allow Basic authentication" to "Disabled". One method to achieve the recommended configuration via Group Policy is to perform the following:
Set the following UI path to Disabled:
Computer Configuration\Policies\Administrative Templates\Windows Components\Windows Remote Management (WinRM)\WinRM Client\Allow Basic authentication.</t>
  </si>
  <si>
    <t>Set "Allow unencrypted traffic" to "Disabled". One method to achieve the recommended configuration via Group Policy is to perform the following:
Set the following UI path to Disabled:
Computer Configuration\Policies\Administrative Templates\Windows Components\Windows Remote Management (WinRM)\WinRM Client\Allow unencrypted traffic.</t>
  </si>
  <si>
    <t>Set "Disallow Digest authentication" to "Enabled". One method to achieve the recommended configuration via Group Policy is to perform the following:
Set the following UI path to Enabled:
Computer Configuration\Policies\Administrative Templates\Windows Components\Windows Remote Management (WinRM)\WinRM Client\Disallow Digest authentication.</t>
  </si>
  <si>
    <t>Set "Turn on PowerShell Script Block Logging" to "Disabled". One method to achieve the recommended configuration via Group Policy is to perform the following:
Set the following UI path to Disabled:
Computer Configuration\Policies\Administrative Templates\Windows Components\Windows PowerShell\Turn on PowerShell Script Block Logging.</t>
  </si>
  <si>
    <t>Set "Sign-in and lock last interactive user automatically after a restart" to "Disabled". One method to achieve the recommended configuration via Group Policy is to perform the following:
Set the following UI path to Disabled:
Computer Configuration\Policies\Administrative Templates\Windows Components\Windows Logon Options\Sign-in and lock last interactive user automatically after a restart.</t>
  </si>
  <si>
    <t>To establish the recommended configuration via GP, set the following UI path to `Disabled`:
Computer Configuration\Policies\Administrative Templates\Windows Components\Windows Logon Options\Sign-in and lock last interactive user automatically after a restart</t>
  </si>
  <si>
    <t>To establish the recommended configuration via GP, set the following UI path to `Enabled`:
Computer Configuration\Policies\Administrative Templates\Windows Components\Windows PowerShell\Turn on PowerShell Script Block Logging</t>
  </si>
  <si>
    <t>To establish the recommended configuration via GP, set the following UI path to `Disabled`:
Computer Configuration\Policies\Administrative Templates\Windows Components\Windows PowerShell\Turn on PowerShell Transcription</t>
  </si>
  <si>
    <t>To establish the recommended configuration via GP, set the following UI path to `Disabled`:
Computer Configuration\Policies\Administrative Templates\Windows Components\Windows Remote Management (WinRM)\WinRM Client\Allow Basic authentication</t>
  </si>
  <si>
    <t>To establish the recommended configuration via GP, set the following UI path to `Disabled`:
Computer Configuration\Policies\Administrative Templates\Windows Components\Windows Remote Management (WinRM)\WinRM Client\Allow unencrypted traffic</t>
  </si>
  <si>
    <t>To establish the recommended configuration via GP, set the following UI path to `Disabled`:
User Configuration\Policies\Administrative Templates\Windows Components\Windows Installer\Always install with elevated privileges</t>
  </si>
  <si>
    <t>To establish the recommended configuration via GP, set the following UI path to `Enabled:`
User Configuration\Policies\Administrative Templates\Windows Components\Network Sharing\Prevent users from sharing files within their profile.</t>
  </si>
  <si>
    <t>To establish the recommended configuration via GP, set the following UI path to Enabled:
User Configuration\Policies\Administrative Templates\Windows Components\Cloud Content\Turn off Spotlight collection on Desktop</t>
  </si>
  <si>
    <t>To establish the recommended configuration via GP, set the following UI path to `Enabled`:
User Configuration\Policies\Administrative Templates\Windows Components\Cloud Content\Do not suggest third-party content in Windows spotlight</t>
  </si>
  <si>
    <t>To establish the recommended configuration via GP, set the following UI path to `Disabled`:
User Configuration\Policies\Administrative Templates\Windows Components\Cloud Content\Configure Windows spotlight on lock screen</t>
  </si>
  <si>
    <t>To establish the recommended configuration via GP, set the following UI path to `Enabled`:
User Configuration\Policies\Administrative Templates\Windows Components\Attachment Manager\Notify antivirus programs when opening attachments</t>
  </si>
  <si>
    <t>To establish the recommended configuration via GP, set the following UI path to `Disabled`:
User Configuration\Policies\Administrative Templates\Windows Components\Attachment Manager\Do not preserve zone information in file attachments</t>
  </si>
  <si>
    <t>To establish the recommended configuration via GP, set the following UI path to `Enabled`:
User Configuration\Policies\Administrative Templates\Start Menu and Taskbar\Notifications\Turn off toast notifications on the lock screen</t>
  </si>
  <si>
    <t>To establish the recommended configuration via GP, set the following UI path to `Enabled: 900 or fewer, but not 0`:
User Configuration\Policies\Administrative Templates\Control Panel\Personalization\Screen saver timeout</t>
  </si>
  <si>
    <t>To establish the recommended configuration via GP, set the following UI path to `Enabled`:
User Configuration\Policies\Administrative Templates\Control Panel\Personalization\Password protect the screen saver</t>
  </si>
  <si>
    <t>To establish the recommended configuration via GP, set the following UI path to `Enabled:0 days`:
Computer Configuration\Policies\Administrative Templates\Windows Components\Windows Update\Windows Update for Business\Select when Quality Updates are received</t>
  </si>
  <si>
    <t>To establish the recommended configuration via GP, set the following UI path to `Enabled: 180 or more days`:
Computer Configuration\Policies\Administrative Templates\Windows Components\Windows Update\Manage updates offered from Windows Update\Windows Update for Business\Select when Preview Builds and Feature Updates are received</t>
  </si>
  <si>
    <t>To establish the recommended configuration via GP, set the following UI path to `Disabled`:
Computer Configuration\Policies\Administrative Templates\Windows Components\Windows Update\Manage updates offered from Windows Update\Manage preview builds</t>
  </si>
  <si>
    <t>To establish the recommended configuration via GP, set the following UI path to `Enabled`:
Computer Configuration\Policies\Administrative Templates\Windows Components\Windows Update\Manage end user experience\Remove access to “Pause updates” feature</t>
  </si>
  <si>
    <t>To establish the recommended configuration via GP, set the following UI path to `0 - Every day`:
Computer Configuration\Policies\Administrative Templates\Windows Components\Windows Update\Manage end user experience\Configure Automatic Updates: Scheduled install day</t>
  </si>
  <si>
    <t>To establish the recommended configuration via GP, set the following UI path to `Enabled`:
Computer Configuration\Policies\Administrative Templates\Windows Components\Windows Update\Manage end user experience\Configure Automatic Updates</t>
  </si>
  <si>
    <t>To establish the recommended configuration via GP, set the following UI path to `Disabled`:
Computer Configuration\Policies\Administrative Templates\Windows Components\Windows Update\Legacy Policies\No auto-restart with logged on users for scheduled automatic updates installations</t>
  </si>
  <si>
    <t>To establish the recommended configuration via GP, set the following UI path to `Enabled`:
Computer Configuration\Policies\Administrative Templates\Windows Components\Windows Security\App and browser protection\Prevent users from modifying settings</t>
  </si>
  <si>
    <t>To establish the recommended configuration via GP, set the following UI path to Disabled:
Computer Configuration\Policies\Administrative Templates\Windows Components\Windows Sandbox\Allow networking in Windows Sandbox</t>
  </si>
  <si>
    <t>To establish the recommended configuration via GP, set the following UI path to Disabled:
Computer Configuration\Policies\Administrative Templates\Windows Components\Windows Sandbox\Allow clipboard sharing with Windows Sandbox</t>
  </si>
  <si>
    <t>To establish the recommended configuration via GP, set the following UI path to `Enabled`:
Computer Configuration\Policies\Administrative Templates\Windows Components\Windows Remote Management (WinRM)\WinRM Service\Disallow WinRM from storing RunAs credentials</t>
  </si>
  <si>
    <t>To establish the recommended configuration via GP, set the following UI path to `Disabled`:
Computer Configuration\Policies\Administrative Templates\Windows Components\Windows Remote Management (WinRM)\WinRM Service\Allow unencrypted traffic</t>
  </si>
  <si>
    <t>To establish the recommended configuration via GP, set the following UI path to `Disabled`:
Computer Configuration\Policies\Administrative Templates\Windows Components\Windows Remote Management (WinRM)\WinRM Service\Allow Basic authentication</t>
  </si>
  <si>
    <t>Set "Allow Windows Ink Workspace" to "Enabled: On, but disallow access above lock" OR "Disabled" but not "Enabled: On". One method to achieve the recommended configuration via Group Policy is to perform the following:
Set the following UI path to Enabled: On, but disallow access above lock or disabled:
Computer Configuration\Policies\Administrative Templates\Windows Components\Windows Ink Workspace\Allow Windows Ink Workspace.</t>
  </si>
  <si>
    <t>Set "Allow user control over installs" to "Disabled". One method to achieve the recommended configuration via Group Policy is to perform the following:
Set the following UI path to Disabled:
Computer Configuration\Policies\Administrative Templates\Windows Components\Windows Installer\Allow user control over installs.</t>
  </si>
  <si>
    <t>Set "Always install with elevated privileges" to "Disabled". One method to achieve the recommended configuration via Group Policy is to perform the following:
Set the following UI path to Disabled:
Computer Configuration\Policies\Administrative Templates\Windows Components\Windows Installer\Always install with elevated privileges.</t>
  </si>
  <si>
    <t>Set "Enables or disables Windows Game Recording and Broadcasting" to "Disabled". One method to achieve the recommended configuration via Group Policy is to perform the following:
Set the following UI path to Disabled:
Computer Configuration\Policies\Administrative Templates\Windows Components\Windows Game Recording and Broadcasting\Enables or disables Windows Game Recording and Broadcasting.</t>
  </si>
  <si>
    <t>Set "Prevent bypassing Windows Defender SmartScreen prompts for files" to "Enabled". One method to achieve the recommended configuration via Group Policy is to perform the following:
Set the following UI path to Enabled:
Computer Configuration\Policies\Administrative Templates\Windows Components\Windows Defender SmartScreen\Microsoft Edge\Prevent bypassing Windows Defender SmartScreen prompts for sites.</t>
  </si>
  <si>
    <t>To establish the recommended configuration via GP, set the following UI path to `Enabled:`
Computer Configuration\Policies\Administrative Templates\Windows Components\Windows Defender SmartScreen\Microsoft Edge\Prevent bypassing Windows Defender SmartScreen prompts for sites</t>
  </si>
  <si>
    <t>To establish the recommended configuration via GP, set the following UI path to `Enabled: On, but disallow access above lock` OR `Disabled`:
Computer Configuration\Policies\Administrative Templates\Windows Components\Windows Ink Workspace\Allow Windows Ink Workspace</t>
  </si>
  <si>
    <t>To establish the recommended configuration via GP, set the following UI path to `Disabled`:
Computer Configuration\Policies\Administrative Templates\Windows Components\Windows Installer\Allow user control over installs</t>
  </si>
  <si>
    <t>To establish the recommended configuration via GP, set the following UI path to `Disabled`:
Computer Configuration\Policies\Administrative Templates\Windows Components\Windows Installer\Always install with elevated privileges</t>
  </si>
  <si>
    <t>Set "Configure Windows Defender SmartScreen" to "Enabled". One method to achieve the recommended configuration via Group Policy is to perform the following:
Set the following UI path to Enabled:
Computer Configuration\Policies\Administrative Templates\Windows Components\Windows Defender SmartScreen\Microsoft Edge\Configure Windows Defender SmartScreen.</t>
  </si>
  <si>
    <t>Set "Configure Windows Defender SmartScreen" to "Enabled: Warn and prevent bypass". One method to achieve the recommended configuration via Group Policy is to perform the following:
Set the following UI path to Enabled: Warn and prevent bypass:
Computer Configuration\Policies\Administrative Templates\Windows Components\Windows Defender SmartScreen\Explorer\Configure Windows Defender SmartScreen.</t>
  </si>
  <si>
    <t>Set "Turn off the offer to update to the latest version of Windows" to "Enabled". One method to achieve the recommended configuration via Group Policy is to perform the following:
Set the following UI path to Enabled:
Computer Configuration\Policies\Administrative Templates\Windows Components\Store\Turn off the offer to update to the latest version of Windows.</t>
  </si>
  <si>
    <t>To establish the recommended configuration via GP, set the following UI path to Disabled:
Computer Configuration\Policies\Administrative Templates\Windows Components\Widgets\Allow Widgets</t>
  </si>
  <si>
    <t>To establish the recommended configuration via GP, set the following UI path to `Enabled: Warn and prevent bypass`:
Computer Configuration\Policies\Administrative Templates\Windows Components\Windows Defender SmartScreen\Explorer\Configure Windows Defender SmartScreen</t>
  </si>
  <si>
    <t>To establish the recommended configuration via GP, set the following UI path to `Enabled:`
Computer Configuration\Policies\Administrative Templates\Windows Components\Windows Defender SmartScreen\Microsoft Edge\Configure Windows Defender SmartScreen</t>
  </si>
  <si>
    <t>To establish the recommended configuration via GP, set the following UI path to `Enabled:`
Computer Configuration\Policies\Administrative Templates\Windows Components\Store\Turn off the offer to update to the latest version of Windows</t>
  </si>
  <si>
    <t>To establish the recommended configuration via GP, set the following UI path to `Disabled:`
Computer Configuration\Policies\Administrative Templates\Windows Components\Store\Turn off Automatic Download and Install of updates</t>
  </si>
  <si>
    <t>To establish the recommended configuration via GP, set the following UI path to `Enabled`:
Computer Configuration\Policies\Administrative Templates\Windows Components\Store\Only display the private store within the Microsoft Store</t>
  </si>
  <si>
    <t>Set "Only display the private store within the Microsoft Store" to "Enabled". One method to achieve the recommended configuration via Group Policy is to perform the following:
Set the following UI path to Enabled:
Computer Configuration\Policies\Administrative Templates\Windows Components\Store\Only display the private store within the Microsoft Store.</t>
  </si>
  <si>
    <t>Set "Turn off Automatic Download and Install of updates" to "Disabled". One method to achieve the recommended configuration via Group Policy is to perform the following:
Set the following UI path to Disabled:
Computer Configuration\Policies\Administrative Templates\Windows Components\Store\Turn off Automatic Download and Install of updates.</t>
  </si>
  <si>
    <t>To establish the recommended configuration via GP, set the following UI path to `Disabled`:
Computer Configuration\Policies\Administrative Templates\Windows Components\Search\Allow search and Cortana to use location</t>
  </si>
  <si>
    <t>Set "Allow search and Cortana to use location" to "Disabled". One method to achieve the recommended configuration via Group Policy is to perform the following:
Set the following UI path to Disabled:
Computer Configuration\Policies\Administrative Templates\Windows Components\Search\Allow search and Cortana to use location.</t>
  </si>
  <si>
    <t>Set "Allow indexing of encrypted files" to "Disabled". One method to achieve the recommended configuration via Group Policy is to perform the following:
Set the following UI path to Disabled:
Computer Configuration\Policies\Administrative Templates\Windows Components\Search\Allow indexing of encrypted files.</t>
  </si>
  <si>
    <t>To establish the recommended configuration via GP, set the following UI path to `Disabled`:
Computer Configuration\Policies\Administrative Templates\Windows Components\Search\Allow indexing of encrypted files</t>
  </si>
  <si>
    <t>To establish the recommended configuration via GP, set the following UI path to `Disabled`:
Computer Configuration\Policies\Administrative Templates\Windows Components\Remote Desktop Services\Remote Desktop Session Host\Temporary Folders\Do not delete temp folders upon exit</t>
  </si>
  <si>
    <t>Set "Do not delete temp folders upon exit"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delete temp folders upon exit.</t>
  </si>
  <si>
    <t>Set "Prevent downloading of enclosures" to "Enabled". One method to achieve the recommended configuration via Group Policy is to perform the following:
Set the following UI path to Enabled:
Computer Configuration\Policies\Administrative Templates\Windows Components\RSS Feeds\Prevent downloading of enclosures.</t>
  </si>
  <si>
    <t>Set "Allow Cortana" to "Disabled". One method to achieve the recommended configuration via Group Policy is to perform the following:
Set the following UI path to Disabled:
Computer Configuration\Policies\Administrative Templates\Windows Components\Search\Allow Cortana.</t>
  </si>
  <si>
    <t>Set "Set client connection encryption level" to "Enabled: High Level". One method to achieve the recommended configuration via Group Policy is to perform the following:
Set the following UI path to Enabled: High Level:
Computer Configuration\Policies\Administrative Templates\Windows Components\Remote Desktop Services\Remote Desktop Session Host\Security\Set client connection encryption level.</t>
  </si>
  <si>
    <t>To establish the recommended configuration via GP, set the following UI path to `Enabled: High Level`:
Computer Configuration\Policies\Administrative Templates\Windows Components\Remote Desktop Services\Remote Desktop Session Host\Security\Set client connection encryption level</t>
  </si>
  <si>
    <t>To establish the recommended configuration via GP, set the following UI path to `Enabled`:
Computer Configuration\Policies\Administrative Templates\Windows Components\RSS Feeds\Prevent downloading of enclosures</t>
  </si>
  <si>
    <t>To establish the recommended configuration via GP, set the following UI path to `Disabled`:
Computer Configuration\Policies\Administrative Templates\Windows Components\Search\Allow Cortana</t>
  </si>
  <si>
    <t>To establish the recommended configuration via GP, set the following UI path to `Enabled`:
Computer Configuration\Policies\Administrative Templates\Windows Components\Remote Desktop Services\Remote Desktop Session Host\Security\Require user authentication for remote connections by using Network Level Authentication</t>
  </si>
  <si>
    <t>Set "Require user authentication for remote connections by using Network Level Authentication"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user authentication for remote connections by using Network Level Authentication.</t>
  </si>
  <si>
    <t>To establish the recommended configuration via GP, set the following UI path to `Enabled: SSL`:
Computer Configuration\Policies\Administrative Templates\Windows Components\Remote Desktop Services\Remote Desktop Session Host\Security\Require use of specific security layer for remote (RDP) connections</t>
  </si>
  <si>
    <t>Set "Require use of specific security layer for remote (RDP) connections" to "Enabled: SSL". One method to achieve the recommended configuration via Group Policy is to perform the following:  
Set the following UI path to Enabled: SSL:
Computer Configuration\Policies\Administrative Templates\Windows Components\Remote Desktop Services\Remote Desktop Session Host\Security\Require use of specific security layer for remote (RDP) connections.</t>
  </si>
  <si>
    <t>Set "Require secure RPC communication"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secure RPC communication.</t>
  </si>
  <si>
    <t>To establish the recommended configuration via GP, set the following UI path to `Enabled`:
Computer Configuration\Policies\Administrative Templates\Windows Components\Remote Desktop Services\Remote Desktop Session Host\Security\Require secure RPC communication</t>
  </si>
  <si>
    <t>To establish the recommended configuration via GP, set the following UI path to `Enabled`:
Computer Configuration\Policies\Administrative Templates\Windows Components\Remote Desktop Services\Remote Desktop Session Host\Security\Always prompt for password upon connection</t>
  </si>
  <si>
    <t>Set "Do not allow drive redirection" to "Enabled". One method to achieve the recommended configuration via Group Policy is to perform the following:
Set the following UI path to Enabled:
Computer Configuration\Policies\Administrative Templates\Windows Components\Remote Desktop Services\Remote Desktop Session Host\Device and Resource Redirection\Do not allow drive redirection.</t>
  </si>
  <si>
    <t>Set "Always prompt for password upon connection"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Host\Security\Always prompt for password upon connection.</t>
  </si>
  <si>
    <t>Set "Do not allow passwords to be saved" to "Enabled". One method to achieve the recommended configuration via Group Policy is to perform the following:
Set the following UI path to Enabled:
Computer Configuration\Policies\Administrative Templates\Windows Components\Remote Desktop Services\Remote Desktop Connection Client\Do not allow passwords to be saved.</t>
  </si>
  <si>
    <t>Set "Prevent the usage of OneDrive for file storage" to "Enabled". One method to achieve the recommended configuration via Group Policy is to perform the following:
Set the following UI path to Enabled:
Computer Configuration\Policies\Administrative Templates\Windows Components\OneDrive\Prevent the usage of OneDrive for file storage.</t>
  </si>
  <si>
    <t>Set "Turn on e-mail scanning" to "Enabled". One method to achieve the recommended configuration via Group Policy is to perform the following:  
Set the following UI path to Enabled:
Computer Configuration\Policies\Administrative Templates\Windows Components\Microsoft Defender Antivirus\Scan\Turn on e-mail scanning.</t>
  </si>
  <si>
    <t>To establish the recommended configuration via GP, set the following UI path to `Enabled`:
Computer Configuration\Policies\Administrative Templates\Windows Components\Microsoft Defender Antivirus\Scan\Turn on e-mail scanning</t>
  </si>
  <si>
    <t>To establish the recommended configuration via GP, set the following UI path to `Enabled`:
Computer Configuration\Policies\Administrative Templates\Windows Components\OneDrive\Prevent the usage of OneDrive for file storage</t>
  </si>
  <si>
    <t>To establish the recommended configuration via GP, set the following UI path to `Enabled`:
Computer Configuration\Policies\Administrative Templates\Windows Components\Remote Desktop Services\Remote Desktop Connection Client\Do not allow passwords to be saved</t>
  </si>
  <si>
    <t>To establish the recommended configuration via GP, set the following UI path to `Enabled`:
Computer Configuration\Policies\Administrative Templates\Windows Components\Remote Desktop Services\Remote Desktop Session Host\Device and Resource Redirection\Do not allow drive redirection</t>
  </si>
  <si>
    <t>To establish the recommended configuration via GP, set the following UI path to Enabled:
Computer Configuration\Policies\Administrative Templates\Windows Components\Microsoft Defender Antivirus\Scan\Scan removable drives</t>
  </si>
  <si>
    <t>To establish the recommended configuration via GP, set the following UI path to `Enabled`:
Computer Configuration\Policies\Administrative Templates\Windows Components\Microsoft Defender Antivirus\Real-Time Protection\Turn on script scanning</t>
  </si>
  <si>
    <t>Set "Scan removable drives" to "Enabled". One method to achieve the recommended configuration via Group Policy is to perform the following:  
Set the following UI path to Enabled:
Computer Configuration\Policies\Administrative Templates\Windows Components\Microsoft Defender Antivirus\Scan\Scan removable drives.</t>
  </si>
  <si>
    <t>Set "Turn on behavior monitoring" to "Enabled". One method to achieve the recommended configuration via Group Policy is to perform the following:
Set the following UI path to Enabled:
Computer Configuration\Policies\Administrative Templates\Windows Components\Microsoft Defender Antivirus\Real-Time Protection\Turn on behavior monitoring.</t>
  </si>
  <si>
    <t>To establish the recommended configuration via GP, set the following UI path to `Enabled`:
Computer Configuration\Policies\Administrative Templates\Windows Components\Microsoft Defender Antivirus\Real-Time Protection\Turn on behavior monitoring</t>
  </si>
  <si>
    <t>To establish the recommended configuration via GP, set the following UI path to `Disabled`:
Computer Configuration\Policies\Administrative Templates\Windows Components\Microsoft Defender Antivirus\Real-Time Protection\Turn off real-time protection.</t>
  </si>
  <si>
    <t>Set "Turn off real-time protection" to disabled. One method to achieve the recommended configuration via Group Policy is to perform the following:
Set the following UI path to Enabled:
Computer Configuration\Policies\Administrative Templates\Windows Components\Microsoft Defender Antivirus\Real-Time Protection\Turn off real-time protection.</t>
  </si>
  <si>
    <t>Set "Scan all downloaded files and attachments" to enabled. One method to achieve the recommended configuration via Group Policy is to perform the following:
Set the following UI path to Enabled:
Computer Configuration\Policies\Administrative Templates\Windows Components\Microsoft Defender Antivirus\Real-Time Protection\Scan all downloaded files and attachments.</t>
  </si>
  <si>
    <t>To establish the recommended configuration via GP, set the following UI path to `Enabled`:
Computer Configuration\Policies\Administrative Templates\Windows Components\Microsoft Defender Antivirus\Real-Time Protection\Scan all downloaded files and attachments</t>
  </si>
  <si>
    <t>Set "Turn on PowerShell Transcription" to "Disabled". One method to achieve the recommended configuration via Group Policy is to perform the following:
Set the following UI path to Disabled:
Computer Configuration\Policies\Administrative Templates\Windows Components\Windows PowerShell\Turn on PowerShell Transcription.</t>
  </si>
  <si>
    <t>Set "Configure Attack Surface Reduction rules: Set the state for each ASR rule" is "configured". One method to achieve the recommended configuration via Group Policy is to perform the following:  
Set the following UI path so that 26190899-1602-49e8-8b27-eb1d0a1ce869, 3b576869-a4ec-4529-8536-b80a7769e899, 5beb7efe-fd9a-4556-801d-275e5ffc04cc, 75668c1f-73b5-4cf0-bb93-3ecf5cb7cc84, 7674ba52-37eb-4a4f-a9a1-f0f9a1619a2c, 92e97fa1-2edf-4476-bdd6-9dd0b4dddc7b, 9e6c4e1f-7d60-472f-ba1a-a39ef669e4b2, b2b3f03d-6a65-4f7b-a9c7-1c7ef74a9ba4, be9ba2d9-53ea-4cdc-84e5-9b1eeee46550, d3e037e1-3eb8-44c8-a917-57927947596d and d4f940ab-401b-4efc-aadc-ad5f3c50688a are each set to a value of 1:
Computer Configuration\Policies\Administrative Templates\Windows Components\Microsoft Defender Antivirus\Microsoft Defender Exploit Guard\Attack Surface Reduction\Configure Attack Surface Reduction rules: Set the state for each ASR rule.</t>
  </si>
  <si>
    <t>To establish the recommended configuration via GP, set the following UI path so that `26190899-1602-49e8-8b27-eb1d0a1ce869`, `3b576869-a4ec-4529-8536-b80a7769e899`, `5beb7efe-fd9a-4556-801d-275e5ffc04cc`, `75668c1f-73b5-4cf0-bb93-3ecf5cb7cc84`, `7674ba52-37eb-4a4f-a9a1-f0f9a1619a2c`, `92e97fa1-2edf-4476-bdd6-9dd0b4dddc7b`, `9e6c4e1f-7d60-472f-ba1a-a39ef669e4b2`, `b2b3f03d-6a65-4f7b-a9c7-1c7ef74a9ba4`, `be9ba2d9-53ea-4cdc-84e5-9b1eeee46550`, `d3e037e1-3eb8-44c8-a917-57927947596d`, `d4f940ab-401b-4efc-aadc-ad5f3c50688a`, and `e6db77e5-3df2-4cf1-b95a-636979351e5b` are each set to a value of `1`:
Computer Configuration\Policies\Administrative Templates\Windows Components\Microsoft Defender Antivirus\Microsoft Defender Exploit Guard\Attack Surface Reduction\Configure Attack Surface Reduction rules: Set the state for each ASR rule</t>
  </si>
  <si>
    <t>To establish the recommended configuration via GP, set the following UI path to `Enabled`:
Computer Configuration\Policies\Administrative Templates\Windows Components\Microsoft Defender Antivirus\Microsoft Defender Exploit Guard\Attack Surface Reduction\Configure Attack Surface Reduction rules</t>
  </si>
  <si>
    <t>Set "Configure Attack Surface Reduction rules" to "Enabled". One method to achieve the recommended configuration via Group Policy is to perform the following:
Set the following UI path to Enabled:
Computer Configuration\Policies\Administrative Templates\Windows Components\Microsoft Defender Antivirus\Microsoft Defender Exploit Guard\Attack Surface Reduction\Configure Attack Surface Reduction rules.</t>
  </si>
  <si>
    <t>Set "Configure local setting override for reporting to Microsoft MAPS" to "Disabled". One method to achieve the recommended configuration via Group Policy is to perform the following:
Set the following UI path to Disabled:
Computer Configuration\Policies\Administrative Templates\Windows Components\Microsoft Defender Antivirus\MAPS\Configure local setting override for reporting to Microsoft MAPS.</t>
  </si>
  <si>
    <t>To establish the recommended configuration via GP, set the following UI path to `Disabled`:
Computer Configuration\Policies\Administrative Templates\Windows Components\Microsoft Defender Antivirus\MAPS\Configure local setting override for reporting to Microsoft MAPS</t>
  </si>
  <si>
    <t>To establish the recommended configuration via GP, set the following UI path to `Enabled:`
Computer Configuration\Policies\Administrative Templates\Windows Components\Microsoft accounts\Block all consumer Microsoft account user authentication</t>
  </si>
  <si>
    <t>To establish the recommended configuration via GP, set the following UI path to `Enabled`:
Computer Configuration\Policies\Administrative Templates\Windows Components\HomeGroup\Prevent the computer from joining a homegroup</t>
  </si>
  <si>
    <t>To establish the recommended configuration via GP, set the following UI path to `Disabled`:
Computer Configuration\Policies\Administrative Templates\Windows Components\File Explorer\Turn off shell protocol protected mode</t>
  </si>
  <si>
    <t>To establish the recommended configuration via GP, set the following UI path to `Disabled`:
Computer Configuration\Policies\Administrative Templates\Windows Components\File Explorer\Turn off heap termination on corruption</t>
  </si>
  <si>
    <t>To establish the recommended configuration via GP, set the following UI path to `Disabled`:
Computer Configuration\Policies\Administrative Templates\Windows Components\File Explorer\Turn off Data Execution Prevention for Explorer</t>
  </si>
  <si>
    <t>Set "Turn off heap termination on corruption" to "Disabled". One method to achieve the recommended configuration via Group Policy is to perform the following:
Set the following UI path to Disabled:
Computer Configuration\Policies\Administrative Templates\Windows Components\File Explorer\Turn off heap termination on corruption.</t>
  </si>
  <si>
    <t>Set "Prevent the computer from joining a homegroup" to "Enabled". One method to achieve the recommended configuration via Group Policy is to perform the following:  
Set the following UI path to Enabled:
Computer Configuration\Policies\Administrative Templates\Windows Components\HomeGroup\Prevent the computer from joining a homegroup.</t>
  </si>
  <si>
    <t>Set "Block all consumer Microsoft account user authentication" to "Enabled". One method to achieve the recommended configuration via Group Policy is to perform the following:
Set the following UI path to Enabled:
Computer Configuration\Policies\Administrative Templates\Windows Components\Microsoft accounts\Block all consumer Microsoft account user authentication.</t>
  </si>
  <si>
    <t>Set "Configure detection for potentially unwanted applications" to "Enabled: Block". One method to achieve the recommended configuration via Group Policy is to perform the following:
Set the following UI path to Enabled: Block:
Computer Configuration\Policies\Administrative Templates\Windows Components\Microsoft Defender Antivirus\Configure detection for potentially unwanted applications.</t>
  </si>
  <si>
    <t>Set "Turn off Data Execution Prevention for Explorer" to "Disabled". One method to achieve the recommended configuration via Group Policy is to perform the following:
Set the following UI path to Disabled:
Computer Configuration\Policies\Administrative Templates\Windows Components\File Explorer\Turn off Data Execution Prevention for Explorer.</t>
  </si>
  <si>
    <t>Set "System: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Service\System\Specify the maximum log file size (KB).</t>
  </si>
  <si>
    <t>To establish the recommended configuration via GP, set the following UI path to `Enabled: 32,768 or greater`:
Computer Configuration\Policies\Administrative Templates\Windows Components\Event Log Service\System\Specify the maximum log file size (KB)</t>
  </si>
  <si>
    <t>Set "System: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Service\System\Control Event Log behavior when the log file reaches its maximum size.</t>
  </si>
  <si>
    <t>To establish the recommended configuration via GP, set the following UI path to `Disabled`:
Computer Configuration\Policies\Administrative Templates\Windows Components\Event Log Service\System\Control Event Log behavior when the log file reaches its maximum size</t>
  </si>
  <si>
    <t>To establish the recommended configuration via GP, set the following UI path to `Enabled: 32,768 or greater`:
Computer Configuration\Policies\Administrative Templates\Windows Components\Event Log Service\Setup\Specify the maximum log file size (KB)</t>
  </si>
  <si>
    <t>To establish the recommended configuration via GP, set the following UI path to `Disabled`:
Computer Configuration\Policies\Administrative Templates\Windows Components\Event Log Service\Setup\Control Event Log behavior when the log file reaches its maximum size</t>
  </si>
  <si>
    <t>Set "Setup: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Service\Setup\Specify the maximum log file size (KB).</t>
  </si>
  <si>
    <t>Set "Setup: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Service\Setup\Control Event Log behavior when the log file reaches its maximum size.</t>
  </si>
  <si>
    <t>Set "Security: Specify the maximum log file size (KB)" to "Enabled: 196,608 or greater". One method to achieve the recommended configuration via Group Policy is to perform the following:  
Set the following UI path to Enabled: 196,608 or greater:
Computer Configuration\Policies\Administrative Templates\Windows Components\Event Log Service\Security\Specify the maximum log file size (KB).</t>
  </si>
  <si>
    <t>To establish the recommended configuration via GP, set the following UI path to `Enabled: 196,608 or greater`:
Computer Configuration\Policies\Administrative Templates\Windows Components\Event Log Service\Security\Specify the maximum log file size (KB)</t>
  </si>
  <si>
    <t>To establish the recommended configuration via GP, set the following UI path to `Disabled`:
Computer Configuration\Policies\Administrative Templates\Windows Components\Event Log Service\Security\Control Event Log behavior when the log file reaches its maximum size</t>
  </si>
  <si>
    <t>Set "Security: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Service\Security\Control Event Log behavior when the log file reaches its maximum size.</t>
  </si>
  <si>
    <t>Set "Application: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Service\Application\Specify the maximum log file size (KB).</t>
  </si>
  <si>
    <t>Set "Application: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Service\Application\Control Event Log behavior when the log file reaches its maximum size.</t>
  </si>
  <si>
    <t>To establish the recommended configuration via GP, set the following UI path to `Disabled`:
Computer Configuration\Policies\Administrative Templates\Windows Components\Event Log Service\Application\Control Event Log behavior when the log file reaches its maximum size</t>
  </si>
  <si>
    <t>To establish the recommended configuration via GP, set the following UI path to `Enabled: 32,768 or greater`:
Computer Configuration\Policies\Administrative Templates\Windows Components\Event Log Service\Application\Specify the maximum log file size (KB)</t>
  </si>
  <si>
    <t>To establish the recommended configuration via GP, set the following UI path to any value _other than_ `Enabled: Internet (3)`:
Computer Configuration\Policies\Administrative Templates\Windows Components\Delivery Optimization\Download Mode</t>
  </si>
  <si>
    <t>Set "Download Mode" is NOT set to "Enabled: Internet". One method to achieve the recommended configuration via Group Policy is to perform the following:  
Set the following UI path to any value _other than_ Enabled: Internet (3):
Computer Configuration\Policies\Administrative Templates\Windows Components\Delivery Optimization\Download Mode.</t>
  </si>
  <si>
    <t>Set "Toggle user control over Insider builds" to "Disabled". One method to achieve the recommended configuration via Group Policy is to perform the following:  
Set the following UI path to Disabled:
Computer Configuration\Policies\Administrative Templates\Windows Components\Data Collection and Preview Builds\Toggle user control over Insider builds.</t>
  </si>
  <si>
    <t>To establish the recommended configuration via GP, set the following UI path to `Disabled`:
Computer Configuration\Policies\Administrative Templates\Windows Components\Data Collection and Preview Builds\Toggle user control over Insider builds.</t>
  </si>
  <si>
    <t>To establish the recommended configuration via GP, set the following UI path to Enabled.
Computer Configuration\Policies\Administrative Templates\Windows Components\Data Collection and Preview Builds\Limit Dump Collection</t>
  </si>
  <si>
    <t>To establish the recommended configuration via GP, set the following UI path to Enabled:
Computer Configuration\Policies\Administrative Templates\Windows Components\Data Collection and Preview Builds\Enable OneSettings Auditing</t>
  </si>
  <si>
    <t>To establish the recommended configuration via GP, set the following UI path to `Enabled`:
Computer Configuration\Policies\Administrative Templates\Windows Components\Data Collection and Preview Builds\Do not show feedback notifications</t>
  </si>
  <si>
    <t>To establish the recommended configuration via GP, set the following UI path to Enabled:
Computer Configuration\Policies\Administrative Templates\Windows Components\Data Collection and Preview Builds\Limit Diagnostic Log Collection</t>
  </si>
  <si>
    <t>Set "Prevent the use of security questions for local accounts" to "Enabled". One method to achieve the recommended configuration via Group Policy is to perform the following:  
Set the following UI path to Enabled:
Computer Configuration\Policies\Administrative Templates\Windows Components\Credential User Interface\Prevent the use of security questions for local accounts.</t>
  </si>
  <si>
    <t>To establish the recommended configuration via GP, set the following UI path to `Enabled`:
Computer Configuration\Policies\Administrative Templates\Windows Components\Credential User Interface\Prevent the use of security questions for local accounts</t>
  </si>
  <si>
    <t>To establish the recommended configuration via GP, set the following UI path to Enabled: Diagnostic data off (not recommended) or Enabled: Send required diagnostic data:
Computer Configuration\Policies\Administrative Templates\Windows Components\Data Collection and Preview Builds\Allow Diagnostic Data</t>
  </si>
  <si>
    <t>To establish the recommended configuration via GP, set the following UI path to Enabled:
Computer Configuration\Policies\Administrative Templates\Windows Components\Data Collection and Preview Builds\Disable OneSettings Downloads</t>
  </si>
  <si>
    <t>Set "Enumerate administrator accounts on elevation" to "Disabled". One method to achieve the recommended configuration via Group Policy is to perform the following:  
Set the following UI path to Disabled:
Computer Configuration\Policies\Administrative Templates\Windows Components\Credential User Interface\Enumerate administrator accounts on elevation.</t>
  </si>
  <si>
    <t>Set "Do not display the password reveal button" to "Enabled". One method to achieve the recommended configuration via Group Policy is to perform the following:  
Set the following UI path to Enabled:
Computer Configuration\Policies\Administrative Templates\Windows Components\Credential User Interface\Do not display the password reveal button.</t>
  </si>
  <si>
    <t>Set "Require pin for pairing" to "Enabled: First Time" OR "Enabled: Always". One method to achieve the recommended configuration via Group Policy is to perform the following:  
Set the following UI path to Enabled: First Time OR Enabled: Always:
Computer Configuration\Policies\Administrative Templates\Windows Components\Connect\Require pin for pairing.</t>
  </si>
  <si>
    <t>To establish the recommended configuration via GP, set the following UI path to `Enabled: First Time` OR `Enabled: Always`:
Computer Configuration\Policies\Administrative Templates\Windows Components\Connect\Require pin for pairing</t>
  </si>
  <si>
    <t>To establish the recommended configuration via GP, set the following UI path to `Disabled`:
Computer Configuration\Policies\Administrative Templates\Windows Components\Credential User Interface\Enumerate administrator accounts on elevation</t>
  </si>
  <si>
    <t>To establish the recommended configuration via GP, set the following UI path to `Enabled`:
Computer Configuration\Policies\Administrative Templates\Windows Components\Credential User Interface\Do not display the password reveal button</t>
  </si>
  <si>
    <t>Set "Turn off Microsoft consumer experiences" to "Enabled". One method to achieve the recommended configuration via Group Policy is to perform the following:  
Set the following UI path to Enabled:
Computer Configuration\Policies\Administrative Templates\Windows Components\Cloud Content\Turn off Microsoft consumer experiences.</t>
  </si>
  <si>
    <t>To establish the recommended configuration via GP, set the following UI path to `Enabled`:
Computer Configuration\Policies\Administrative Templates\Windows Components\Cloud Content\Turn off Microsoft consumer experiences</t>
  </si>
  <si>
    <t>To establish the recommended configuration via GP, set the following UI path to Enabled:
Computer Configuration\Policies\Administrative Templates\Windows Components\Cloud Content\Turn off cloud consumer account state content</t>
  </si>
  <si>
    <t>Set "Configure enhanced anti-spoofing" to "Enabled". One method to achieve the recommended configuration via Group Policy is to perform the following:  
Set the following UI path to Enabled:
Computer Configuration\Policies\Administrative Templates\Windows Components\Biometrics\Facial Features\Configure enhanced anti-spoofing.</t>
  </si>
  <si>
    <t>To establish the recommended configuration via GP, set the following UI path to `Enabled`:
Computer Configuration\Policies\Administrative Templates\Windows Components\Biometrics\Facial Features\Configure enhanced anti-spoofing</t>
  </si>
  <si>
    <t>To establish the recommended configuration via GP, set the following UI path to `Enabled: Do not execute any autorun commands`:
Computer Configuration\Policies\Administrative Templates\Windows Components\AutoPlay Policies\Set the default behavior for AutoRun</t>
  </si>
  <si>
    <t>Set "Set the default behavior for AutoRun" to "Enabled: Do not execute any autorun commands". One method to achieve the recommended configuration via Group Policy is to perform the following:  
Set the following UI path to Enabled: Do not execute any autorun commands:
Computer Configuration\Policies\Administrative Templates\Windows Components\AutoPlay Policies\Set the default behavior for AutoRun.</t>
  </si>
  <si>
    <t>Set "Turn off Autoplay" to "Enabled: All drives". One method to achieve the recommended configuration via Group Policy is to perform the following:    
Set the following UI path to Enabled: All drives:
Computer Configuration\Policies\Administrative Templates\Windows Components\AutoPlay Policies\Turn off Autoplay.</t>
  </si>
  <si>
    <t>To establish the recommended configuration via GP, set the following UI path to `Enabled: All drives`:
Computer Configuration\Policies\Administrative Templates\Windows Components\AutoPlay Policies\Turn off Autoplay</t>
  </si>
  <si>
    <t>Set "Disallow Autoplay for non-volume devices" to "Enabled". One method to achieve the recommended configuration via Group Policy is to perform the following:  
Set the following UI path to Enabled:
Computer Configuration\Policies\Administrative Templates\Windows Components\AutoPlay Policies\Disallow Autoplay for non-volume devices.</t>
  </si>
  <si>
    <t>Set "Let Windows apps activate with voice while the system is locked" to "Enabled: Force Deny". One method to achieve the recommended configuration via Group Policy is to perform the following:  
Set the following UI path to Enabled: Force Deny:
Computer Configuration\Policies\Administrative Templates\Windows Components\App Privacy\Let Windows apps activate with voice while the system is locked.</t>
  </si>
  <si>
    <t>To establish the recommended configuration via GP, set the following UI path to `Enabled: Force Deny`:
Computer Configuration\Policies\Administrative Templates\Windows Components\App Privacy\Let Windows apps activate with voice while the system is locked</t>
  </si>
  <si>
    <t>To establish the recommended configuration via GP, set the following UI path to `Enabled`:
Computer Configuration\Policies\Administrative Templates\Windows Components\App Package Deployment\Prevent non-admin users from installing packaged Windows apps</t>
  </si>
  <si>
    <t>To establish the recommended configuration via GP, set the following UI path to `Enabled`:
Computer Configuration\Policies\Administrative Templates\Windows Components\App runtime\Allow Microsoft accounts to be optional</t>
  </si>
  <si>
    <t>To establish the recommended configuration via GP, set the following UI path to `Enabled`:
Computer Configuration\Policies\Administrative Templates\Windows Components\AutoPlay Policies\Disallow Autoplay for non-volume devices</t>
  </si>
  <si>
    <t>Set "Allow Microsoft accounts to be optional" to "Enabled". One method to achieve the recommended configuration via Group Policy is to perform the following:  
Set the following UI path to Enabled:
Computer Configuration\Policies\Administrative Templates\Windows Components\App runtime\Allow Microsoft accounts to be optional.</t>
  </si>
  <si>
    <t>Set "Prevent non-admin users from installing packaged Windows apps" to enabled. One method to achieve the recommended configuration via Group Policy is to perform the following:
Set the following UI path to Enabled:
Computer Configuration\Policies\Administrative Templates\Windows Components\App Package Deployment\Prevent non-admin users from installing packaged Windows apps.</t>
  </si>
  <si>
    <t>To establish the recommended configuration via GP, set the following UI path to `Enabled`:
Computer Configuration\Policies\Administrative Templates\System\Remote Procedure Call\Enable RPC Endpoint Mapper Client Authentication</t>
  </si>
  <si>
    <t>To establish the recommended configuration via GP, set the following UI path to `Disabled`:
Computer Configuration\Policies\Administrative Templates\System\Remote Assistance\Configure Solicited Remote Assistance</t>
  </si>
  <si>
    <t>Set "Configure Solicited Remote Assistance" to "Disabled". One method to achieve the recommended configuration via Group Policy is to perform the following:  
Set the following UI path to Disabled:
Computer Configuration\Policies\Administrative Templates\System\Remote Assistance\Configure Solicited Remote Assistance.</t>
  </si>
  <si>
    <t>Set "Enable RPC Endpoint Mapper Client Authentication" to "Enabled". One method to achieve the recommended configuration via Group Policy is to perform the following:  
Set the following UI path to Enabled:
Computer Configuration\Policies\Administrative Templates\System\Remote Procedure Call\Enable RPC Endpoint Mapper Client Authentication.</t>
  </si>
  <si>
    <t>Set "Restrict Unauthenticated RPC clients" to "Enabled: Authenticated". One method to achieve the recommended configuration via Group Policy is to perform the following:  
Set the following UI path to Enabled: Authenticated:
Computer Configuration\Policies\Administrative Templates\System\Remote Procedure Call\Restrict Unauthenticated RPC clients.</t>
  </si>
  <si>
    <t>To establish the recommended configuration via GP, set the following UI path to `Enabled`:
Computer Configuration\Policies\Administrative Templates\System\Power Management\Sleep Settings\Require a password when a computer wakes (plugged in)</t>
  </si>
  <si>
    <t>To establish the recommended configuration via GP, set the following UI path to `Disabled`:
Computer Configuration\Policies\Administrative Templates\System\Remote Assistance\Configure Offer Remote Assistance</t>
  </si>
  <si>
    <t>Set "Require a password when a computer wakes (plugged in)" to "Enabled". One method to achieve the recommended configuration via Group Policy is to perform the following:  
Set the following UI path to Enabled:
Computer Configuration\Policies\Administrative Templates\System\Power Management\Sleep Settings\Require a password when a computer wakes (plugged in).</t>
  </si>
  <si>
    <t>Set "Require a password when a computer wakes (on battery)" to "Enabled". One method to achieve the recommended configuration via Group Policy is to perform the following:   
Set the following UI path to Enabled:
Computer Configuration\Policies\Administrative Templates\System\Power Management\Sleep Settings\Require a password when a computer wakes (on battery).</t>
  </si>
  <si>
    <t>To establish the recommended configuration via GP, set the following UI path to `Enabled`:
Computer Configuration\Policies\Administrative Templates\System\Power Management\Sleep Settings\Require a password when a computer wakes (on battery)</t>
  </si>
  <si>
    <t>To establish the recommended configuration via GP, set the following UI path to `Disabled`:
Computer Configuration\Policies\Administrative Templates\System\Power Management\Sleep Settings\Allow network connectivity during connected-standby (plugged in)</t>
  </si>
  <si>
    <t>Set "Allow network connectivity during connected-standby (plugged in)" to "Disabled". One method to achieve the recommended configuration via Group Policy is to perform the following:  
Set the following UI path to Disabled:
Computer Configuration\Policies\Administrative Templates\System\Power Management\Sleep Settings\Allow network connectivity during connected-standby (plugged in).</t>
  </si>
  <si>
    <t>Set "Allow network connectivity during connected-standby (on battery)" to "Disabled". One method to achieve the recommended configuration via Group Policy is to perform the following:  
Set the following UI path to Disabled:
Computer Configuration\Policies\Administrative Templates\System\Power Management\Sleep Settings\Allow network connectivity during connected-standby (on battery).</t>
  </si>
  <si>
    <t>To establish the recommended configuration via GP, set the following UI path to `Disabled`:
Computer Configuration\Policies\Administrative Templates\System\Power Management\Sleep Settings\Allow network connectivity during connected-standby (on battery)</t>
  </si>
  <si>
    <t>Set "Turn off picture password sign-in" to "Enabled". One method to achieve the recommended configuration via Group Policy is to perform the following:  
Set the following UI path to Enabled:
Computer Configuration\Policies\Administrative Templates\System\Logon\Turn off picture password sign-in.</t>
  </si>
  <si>
    <t>Set "Turn on convenience PIN sign-in" to "Disabled". One method to achieve the recommended configuration via Group Policy is to perform the following:  
Set the following UI path to Disabled:
Computer Configuration\Policies\Administrative Templates\System\Logon\Turn on convenience PIN sign-in.</t>
  </si>
  <si>
    <t>To establish the recommended configuration via GP, set the following UI path to `Enabled`:
Computer Configuration\Policies\Administrative Templates\System\Logon\Turn off picture password sign-in</t>
  </si>
  <si>
    <t>To establish the recommended configuration via GP, set the following UI path to `Disabled`:
Computer Configuration\Policies\Administrative Templates\System\Logon\Turn on convenience PIN sign-in</t>
  </si>
  <si>
    <t>To establish the recommended configuration via GP, set the following UI path to `Enabled:`
Computer Configuration\Policies\Administrative Templates\System\Logon\Turn off app notifications on the lock screen</t>
  </si>
  <si>
    <t>Set "Turn off app notifications on the lock screen" to "Enabled". One method to achieve the recommended configuration via Group Policy is to perform the following:  
Set the following UI path to Enabled:
Computer Configuration\Policies\Administrative Templates\System\Logon\Turn off app notifications on the lock screen.</t>
  </si>
  <si>
    <t>To establish the recommended configuration via GP, set the following UI path to `Disabled`:
Computer Configuration\Policies\Administrative Templates\System\Logon\Enumerate local users on domain-joined computers</t>
  </si>
  <si>
    <t>Set "Do not enumerate connected users on domain-joined computers" to "Enabled". One method to achieve the recommended configuration via Group Policy is to perform the following:  
Set the following UI path to Enabled:
Computer Configuration\Policies\Administrative Templates\System\Logon\Do not enumerate connected users on domain-joined computers.</t>
  </si>
  <si>
    <t>To establish the recommended configuration via GP, set the following UI path to `Enabled`:
Computer Configuration\Policies\Administrative Templates\System\Logon\Do not display network selection UI</t>
  </si>
  <si>
    <t>To establish the recommended configuration via GP, set the following UI path to `Enabled`:
Computer Configuration\Policies\Administrative Templates\System\Logon\Do not enumerate connected users on domain-joined computers</t>
  </si>
  <si>
    <t>Set "Block user from showing account details on sign-in" to "Enabled". One method to achieve the recommended configuration via Group Policy is to perform the following:  
Set the following UI path to Enabled:
Computer Configuration\Policies\Administrative Templates\System\Logon\Block user from showing account details on sign-in.</t>
  </si>
  <si>
    <t>Set "Turn off Internet download for Web publishing and online ordering wizards" to "Enabled". One method to achieve the recommended configuration via Group Policy is to perform the following:  
Set the following UI path to Enabled:
Computer Configuration\Policies\Administrative Templates\System\Internet Communication Management\Internet Communication settings\Turn off Internet download for Web publishing and online ordering wizards.</t>
  </si>
  <si>
    <t>Set "Turn off downloading of print drivers over HTTP" to "Enabled". One method to achieve the recommended configuration via Group Policy is to perform the following:  
Set the following UI path to Enabled:
Computer Configuration\Policies\Administrative Templates\System\Internet Communication Management\Internet Communication settings\Turn off downloading of print drivers over HTTP.</t>
  </si>
  <si>
    <t>Set "Do not display network selection UI" to "Enabled". One method to achieve the recommended configuration via Group Policy is to perform the following:  
Set the following UI path to Enabled:
Computer Configuration\Policies\Administrative Templates\System\Logon\Do not display network selection UI.</t>
  </si>
  <si>
    <t>To establish the recommended configuration via GP, set the following UI path to `Enabled`:
Computer Configuration\Policies\Administrative Templates\System\Internet Communication Management\Internet Communication settings\Turn off Internet download for Web publishing and online ordering wizards</t>
  </si>
  <si>
    <t>To establish the recommended configuration via GP, set the following UI path to `Enabled`:
Computer Configuration\Policies\Administrative Templates\System\Logon\Block user from showing account details on sign-in</t>
  </si>
  <si>
    <t>To establish the recommended configuration via GP, set the following UI path to `Enabled`:
Computer Configuration\Policies\Administrative Templates\System\Internet Communication Management\Internet Communication settings\Turn off downloading of print drivers over HTTP</t>
  </si>
  <si>
    <t>To establish the recommended configuration via GP, set the following UI path to `Disabled`:
Computer Configuration\Policies\Administrative Templates\System\Group Policy\Turn off background refresh of Group Policy</t>
  </si>
  <si>
    <t>Set "Turn off background refresh of Group Policy" to "Disabled". One method to achieve the recommended configuration via Group Policy is to perform the following:  
Set the following UI path to Disabled:
Computer Configuration\Policies\Administrative Templates\System\Group Policy\Turn off background refresh of Group Policy.</t>
  </si>
  <si>
    <t>Set "Continue experiences on this device" to "Disabled". One method to achieve the recommended configuration via Group Policy is to perform the following:  
Set the following UI path to Disabled:
Computer Configuration\Policies\Administrative Templates\System\Group Policy\Continue experiences on this device.</t>
  </si>
  <si>
    <t>Set "Configure registry policy processing: Process even if the Group Policy objects have not changed" to "Enabled: TRUE". One method to achieve the recommended configuration via Group Policy is to perform the following:  
Set the following UI path to Enabled, then set the Process even if the Group Policy objects have not changed option to TRUE (checked):
Computer Configuration\Policies\Administrative Templates\System\Group Policy\Configure registry policy processing.</t>
  </si>
  <si>
    <t>To establish the recommended configuration via GP, set the following UI path to `Enabled`, then set the `Process even if the Group Policy objects have not changed` option to `TRUE` (checked):
Computer Configuration\Policies\Administrative Templates\System\Group Policy\Configure registry policy processing</t>
  </si>
  <si>
    <t>To establish the recommended configuration via GP, set the following UI path to `Disabled`:
Computer Configuration\Policies\Administrative Templates\System\Group Policy\Continue experiences on this device</t>
  </si>
  <si>
    <t>Set "Configure registry policy processing: Do not apply during periodic background processing" to "Enabled: FALSE". One method to achieve the recommended configuration via Group Policy is to perform the following:  
Set the following UI path to Enabled, then set the Do not apply during periodic background processing option to FALSE (unchecked):
Computer Configuration\Policies\Administrative Templates\System\Group Policy\Configure registry policy processing.</t>
  </si>
  <si>
    <t>To establish the recommended configuration via GP, set the following UI path to `Enabled:` `Good, unknown and bad but critical:`
Computer Configuration\Policies\Administrative Templates\System\Early Launch Antimalware\Boot-Start Driver Initialization Policy</t>
  </si>
  <si>
    <t>To establish the recommended configuration via GP, set the following UI path to `Enabled`, then set the `Do not apply during periodic background processing` option to `FALSE` (unchecked):
Computer Configuration\Policies\Administrative Templates\System\Group Policy\Configure registry policy processing</t>
  </si>
  <si>
    <t>To establish the recommended configuration via GP, set the following UI path to Enabled:
Computer Configuration\Policies\Administrative Templates\System\Device Installation\Prevent device metadata retrieval from the Internet</t>
  </si>
  <si>
    <t>Set "Boot-Start Driver Initialization Policy" to "Enabled: Good, unknown and bad but critical". One method to achieve the recommended configuration via Group Policy is to perform the following:  
Set the following UI path to Enabled: Good, unknown and bad but critical:
Computer Configuration\Policies\Administrative Templates\System\Early Launch Antimalware\Boot-Start Driver Initialization Policy.</t>
  </si>
  <si>
    <t>Set "Encryption Oracle Remediation" to "Enabled: Force Updated Clients". One method to achieve the recommended configuration via Group Policy is to perform the following:  
Set the following UI path to Enabled: Force Updated Clients:
Computer Configuration\Policies\Administrative Templates\System\Credentials Delegation\Encryption Oracle Remediation.</t>
  </si>
  <si>
    <t>To establish the recommended configuration via GP, set the following UI path to `Enabled: Force Updated Clients`:
Computer Configuration\Policies\Administrative Templates\System\Credentials Delegation\Encryption Oracle Remediation</t>
  </si>
  <si>
    <t>To establish the recommended configuration via GP, set the following UI path to `Enabled`:
Computer Configuration\Policies\Administrative Templates\System\Audit Process Creation\Include command line in process creation events</t>
  </si>
  <si>
    <t>To establish the recommended configuration via GP, set the following UI path to `Enabled`:
Computer Configuration\Policies\Administrative Templates\System\Credentials Delegation\Remote host allows delegation of non-exportable credentials</t>
  </si>
  <si>
    <t>Set "Remote host allows delegation of non-exportable credentials" to "Enabled". One method to achieve the recommended configuration via Group Policy is to perform the following:  
Set the following UI path to Enabled:
Computer Configuration\Policies\Administrative Templates\System\Credentials Delegation\Remote host allows delegation of non-exportable credentials.</t>
  </si>
  <si>
    <t>To establish the recommended configuration via GP, set the following UI path to Enabled: Show warning and elevation prompt:
Computer Configuration\Policies\Administrative Templates\Printers\Point and Print Restrictions: When updating drivers for an existing connection</t>
  </si>
  <si>
    <t>To establish the recommended configuration via GP, set the following UI path to Disabled:
Computer Configuration\Policies\Administrative Templates\Printers\Allow Print Spooler to accept client connections</t>
  </si>
  <si>
    <t>Set "Allow Windows to automatically connect to suggested open hotspots, to networks shared by contacts, and to hotspots offering paid services" to "Disabled". One method to achieve the recommended configuration via Group Policy is to perform the following:   
Set the following UI path to Disabled:
Computer Configuration\Policies\Administrative Templates\Network\WLAN Service\WLAN Settings\Allow Windows to automatically connect to suggested open hotspots, to networks shared by contacts, and to hotspots offering paid services.</t>
  </si>
  <si>
    <t>Set "Prohibit connection to non-domain networks when connected to domain authenticated network" to "Enabled". One method to achieve the recommended configuration via Group Policy is to perform the following:  
Set the following UI path to Enabled:
Computer Configuration\Policies\Administrative Templates\Network\Windows Connection Manager\Prohibit connection to non-domain networks when connected to domain authenticated network.</t>
  </si>
  <si>
    <t>Set "Minimize the number of simultaneous connections to the Internet or a Windows Domain" to "Enabled: 3 = Prevent Wi-Fi when on Ethernet". One method to achieve the recommended configuration via Group Policy is to perform the following:  
Set the following UI path to Enabled: 3 = Prevent Wi-Fi when on Ethernet:
Computer Configuration\Policies\Administrative Templates\Network\Windows Connection Manager\Minimize the number of simultaneous connections to the Internet or a Windows Domain.</t>
  </si>
  <si>
    <t>To establish the recommended configuration via GP, set the following UI path to `Enabled: 3 = Prevent Wi-Fi when on Ethernet`:
Computer Configuration\Policies\Administrative Templates\Network\Windows Connection Manager\Minimize the number of simultaneous connections to the Internet or a Windows Domain</t>
  </si>
  <si>
    <t>To establish the recommended configuration via GP, set the following UI path to `Enabled`:
Computer Configuration\Policies\Administrative Templates\Network\Windows Connection Manager\Prohibit connection to non-domain networks when connected to domain authenticated network</t>
  </si>
  <si>
    <t>To establish the recommended configuration via GP, set the following UI path to `Disabled`:
Computer Configuration\Policies\Administrative Templates\Network\WLAN Service\WLAN Settings\Allow Windows to automatically connect to suggested open hotspots, to networks shared by contacts, and to hotspots offering paid services</t>
  </si>
  <si>
    <t>Set "Hardened UNC Paths" to "Enabled, with "Require Mutual Authentication" and "Require Integrity" set for all NETLOGON and SYSVOL shares". One method to achieve the recommended configuration via Group Policy is to perform the following: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</si>
  <si>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Set "Require domain users to elevate when setting a network's location" to "Enabled". One method to achieve the recommended configuration via Group Policy is to perform the following:  
Set the following UI path to Enabled:
Computer Configuration\Policies\Administrative Templates\Network\Network Connections\Require domain users to elevate when setting a network's location.</t>
  </si>
  <si>
    <t>To establish the recommended configuration via GP, set the following UI path to `Enabled`:
Computer Configuration\Policies\Administrative Templates\Network\Network Connections\Require domain users to elevate when setting a network's location</t>
  </si>
  <si>
    <t>To establish the recommended configuration via GP,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</si>
  <si>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Set "Prohibit use of Internet Connection Sharing on your DNS domain network" to "Enabled". One method to achieve the recommended configuration via Group Policy is to perform the following:  
Set the following UI path to Enabled:
Computer Configuration\Policies\Administrative Templates\Network\Network Connections\Prohibit use of Internet Connection Sharing on your DNS domain network.</t>
  </si>
  <si>
    <t>To establish the recommended configuration via GP, set the following UI path to `Enabled`:
Computer Configuration\Policies\Administrative Templates\Network\Network Connections\Prohibit installation and configuration of Network Bridge on your DNS domain network</t>
  </si>
  <si>
    <t>To establish the recommended configuration via GP, set the following UI path to `Enabled`:
Computer Configuration\Policies\Administrative Templates\Network\Network Connections\Prohibit use of Internet Connection Sharing on your DNS domain network</t>
  </si>
  <si>
    <t>To establish the recommended configuration via GP, set the following UI path to `Disabled:`
Computer Configuration\Policies\Administrative Templates\Network\Lanman Workstation\Enable insecure guest logons</t>
  </si>
  <si>
    <t>To establish the recommended configuration via GP, set the following UI path to `Enabled`:
Computer Configuration\Policies\Administrative Templates\Network\DNS Client\Turn off multicast name resolution</t>
  </si>
  <si>
    <t>Set "Turn off multicast name resolution" to "Enabled". One method to achieve the recommended configuration via Group Policy is to perform the following:  
Set the following UI path to Enabled:
Computer Configuration\Policies\Administrative Templates\Network\DNS Client\Turn off multicast name resolution.</t>
  </si>
  <si>
    <t>Set "Prohibit installation and configuration of Network Bridge on your DNS domain network" to "Enabled". One method to achieve the recommended configuration via Group Policy is to perform the following:  
Set the following UI path to Enabled:
Computer Configuration\Policies\Administrative Templates\Network\Network Connections\Prohibit installation and configuration of Network Bridge on your DNS domain network.</t>
  </si>
  <si>
    <t>Set "Enable insecure guest logons" to "Disabled". One method to achieve the recommended configuration via Group Policy is to perform the following:  
Set the following UI path to Disabled:
Computer Configuration\Policies\Administrative Templates\Network\Lanman Workstation\Enable insecure guest logons.</t>
  </si>
  <si>
    <t>To establish the recommended configuration via GP, set the following UI path to `Enabled: 90% or less`:
Computer Configuration\Policies\Administrative Templates\MSS (Legacy)\MSS: (WarningLevel) Percentage threshold for the security event log at which the system will generate a warning</t>
  </si>
  <si>
    <t>To establish the recommended configuration via GP, set the following UI path to Enabled: Allow DoH (configuring to Enabled: Require DoH also conforms to the benchmark):
Computer Configuration\Policies\Administrative Templates\Network\DNS Client\Configure DNS over HTTPS (DoH) name resolution</t>
  </si>
  <si>
    <t>Set "MSS: (WarningLevel) Percentage threshold for the security event log at which the system will generate a warning" to "Enabled: 90% or less". One method to achieve the recommended configuration via Group Policy is to perform the following:  
Set the following UI path to Enabled: 90% or less:
Computer Configuration\Policies\Administrative Templates\MSS (Legacy)\MSS: (WarningLevel) Percentage threshold for the security event log at which the system will generate a warning.</t>
  </si>
  <si>
    <t>To establish the recommended configuration via GP, set the following UI path to `Enabled: 5 or fewer seconds`:
Computer Configuration\Policies\Administrative Templates\MSS (Legacy)\MSS: (ScreenSaverGracePeriod) The time in seconds before the screen saver grace period expires (0 recommended)</t>
  </si>
  <si>
    <t>To establish the recommended configuration via GP, set the following UI path to `Disabled`:
Computer Configuration\Policies\Administrative Templates\Windows Components\Search\Allow Cortana above lock screen</t>
  </si>
  <si>
    <t>Set "Allow Cortana above lock screen" to "Disabled". One method to achieve the recommended configuration via Group Policy is to perform the following:
Set the following UI path to Disabled:
Computer Configuration\Policies\Administrative Templates\Windows Components\Search\Allow Cortana above lock screen.</t>
  </si>
  <si>
    <t>To establish the recommended configuration via GP, set the following UI path to `Enabled: Block`:
Computer Configuration\Policies\Administrative Templates\Windows Components\Windows Defender Antivirus\Windows Defender Exploit Guard\Network Protection\Prevent users and apps from accessing dangerous websites</t>
  </si>
  <si>
    <t>To establish the recommended configuration via GP, set the following UI path to `Enabled`:
Computer Configuration\Policies\Windows Settings\Security Settings\Account Policies\Password Policy\Relax minimum password length limits</t>
  </si>
  <si>
    <t>To establish the recommended configuration via GP, set the following UI path to include `Guests`:
Computer Configuration\Policies\Windows Settings\Security Settings\Local Policies\User Rights Assignment\Deny log on as a batch job</t>
  </si>
  <si>
    <t>To establish the recommended configuration via GP, set the following UI path to include `Guests`:
Computer Configuration\Policies\Windows Settings\Security Settings\Local Policies\User Rights Assignment\Deny log on as a service</t>
  </si>
  <si>
    <t>To establish the recommended configuration via GP, set the following UI path to `No One`:
Computer Configuration\Policies\Windows Settings\Security Settings\Local Policies\User Rights Assignment\Enable computer and user accounts to be trusted for delegation</t>
  </si>
  <si>
    <t>To establish the recommended configuration via GP, set the following UI path to `LOCAL SERVICE, NETWORK SERVICE`:
Computer Configuration\Policies\Windows Settings\Security Settings\Local Policies\User Rights Assignment\Generate security audits</t>
  </si>
  <si>
    <t xml:space="preserve">To establish the recommended configuration via GP, set the following UI path to `Administrators`:
Computer Configuration\Policies\Windows Settings\Security Settings\Local Policies\User Rights Assignment\Force shutdown from a remote system
</t>
  </si>
  <si>
    <t>To establish the recommended configuration via GP, set the following UI path to ``Administrators, LOCAL SERVICE, NETWORK SERVICE, SERVICE``:
Computer Configuration\Policies\Windows Settings\Security Settings\Local Policies\User Rights Assignment\Impersonate a client after authentication</t>
  </si>
  <si>
    <t xml:space="preserve">To establish the recommended configuration via GP, set the following UI path to `Administrators, Window Manager\Window Manager Group`:
Computer Configuration\Policies\Windows Settings\Security Settings\Local Policies\User Rights Assignment\Increase scheduling priority
</t>
  </si>
  <si>
    <t>To establish the recommended configuration via GP, set the following UI path to `Administrators`
Computer Configuration\Policies\Windows Settings\Security Settings\Local Policies\User Rights Assignment\Load and unload device drivers</t>
  </si>
  <si>
    <t>To establish the recommended configuration via GP, set the following UI path to `No One`:
Computer Configuration\Policies\Windows Settings\Security Settings\Local Policies\User Rights Assignment\Lock pages in memory</t>
  </si>
  <si>
    <t>To establish the recommended configuration via GP, set the following UI path to `No One`:
Computer Configuration\Policies\Windows Settings\Security Settings\Local Policies\User Rights Assignment\Modify an object label</t>
  </si>
  <si>
    <t>To establish the recommended configuration via GP, set the following UI path to `Administrators`:
Computer Configuration\Policies\Windows Settings\Security Settings\Local Policies\User Rights Assignment\Modify firmware environment values</t>
  </si>
  <si>
    <t>To establish the recommended configuration via GP, set the following UI path to `Administrators`:
Computer Configuration\Policies\Windows Settings\Security Settings\Local Policies\User Rights Assignment\Restore files and directories</t>
  </si>
  <si>
    <t>To establish the recommended configuration via GP, set the following UI path to `Administrators, Users`:
Computer Configuration\Policies\Windows Settings\Security Settings\Local Policies\User Rights Assignment\Shut down the system</t>
  </si>
  <si>
    <t>To establish the recommended configuration via GP, set the following UI path to `Administrators`:
Computer Configuration\Policies\Windows Settings\Security Settings\Local Policies\User Rights Assignment\Take ownership of files or other objects</t>
  </si>
  <si>
    <t>To establish the recommended configuration via GP, set the following UI path to `Disabled`:
Computer Configuration\Policies\Windows Settings\Security Settings\Local Policies\Security Options\Accounts: Administrator account status</t>
  </si>
  <si>
    <t>To establish the recommended configuration via GP, set the following UI path to `Users can't add or log on with Microsoft accounts`:
Computer Configuration\Policies\Windows Settings\Security Settings\Local Policies\Security Options\Accounts: Block Microsoft accounts</t>
  </si>
  <si>
    <t>To establish the recommended configuration via GP, set the following UI path to `Disabled`:
Computer Configuration\Policies\Windows Settings\Security Settings\Local Policies\Security Options\Accounts: Guest account status</t>
  </si>
  <si>
    <t>To establish the recommended configuration via GP, set the following UI path to `Enabled`:
Computer Configuration\Policies\Windows Settings\Security Settings\Local Policies\Security Options\Accounts: Limit local account use of blank passwords to console logon only</t>
  </si>
  <si>
    <t>To establish the recommended configuration via GP, configure the following UI path:
Computer Configuration\Policies\Windows Settings\Security Settings\Local Policies\Security Options\Accounts: Rename administrator account</t>
  </si>
  <si>
    <t>To establish the recommended configuration via GP, configure the following UI path:
Computer Configuration\Policies\Windows Settings\Security Settings\Local Policies\Security Options\Accounts: Rename guest account</t>
  </si>
  <si>
    <t>To establish the recommended configuration via GP, set the following UI path to `Enabled`:
Computer Configuration\Policies\Windows Settings\Security Settings\Local Policies\Security Options\Audit: Force audit policy subcategory settings (Windows Vista or later) to override audit policy category settings</t>
  </si>
  <si>
    <t>To establish the recommended configuration via GP, set the following UI path to `Disabled`:
Computer Configuration\Policies\Windows Settings\Security Settings\Local Policies\Security Options\Audit: Shut down system immediately if unable to log security audits</t>
  </si>
  <si>
    <t>To establish the recommended configuration via GP, set the following UI path to `Enabled`:
Computer Configuration\Policies\Windows Settings\Security Settings\Local Policies\Security Options\Domain member: Digitally encrypt or sign secure channel data (always)</t>
  </si>
  <si>
    <t>To establish the recommended configuration via GP, set the following UI path to `Administrators and Interactive Users`:
Computer Configuration\Policies\Windows Settings\Security Settings\Local Policies\Security Options\Devices: Allowed to format and eject removable media</t>
  </si>
  <si>
    <t>To establish the recommended configuration via GP, set the following UI path to `Enabled`:
Computer Configuration\Policies\Windows Settings\Security Settings\Local Policies\Security Options\Domain member: Digitally encrypt secure channel data (when possible)</t>
  </si>
  <si>
    <t>To establish the recommended configuration via GP, set the following UI path to `Enabled`:
Computer Configuration\Policies\Windows Settings\Security Settings\Local Policies\Security Options\Domain member: Digitally sign secure channel data (when possible)</t>
  </si>
  <si>
    <t>To establish the recommended configuration via GP, set the following UI path to `Disabled`:
Computer Configuration\Policies\Windows Settings\Security Settings\Local Policies\Security Options\Domain member: Disable machine account password changes</t>
  </si>
  <si>
    <t>To establish the recommended configuration via GP, set the following UI path to `30 or fewer days, but not 0`:
Computer Configuration\Policies\Windows Settings\Security Settings\Local Policies\Security Options\Domain member: Maximum machine account password age</t>
  </si>
  <si>
    <t>To establish the recommended configuration via GP, set the following UI path to `Enabled`:
Computer Configuration\Policies\Windows Settings\Security Settings\Local Policies\Security Options\Domain member: Require strong (Windows 2000 or later) session key</t>
  </si>
  <si>
    <t>To establish the recommended configuration via GP, set the following UI path to `Disabled`:
Computer Configuration\Policies\Windows Settings\Security Settings\Local Policies\Security Options\Interactive logon: Do not require CTRL+ALT+DEL</t>
  </si>
  <si>
    <t>To establish the recommended configuration via GP, set the following UI path to `Enabled`:
Computer Configuration\Policies\Windows Settings\Security Settings\Local Policies\Security Options\Interactive logon: Don't display last signed-in</t>
  </si>
  <si>
    <t>To establish the recommended configuration via GP, set the following UI path to `900 or fewer seconds, but not 0`:
Computer Configuration\Policies\Windows Settings\Security Settings\Local Policies\Security Options\Interactive logon: Machine inactivity limit</t>
  </si>
  <si>
    <t>Set "Interactive logon: Machine inactivity limit" to "900 or fewer second(s), but not 0". One method to achieve the recommended configuration via Group Policy is to perform the following:  
Set the following UI path to 900 or fewer seconds, but not 0:
Computer Configuration\Policies\Windows Settings\Security Settings\Local Policies\Security Options\Interactive logon: Machine inactivity limit.</t>
  </si>
  <si>
    <t>Set "Interactive logon: Don't display last signed-in" to "Enabled". One method to achieve the recommended configuration via Group Policy is to perform the following:  
Set the following UI path to Enabled:
Computer Configuration\Policies\Windows Settings\Security Settings\Local Policies\Security Options\Interactive logon: Don't display last signed-in.</t>
  </si>
  <si>
    <t>Set "Interactive logon: Do not require CTRL+ALT+DEL" to "Disabled". One method to achieve the recommended configuration via Group Policy is to perform the following:  
Set the following UI path to Disabled:
Computer Configuration\Policies\Windows Settings\Security Settings\Local Policies\Security Options\Interactive logon: Do not require CTRL+ALT+DEL.</t>
  </si>
  <si>
    <t>To establish the recommended configuration via GP,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</si>
  <si>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To establish the recommended configuration via GP,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</si>
  <si>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To establish the recommended configuration via GP, set the following UI path to `Enabled`:
Computer Configuration\Policies\Windows Settings\Security Settings\Local Policies\Security Options\Microsoft network client: Digitally sign communications (always)</t>
  </si>
  <si>
    <t>Set "Interactive logon: Smart card removal behavior" to "Lock Workstation" or higher. One method to achieve the recommended configuration via Group Policy is to perform the following: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</si>
  <si>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Set "Interactive logon: Prompt user to change password before expiration" to "14 days". One method to achieve the recommended configuration via Group Policy is to perform the following:  
Set the following UI path to a value 14 days:
Computer Configuration\Policies\Windows Settings\Security Settings\Local Policies\Security Options\Interactive logon: Prompt user to change password before expiration.</t>
  </si>
  <si>
    <t xml:space="preserve">Configure "Interactive logon: Message title for users attempting to log on". One method to achieve the recommended configuration via Group Policy is to perform the following: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 </t>
  </si>
  <si>
    <t>To establish the recommended configuration via GP, set the following UI path to `Enabled`:
Computer Configuration\Policies\Windows Settings\Security Settings\Local Policies\Security Options\Microsoft network client: Digitally sign communications (if server agrees)</t>
  </si>
  <si>
    <t>To establish the recommended configuration via GP, set the following UI path to `Disabled`:
Computer Configuration\Policies\Windows Settings\Security Settings\Local Policies\Security Options\Microsoft network client: Send unencrypted password to third-party SMB servers</t>
  </si>
  <si>
    <t>Set "Microsoft network client: Send unencrypted password to third-party SMB servers" to "Disabled". One method to achieve the recommended configuration via Group Policy is to perform the following:  
Set the following UI path to Disabled:
Computer Configuration\Policies\Windows Settings\Security Settings\Local Policies\Security Options\Microsoft network client: Send unencrypted password to third-party SMB servers.</t>
  </si>
  <si>
    <t>Set "Microsoft network client: Digitally sign communications (if server agrees)"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(if server agrees).</t>
  </si>
  <si>
    <t>Set "Microsoft network client: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(always).</t>
  </si>
  <si>
    <t>To establish the recommended configuration via GP, set the following UI path to `No One`:
Computer Configuration\Policies\Windows Settings\Security Settings\Local Policies\User Rights Assignment\Create permanent shared objects</t>
  </si>
  <si>
    <t>To establish the recommended configuration via GP, set the following UI path to `Administrators`:
Computer Configuration\Policies\Windows Settings\Security Settings\Local Policies\User Rights Assignment\Profile single process</t>
  </si>
  <si>
    <t>To establish the recommended configuration via GP, set the following UI path to `Administrators`:
Computer Configuration\Policies\Windows Settings\Security Settings\Local Policies\User Rights Assignment\Perform volume maintenance tasks</t>
  </si>
  <si>
    <t>To establish the recommended configuration via GP, set the following UI path to "Administrators, NT SERVICE\WdiServiceHost":
Computer Configuration\Policies\Windows Settings\Security Settings\Local Policies\User Rights Assignment\Profile system performance</t>
  </si>
  <si>
    <t>Set "Microsoft network server: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(always).</t>
  </si>
  <si>
    <t>Set "Microsoft network server: Disconnect clients when logon hours expire" to "Enabled". One method to achieve the recommended configuration via Group Policy is to perform the following:  
Set the following UI path to Enabled:
Computer Configuration\Policies\Windows Settings\Security Settings\Local Policies\Security Options\Microsoft network server: Disconnect clients when logon hours expire.</t>
  </si>
  <si>
    <t>To establish the recommended configuration via GP, set the following UI path to `Enabled`:
Computer Configuration\Policies\Windows Settings\Security Settings\Local Policies\Security Options\Microsoft network server: Digitally sign communications (always)</t>
  </si>
  <si>
    <t>To establish the recommended configuration via GP, set the following UI path to `Enabled`:
Computer Configuration\Policies\Windows Settings\Security Settings\Local Policies\Security Options\Microsoft network server: Digitally sign communications (if client agrees)</t>
  </si>
  <si>
    <t>To establish the recommended configuration via GP, set the following UI path to `Enabled`:
Computer Configuration\Policies\Windows Settings\Security Settings\Local Policies\Security Options\Microsoft network server: Disconnect clients when logon hours expire</t>
  </si>
  <si>
    <t>To establish the recommended configuration via GP, set the following UI path to `Disabled`:
Computer Configuration\Policies\Windows Settings\Security Settings\Local Policies\Security Options\Network access: Allow anonymous SID/Name translation</t>
  </si>
  <si>
    <t>To establish the recommended configuration via GP,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</si>
  <si>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To establish the recommended configuration via GP, set the following UI path to `Enabled`:
Computer Configuration\Policies\Windows Settings\Security Settings\Local Policies\Security Options\Network access: Do not allow anonymous enumeration of SAM accounts</t>
  </si>
  <si>
    <t>To establish the recommended configuration via GP, set the following UI path to `Enabled`:
Computer Configuration\Policies\Windows Settings\Security Settings\Local Policies\Security Options\Network access: Do not allow storage of passwords and credentials for network authentication</t>
  </si>
  <si>
    <t>To establish the recommended configuration via GP, set the following UI path to `Enabled`:
Computer Configuration\Policies\Windows Settings\Security Settings\Local Policies\Security Options\Network access: Do not allow anonymous enumeration of SAM accounts and shares</t>
  </si>
  <si>
    <t>To establish the recommended configuration via GP, set the following UI path to `Disabled`:
Computer Configuration\Policies\Windows Settings\Security Settings\Local Policies\Security Options\Network access: Let Everyone permissions apply to anonymous users</t>
  </si>
  <si>
    <t>To establish the recommended configuration via GP, set the following UI path to `&lt;blank&gt;` (i.e. None):
Computer Configuration\Policies\Windows Settings\Security Settings\Local Policies\Security Options\Network access: Named Pipes that can be accessed anonymously</t>
  </si>
  <si>
    <t>Set "Network access: Named Pipes that can be accessed anonymously" to "None". One method to achieve the recommended configuration via Group Policy is to perform the following:  
Set the following UI path to None:
Computer Configuration\Policies\Windows Settings\Security Settings\Local Policies\Security Options\Network access: Named Pipes that can be accessed anonymously.</t>
  </si>
  <si>
    <t>Set "Network access: Do not allow storage of passwords and credentials for network authentication" to "Enabled".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 and shares.</t>
  </si>
  <si>
    <t>Set "Network access: Do not allow anonymous enumeration of SAM accounts and shares" to "Enabled".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 and shares.</t>
  </si>
  <si>
    <t>Set "Network access: Do not allow anonymous enumeration of SAM accounts" to "Enabled".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t>
  </si>
  <si>
    <t>To establish the recommended configuration via GP,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</si>
  <si>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To establish the recommended configuration via GP, set the following UI path to `Enabled`:
Computer Configuration\Policies\Windows Settings\Security Settings\Local Policies\Security Options\Network access: Restrict anonymous access to Named Pipes and Shares</t>
  </si>
  <si>
    <t>Set "Network access: Restrict anonymous access to Named Pipes and Shares" to "Enabled". One method to achieve the recommended configuration via Group Policy is to perform the following:  
Set the following UI path to Enabled:
Computer Configuration\Policies\Windows Settings\Security Settings\Local Policies\Security Options\Network access: Restrict anonymous access to Named Pipes and Shares.</t>
  </si>
  <si>
    <t>To establish the recommended configuration via GP, set the following UI path to `&lt;blank&gt;` (i.e. None):
Computer Configuration\Policies\Windows Settings\Security Settings\Local Policies\Security Options\Network access: Shares that can be accessed anonymously</t>
  </si>
  <si>
    <t>Set "Network access: Shares that can be accessed anonymously" to "None". One method to achieve the recommended configuration via Group Policy is to perform the following:  
Set the following UI path to None:
Computer Configuration\Policies\Windows Settings\Security Settings\Local Policies\Security Options\Network access: Shares that can be accessed anonymously.</t>
  </si>
  <si>
    <t>Set "Network access: Sharing and security model for local accounts" to "Classic - local users authenticate as themselves". One method to achieve the recommended configuration via Group Policy is to perform the following:  
Set the following UI path to Classic - local users authenticate as themselves:
Computer Configuration\Policies\Windows Settings\Security Settings\Local Policies\Security Options\Network access: Sharing and security model for local accounts.</t>
  </si>
  <si>
    <t>Set "Network access: Restrict clients allowed to make remote calls to SAM" to "Administrators: Remote Access: Allow". One method to achieve the recommended configuration via Group Policy is to perform the following:  
Set the following UI path to Administrators: Remote Access: Allow:
Computer Configuration\Policies\Windows Settings\Security Settings\Local Policies\Security Options\Network access: Restrict clients allowed to make remote calls to SAM.</t>
  </si>
  <si>
    <t>Set "Network security: Allow Local System to use computer identity for NTLM" to "Enabled". One method to achieve the recommended configuration via Group Policy is to perform the following:  
Set the following UI path to Enabled:
Computer Configuration\Policies\Windows Settings\Security Settings\Local Policies\Security Options\Network security: Allow Local System to use computer identity for NTLM.</t>
  </si>
  <si>
    <t>Set "Network security: Allow LocalSystem NULL session fallback" to "Disabled". One method to achieve the recommended configuration via Group Policy is to perform the following:  
Set the following UI path to Disabled:
Computer Configuration\Policies\Windows Settings\Security Settings\Local Policies\Security Options\Network security: Allow LocalSystem NULL session fallback.</t>
  </si>
  <si>
    <t xml:space="preserve">To establish the recommended configuration via GP, set the following UI path to `Enabled`:
Computer Configuration\Policies\Windows Settings\Security Settings\Local Policies\Security Options\Network security: Allow Local System to use computer identity for NTLM
</t>
  </si>
  <si>
    <t xml:space="preserve">To establish the recommended configuration via GP, set the following UI path to `Classic - local users authenticate as themselves`:
Computer Configuration\Policies\Windows Settings\Security Settings\Local Policies\Security Options\Network access: Sharing and security model for local accounts
</t>
  </si>
  <si>
    <t>To establish the recommended configuration via GP, set the following UI path to `Disabled`:
Computer Configuration\Policies\Windows Settings\Security Settings\Local Policies\Security Options\Network Security: Allow PKU2U authentication requests to this computer to use online identities</t>
  </si>
  <si>
    <t>To establish the recommended configuration via GP, set the following UI path to `Enabled`:
Computer Configuration\Policies\Windows Settings\Security Settings\Local Policies\Security Options\Network security: Do not store LAN Manager hash value on next password change</t>
  </si>
  <si>
    <t>Set "Network Security: Allow PKU2U authentication requests to this computer to use online identities" to "Disabled". One method to achieve the recommended configuration via Group Policy is to perform the following:  
Set the following UI path to Disabled:
Computer Configuration\Policies\Windows Settings\Security Settings\Local Policies\Security Options\Network Security: Allow PKU2U authentication requests to this computer to use online identities.</t>
  </si>
  <si>
    <t>Set "Network security: Configure encryption types allowed for Kerberos" to "AES128_HMAC_SHA1, AES256_HMAC_SHA1, Future encryption types". One method to achieve the recommended configuration via Group Policy is to perform the following:  
Set the following UI path to AES128_HMAC_SHA1, AES256_HMAC_SHA1, Future encryption types:
Computer Configuration\Policies\Windows Settings\Security Settings\Local Policies\Security Options\Network security: Configure encryption types allowed for Kerberos.</t>
  </si>
  <si>
    <t>Set "Network security: Do not store LAN Manager hash value on next password change" to "Enabled". One method to achieve the recommended configuration via Group Policy is to perform the following:  
Set the following UI path to Enabled:
Computer Configuration\Policies\Windows Settings\Security Settings\Local Policies\Security Options\Network security: Do not store LAN Manager hash value on next password change.</t>
  </si>
  <si>
    <t>Set "Network security: Force logoff when logon hours expire" to "Enabled". One method to achieve the recommended configuration via Group Policy is to perform the following:  
Set the following UI path to Enabled:
Computer Configuration\Policies\Windows Settings\Security Settings\Local Policies\Security Options\Network security: Force logoff when logon hours expire.</t>
  </si>
  <si>
    <t>To establish the recommended configuration via GP, set the following UI path to `Enabled`.
Computer Configuration\Policies\Windows Settings\Security Settings\Local Policies\Security Options\Network security: Force logoff when logon hours expire</t>
  </si>
  <si>
    <t>Set "Network security: LAN Manager authentication level" to "Send NTLMv2 response only. Refuse LM &amp; NTLM". One method to achieve the recommended configuration via Group Policy is to perform the following:  
Set the following UI path to: Send NTLMv2 response only. Refuse LM &amp; NTLM:
Computer Configuration\Policies\Windows Settings\Security Settings\Local Policies\Security Options\Network security: LAN Manager authentication level.</t>
  </si>
  <si>
    <t>Set "Network security: LDAP client signing requirements" to "Negotiate signing" or higher. One method to achieve the recommended configuration via Group Policy is to perform the following:  
Set the following UI path to Negotiate signing (configuring to Require signing also conforms to the benchmark):
Computer Configuration\Policies\Windows Settings\Security Settings\Local Policies\Security Options\Network security: LDAP client signing requirements.</t>
  </si>
  <si>
    <t>To establish the recommended configuration via GP, set the following UI path to `Negotiate signing` (configuring to `Require signing` also conforms to the benchmark):
Computer Configuration\Policies\Windows Settings\Security Settings\Local Policies\Security Options\Network security: LDAP client signing requirements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</si>
  <si>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clients</t>
  </si>
  <si>
    <t>Set "Network security: Minimum session security for NTLM SSP based (including secure RPC) clients"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clients.</t>
  </si>
  <si>
    <t>Set "System objects: Require case insensitivity for non-Windows subsystems" to "Enabled". One method to achieve the recommended configuration via Group Policy is to perform the following:  
Set the following UI path to Enabled:
Computer Configuration\Policies\Windows Settings\Security Settings\Local Policies\Security Options\System objects: Require case insensitivity for non-Windows subsystems.</t>
  </si>
  <si>
    <t>Set "System objects: Strengthen default permissions of internal system objects (e.g. Symbolic Links)" to "Enabled". One method to achieve the recommended configuration via Group Policy is to perform the following:  
Set the following UI path to Enabled:
Computer Configuration\Policies\Windows Settings\Security Settings\Local Policies\Security Options\System objects: Strengthen default permissions of internal system objects (e.g. Symbolic Links).</t>
  </si>
  <si>
    <t>To establish the recommended configuration via GP, set the following UI path to `Enabled`:
Computer Configuration\Policies\Windows Settings\Security Settings\Local Policies\Security Options\System objects: Strengthen default permissions of internal system objects (e.g. Symbolic Links)</t>
  </si>
  <si>
    <t>To establish the recommended configuration via GP, set the following UI path to `Enabled`:
Computer Configuration\Policies\Windows Settings\Security Settings\Local Policies\Security Options\User Account Control: Admin Approval Mode for the Built-in Administrator account</t>
  </si>
  <si>
    <t>To establish the recommended configuration via GP, set the following UI path to `Prompt for consent on the secure desktop`:
Computer Configuration\Policies\Windows Settings\Security Settings\Local Policies\Security Options\User Account Control: Behavior of the elevation prompt for administrators in Admin Approval Mode</t>
  </si>
  <si>
    <t>Set "User Account Control: Behavior of the elevation prompt for administrators in Admin Approval Mode" to "Prompt for consent on the secure desktop". One method to achieve the recommended configuration via Group Policy is to perform the following:  
Set the following UI path to Prompt for consent on the secure desktop:
Computer Configuration\Policies\Windows Settings\Security Settings\Local Policies\Security Options\User Account Control: Behavior of the elevation prompt for administrators in Admin Approval Mode.</t>
  </si>
  <si>
    <t>Set "User Account Control: Admin Approval Mode for the Built-in Administrator account" to "Enabled". One method to achieve the recommended configuration via Group Policy is to perform the following:  
Set the following UI path to Enabled:
Computer Configuration\Policies\Windows Settings\Security Settings\Local Policies\Security Options\User Account Control: Admin Approval Mode for the Built-in Administrator account.</t>
  </si>
  <si>
    <t>To establish the recommended configuration via GP, set the following UI path to `Automatically deny elevation requests:`
Computer Configuration\Policies\Windows Settings\Security Settings\Local Policies\Security Options\User Account Control: Behavior of the elevation prompt for standard users</t>
  </si>
  <si>
    <t>Set "User Account Control: Behavior of the elevation prompt for standard users" to "Automatically deny elevation requests". One method to achieve the recommended configuration via Group Policy is to perform the following:  
Set the following UI path to Automatically deny elevation requests:
Computer Configuration\Policies\Windows Settings\Security Settings\Local Policies\Security Options\User Account Control: Behavior of the elevation prompt for standard users.</t>
  </si>
  <si>
    <t>Set "User Account Control: Detect application installations and prompt for elevation" to "Enabled". One method to achieve the recommended configuration via Group Policy is to perform the following:  
Set the following UI path to Enabled:
Computer Configuration\Policies\Windows Settings\Security Settings\Local Policies\Security Options\User Account Control: Detect application installations and prompt for elevation.</t>
  </si>
  <si>
    <t>To establish the recommended configuration via GP, set the following UI path to `Enabled`:
Computer Configuration\Policies\Windows Settings\Security Settings\Local Policies\Security Options\User Account Control: Only elevate UIAccess applications that are installed in secure locations</t>
  </si>
  <si>
    <t>Set "User Account Control: Only elevate UIAccess applications that are installed in secure locations" to "Enabled". One method to achieve the recommended configuration via Group Policy is to perform the following:  
Set the following UI path to Enabled:
Computer Configuration\Policies\Windows Settings\Security Settings\Local Policies\Security Options\User Account Control: Only elevate UIAccess applications that are installed in secure locations,</t>
  </si>
  <si>
    <t>Set "User Account Control: Run all administrators in Admin Approval Mode" to "Enabled". One method to achieve the recommended configuration via Group Policy is to perform the following:  
Set the following UI path to Enabled:
Computer Configuration\Policies\Windows Settings\Security Settings\Local Policies\Security Options\User Account Control: Run all administrators in Admin Approval Mode.</t>
  </si>
  <si>
    <t xml:space="preserve">To establish the recommended configuration via GP, set the following UI path to `Enabled`:
Computer Configuration\Policies\Windows Settings\Security Settings\Local Policies\Security Options\User Account Control: Run all administrators in Admin Approval Mode
</t>
  </si>
  <si>
    <t>To establish the recommended configuration via GP, set the following UI path to `Enabled`:
Computer Configuration\Policies\Windows Settings\Security Settings\Local Policies\Security Options\User Account Control: Switch to the secure desktop when prompting for elevation</t>
  </si>
  <si>
    <t>Set "User Account Control: Switch to the secure desktop when prompting for elevation" to "Enabled". One method to achieve the recommended configuration via Group Policy is to perform the following:  
Set the following UI path to Enabled:
Computer Configuration\Policies\Windows Settings\Security Settings\Local Policies\Security Options\User Account Control: Switch to the secure desktop when prompting for elevation.</t>
  </si>
  <si>
    <t>To establish the recommended configuration via GP, set the following UI path to `Enabled`:
Computer Configuration\Policies\Windows Settings\Security Settings\Local Policies\Security Options\User Account Control: Virtualize file and registry write failures to per-user locations</t>
  </si>
  <si>
    <t>Set "User Account Control: Virtualize file and registry write failures to per-user locations" to "Enabled". One method to achieve the recommended configuration via Group Policy is to perform the following:  
Set the following UI path to Enabled:
Computer Configuration\Policies\Windows Settings\Security Settings\Local Policies\Security Options\User Account Control: Virtualize file and registry write failures to per-user locations.</t>
  </si>
  <si>
    <t>To establish the recommended configuration via GP, set the following UI path to: `Disabled` or ensure the service is not installed.
Computer Configuration\Policies\Windows Settings\Security Settings\System Services\Computer Browser</t>
  </si>
  <si>
    <t>Set "Computer Browser (Browser)" to "Disabled" or "Not Installed". One method to achieve the recommended configuration via Group Policy is to perform the following:  
Set the following UI path to Disabledor ensure the service is not installed:
Computer Configuration\Policies\Windows Settings\Security Settings\System Services\Computer Browser.</t>
  </si>
  <si>
    <t>Set "IIS Admin Service (IISADMIN)"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Services\IIS Admin Service.</t>
  </si>
  <si>
    <t>To establish the recommended configuration via GP, set the following UI path to: `Disabled` or ensure the service is not installed.
Computer Configuration\Policies\Windows Settings\Security Settings\System Services\Infrared monitor service</t>
  </si>
  <si>
    <t>Set "Infrared monitor service (irmon)" to "Disabled". One method to achieve the recommended configuration via Group Policy is to perform the following:  
Set the following UI path to Disabled:
Computer Configuration\Policies\Windows Settings\Security Settings\System Services\Infrared monitor service.</t>
  </si>
  <si>
    <t>To establish the recommended configuration via GP, set the following UI path to: `Disabled` or ensure the service is not installed.
Computer Configuration\Policies\Windows Settings\Security Settings\System Services\LxssManager</t>
  </si>
  <si>
    <t>Set "LxssManager (LxssManager)"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Services\LxssManager.</t>
  </si>
  <si>
    <t xml:space="preserve">To establish the recommended configuration via GP, set the following UI path to: `Disabled`.
Computer Configuration\Policies\Windows Settings\Security Settings\System Services\Internet Connection Sharing (ICS)
</t>
  </si>
  <si>
    <t>To establish the recommended configuration via GP, set the following UI path to: `Disabled` or ensure the service is not installed.
Computer Configuration\Policies\Windows Settings\Security Settings\System Services\Microsoft FTP Service</t>
  </si>
  <si>
    <t>Set "Microsoft FTP Service (FTPSVC)"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Services\Microsoft FTP Service.</t>
  </si>
  <si>
    <t>Set "Internet Connection Sharing (ICS) (SharedAccess)" to "Disabled". One method to achieve the recommended configuration via Group Policy is to perform the following:  
Set the following UI path to Disabled:
Computer Configuration\Policies\Windows Settings\Security Settings\System Services\Internet Connection Sharing (ICS).</t>
  </si>
  <si>
    <t>Set "OpenSSH SSH Server (sshd)" to "Disabled" or "Not Installed". One method to achieve the recommended configuration via Group Policy is to perform the following:  
Set the following UI path to Disabled:
Computer Configuration\Policies\Windows Settings\Security Settings\System Services\OpenSSH SSH Server.</t>
  </si>
  <si>
    <t>Set "Remote Procedure Call (RPC) Locator (RpcLocator)" to "Disabled". One method to achieve the recommended configuration via Group Policy is to perform the following:  
Set the following UI path to Disabled:
Computer Configuration\Policies\Windows Settings\Security Settings\System Services\Remote Procedure Call (RPC) Locator.</t>
  </si>
  <si>
    <t>To establish the recommended configuration via GP, set the following UI path to: `Disabled`.
Computer Configuration\Policies\Windows Settings\Security Settings\System Services\Remote Procedure Call (RPC) Locator</t>
  </si>
  <si>
    <t>Set "Routing and Remote Access (RemoteAccess)" to "Disabled". One method to achieve the recommended configuration via Group Policy is to perform the following:  
Set the following UI path to Disabled:
Computer Configuration\Policies\Windows Settings\Security Settings\System Services\Routing and Remote Access.</t>
  </si>
  <si>
    <t>To establish the recommended configuration via GP, set the following UI path to: `Disabled` or ensure the service is not installed.
Computer Configuration\Policies\Windows Settings\Security Settings\System Services\OpenSSH SSH Server</t>
  </si>
  <si>
    <t>To establish the recommended configuration via GP, set the following UI path to: `Disabled` or ensure the service is not installed.
Computer Configuration\Policies\Windows Settings\Security Settings\System Services\Simple TCP/IP Services</t>
  </si>
  <si>
    <t>To establish the recommended configuration via GP, set the following UI path to: `Disabled` or ensure the service is not installed.
Computer Configuration\Policies\Windows Settings\Security Settings\System Services\Special Administration Console Helper</t>
  </si>
  <si>
    <t>To establish the recommended configuration via GP, set the following UI path to: `Disabled`.
Computer Configuration\Policies\Windows Settings\Security Settings\System Services\SSDP Discovery</t>
  </si>
  <si>
    <t>Set “Special Administration Console Helper (sacsvr)”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Services\Special Administration Console Helper.</t>
  </si>
  <si>
    <t>Set "Simple TCP/IP Services (simptcp)"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Services\Simple TCP/IP Services.</t>
  </si>
  <si>
    <t>Set "SSDP Discovery (SSDPSRV)" to "Disabled". One method to achieve the recommended configuration via Group Policy is to perform the following:  
Set the following UI path to Disabled:
Computer Configuration\Policies\Windows Settings\Security Settings\System Services\SSDP Discovery.</t>
  </si>
  <si>
    <t xml:space="preserve">To establish the recommended configuration via GP, set the following UI path to: `Disabled`.
Computer Configuration\Policies\Windows Settings\Security Settings\System Services\UPnP Device Host
</t>
  </si>
  <si>
    <t>Set "Web Management Service (WMSvc)"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Services\Web Management Service.</t>
  </si>
  <si>
    <t>To establish the recommended configuration via GP, set the following UI path to: `Disabled` or ensure the service is not installed.
Computer Configuration\Policies\Windows Settings\Security Settings\System Services\Windows Media Player Network Sharing Service</t>
  </si>
  <si>
    <t>Set "Windows Media Player Network Sharing Service (WMPNetworkSvc)" to "Disabled" or "Not Installed". One method to achieve the recommended configuration via Group Policy is to perform the following:  
Set the following UI path to Disabled:
Computer Configuration\Policies\Windows Settings\Security Settings\System Services\Windows Media Player Network Sharing Service.</t>
  </si>
  <si>
    <t>To establish the recommended configuration via GP, set the following UI path to: `Disabled`.
Computer Configuration\Policies\Windows Settings\Security Settings\System Services\Windows Mobile Hotspot Service</t>
  </si>
  <si>
    <t>Set "Windows Mobile Hotspot Service (icssvc)" to "Disabled". One method to achieve the recommended configuration via Group Policy is to perform the following:  
Set the following UI path to Disabled:
Computer Configuration\Policies\Windows Settings\Security Settings\System Services\Windows Mobile Hotspot Service.</t>
  </si>
  <si>
    <t>Set "World Wide Web Publishing Service (W3SVC)" to "Disabled" or "Not Installed". One method to achieve the recommended configuration via Group Policy is to perform the following:  
Set the following UI path to Disabled or ensure the service is not installed:
Computer Configuration\Policies\Windows Settings\Security Settings\System Services\World Wide Web Publishing Service.</t>
  </si>
  <si>
    <t>To establish the recommended configuration via GP, set the following UI path to: `Disabled` or ensure the service is not installed.
Computer Configuration\Policies\Windows Settings\Security Settings\System Services\World Wide Web Publishing Service</t>
  </si>
  <si>
    <t>Set "Xbox Accessory Management Service (XboxGipSvc)" to "Disabled". One method to achieve the recommended configuration via Group Policy is to perform the following:  
Set the following UI path to Disabled:
Computer Configuration\Policies\Windows Settings\Security Settings\System Services\Xbox Accessory Management Service.</t>
  </si>
  <si>
    <t>To establish the recommended configuration via GP, set the following UI path to: `Disabled`.
Computer Configuration\Policies\Windows Settings\Security Settings\System Services\Xbox Accessory Management Service</t>
  </si>
  <si>
    <t>To establish the recommended configuration via GP, set the following UI path to: `Disabled`.
Computer Configuration\Policies\Windows Settings\Security Settings\System Services\Xbox Live Networking Service</t>
  </si>
  <si>
    <t xml:space="preserve">To establish the recommended configuration via GP, set the following UI path to `On (recommended)`:
Computer Configuration\Policies\Windows Settings\Security Settings\Windows Firewall with Advanced Security\Windows Firewall with Advanced Security\Windows Firewall Properties\Domain Profile\Firewall state
</t>
  </si>
  <si>
    <t>Set "Windows Firewall: Domain: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Properties\Domain Profile\Firewall state.</t>
  </si>
  <si>
    <t>Set "Windows Firewall: Domain: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Properties\Domain Profile\Inbound connections.</t>
  </si>
  <si>
    <t>To establish the recommended configuration via GP, set the following UI path to `Allow (default)`:
Computer Configuration\Policies\Windows Settings\Security Settings\Windows Firewall with Advanced Security\Windows Firewall with Advanced Security\Windows Firewall Properties\Domain Profile\Outbound connections</t>
  </si>
  <si>
    <t>Set "Windows Firewall: Domain: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Properties\Domain Profile\Outbound connections.</t>
  </si>
  <si>
    <t>To establish the recommended configuration via GP, set the following UI path to `No`:
Computer Configuration\Policies\Windows Settings\Security Settings\Windows Firewall with Advanced Security\Windows Firewall with Advanced Security\Windows Firewall Properties\Domain Profile\Settings Customize\Display a notification</t>
  </si>
  <si>
    <t>Set "Windows Firewall: Domain: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Properties\Domain Profile\Settings Customize\Display a notification.</t>
  </si>
  <si>
    <t>Set "Windows Firewall: Domain: Logging: Name" to "%SystemRoot%\System32\logfiles\firewall\domainfw.log". One method to achieve the recommended configuration via Group Policy is to perform the following: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</si>
  <si>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Set "Windows Firewall: Domain: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Properties\Domain Profile\Logging Customize\Size limit (KB).</t>
  </si>
  <si>
    <t>To establish the recommended configuration via GP, set the following UI path to `16,384 KB or greater`:
Computer Configuration\Policies\Windows Settings\Security Settings\Windows Firewall with Advanced Security\Windows Firewall with Advanced Security\Windows Firewall Properties\Domain Profile\Logging Customize\Size limit (KB)</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</si>
  <si>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successful connections</t>
  </si>
  <si>
    <t>Set "Windows Firewall: Domain: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successful connections.</t>
  </si>
  <si>
    <t>Set "Windows Firewall: Domain: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dropped packets.</t>
  </si>
  <si>
    <t>Set "Windows Firewall: Private: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Properties\Private Profile\Inbound connections.</t>
  </si>
  <si>
    <t>Set "Windows Firewall: Private: Outbound connections" to "Allow (default)". One method to achieve the recommended configuration via Group Policy is to perform the following:  
Set the following UI path to Allow (default):
Computer Configuration\Policies\Windows Settings\Security Settings\Windows Firewall with Advanced Security\Windows Firewall with Advanced Security\Windows Firewall Properties\Private Profile\Outbound connections.</t>
  </si>
  <si>
    <t xml:space="preserve">To establish the recommended configuration via GP, set the following UI path to `Allow (default)`:
Computer Configuration\Policies\Windows Settings\Security Settings\Windows Firewall with Advanced Security\Windows Firewall with Advanced Security\Windows Firewall Properties\Private Profile\Outbound connections
</t>
  </si>
  <si>
    <t xml:space="preserve">To establish the recommended configuration via GP, set the following UI path to ``Block (default)``:
Computer Configuration\Policies\Windows Settings\Security Settings\Windows Firewall with Advanced Security\Windows Firewall with Advanced Security\Windows Firewall Properties\Private Profile\Inbound connections
</t>
  </si>
  <si>
    <t xml:space="preserve">To establish the recommended configuration via GP, set the following UI path to `On (recommended)`:
Computer Configuration\Policies\Windows Settings\Security Settings\Windows Firewall with Advanced Security\Windows Firewall with Advanced Security\Windows Firewall Properties\Private Profile\Firewall state
</t>
  </si>
  <si>
    <t>Set "Windows Firewall: Private: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Properties\Private Profile\Settings Customize\Display a notification.</t>
  </si>
  <si>
    <t>To establish the recommended configuration via GP, set the following UI path to `16,384 KB or greater`:
Computer Configuration\Policies\Windows Settings\Security Settings\Windows Firewall with Advanced Security\Windows Firewall with Advanced Security\Windows Firewall Properties\Private Profile\Logging Customize\Size limit (KB).</t>
  </si>
  <si>
    <t>Set "Windows Firewall: Private: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Properties\Private Profile\Logging Customize\Size limit (KB).</t>
  </si>
  <si>
    <t>Set "Windows Firewall: Private: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dropped packets.</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</si>
  <si>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dropped packets</t>
  </si>
  <si>
    <t>To establish the recommended configuration via GP, set the following UI path to `On (recommended):`
Computer Configuration\Policies\Windows Settings\Security Settings\Windows Firewall with Advanced Security\Windows Firewall with Advanced Security\Windows Firewall Properties\Public Profile\Firewall state</t>
  </si>
  <si>
    <t>Set "Windows Firewall: Public: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Properties\Public Profile\Firewall state.</t>
  </si>
  <si>
    <t>To establish the recommended configuration via GP, set the following UI path to ``Block (default)``:
Computer Configuration\Policies\Windows Settings\Security Settings\Windows Firewall with Advanced Security\Windows Firewall with Advanced Security\Windows Firewall Properties\Public Profile\Inbound connections</t>
  </si>
  <si>
    <t>Set "Windows Firewall: Public: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Properties\Public Profile\Inbound connections.</t>
  </si>
  <si>
    <t>Set "Windows Firewall: Public: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Customize\Display a notification.</t>
  </si>
  <si>
    <t>Set "Windows Firewall: Public: Settings: Apply local firewall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firewall rules.</t>
  </si>
  <si>
    <t xml:space="preserve">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firewall rules
</t>
  </si>
  <si>
    <t xml:space="preserve">To establish the recommended configuration via GP, set the following UI path to `16,384 KB or greater`:
Computer Configuration\Policies\Windows Settings\Security Settings\Windows Firewall with Advanced Security\Windows Firewall with Advanced Security\Windows Firewall Properties\Public Profile\Logging Customize\Size limit (KB)
</t>
  </si>
  <si>
    <t>Set "Windows Firewall: Public: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Properties\Public Profile\Logging Customize\Size limit (KB).</t>
  </si>
  <si>
    <t>Set "Windows Firewall: Public: Logging: Name" to "%SystemRoot%\System32\logfiles\firewall\publicfw.log". One method to achieve the recommended configuration via Group Policy is to perform the following: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</si>
  <si>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Set "Windows Firewall: Public: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dropped packets.</t>
  </si>
  <si>
    <t>Set "Windows Firewall: Public: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successful connections.</t>
  </si>
  <si>
    <t>Set "Audit Credential Validation"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Logon\Audit Credential Validation.</t>
  </si>
  <si>
    <t>Set "Windows Firewall: Public: Settings: Apply local connection security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connection security rules.</t>
  </si>
  <si>
    <t>Set "Audit User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User Account Management.</t>
  </si>
  <si>
    <t>Set "Audit Security Group Management" to include "Success". One method to achieve the recommended configuration via Group Policy is to perform the following:  
Set the following UI path to include Success:
Computer Configuration\Policies\Windows Settings\Security Settings\Advanced Audit Policy Configuration\Audit Policies\Account Management\Audit Security Group Management.</t>
  </si>
  <si>
    <t>Set "Audit Application Group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Application Group Management.</t>
  </si>
  <si>
    <t>To establish the recommended configuration via GP, set the following UI path to include `Success:`
Computer Configuration\Policies\Windows Settings\Security Settings\Advanced Audit Policy Configuration\Audit Policies\Account Management\Audit Security Group Management</t>
  </si>
  <si>
    <t>To establish the recommended configuration via GP, set the following UI path to `Success and Failure`:
Computer Configuration\Policies\Windows Settings\Security Settings\Advanced Audit Policy Configuration\Audit Policies\Account Management\Audit User Account Management</t>
  </si>
  <si>
    <t>Set "Audit Process Creation" to include "Success". One method to achieve the recommended configuration via Group Policy is to perform the following:  
Set the following UI path to include Success:
Computer Configuration\Policies\Windows Settings\Security Settings\Advanced Audit Policy Configuration\Audit Policies\Detailed Tracking\Audit Process Creation.</t>
  </si>
  <si>
    <t>To establish the recommended configuration via GP, set the following UI path to include `Failure`:
Computer Configuration\Policies\Windows Settings\Security Settings\Advanced Audit Policy Configuration\Audit Policies\Logon/Logoff\Audit Account Lockout</t>
  </si>
  <si>
    <t>Set "Audit Account Lockout" to include "Failure". One method to achieve the recommended configuration via Group Policy is to perform the following:  
Set the following UI path to include Failure:
Computer Configuration\Policies\Windows Settings\Security Settings\Advanced Audit Policy Configuration\Audit Policies\Logon/Logoff\Audit Account Lockout.</t>
  </si>
  <si>
    <t>Set "Audit PNP Activity" to include "Success". One method to achieve the recommended configuration via Group Policy is to perform the following:  
Set the following UI path to include Success:
Computer Configuration\Policies\Windows Settings\Security Settings\Advanced Audit Policy Configuration\Audit Policies\Detailed Tracking\Audit PNP Activity.</t>
  </si>
  <si>
    <t>Set "Audit Group Membership"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Group Membership.</t>
  </si>
  <si>
    <t>Set "Audit Logoff"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Logoff.</t>
  </si>
  <si>
    <t xml:space="preserve">To establish the recommended configuration via GP, set the following UI path to include `Success`:
Computer Configuration\Policies\Windows Settings\Security Settings\Advanced Audit Policy Configuration\Audit Policies\Logon/Logoff\Audit Group Membership
</t>
  </si>
  <si>
    <t>To establish the recommended configuration via GP, set the following UI path to include `Success`:
Computer Configuration\Policies\Windows Settings\Security Settings\Advanced Audit Policy Configuration\Audit Policies\Logon/Logoff\Audit Logoff</t>
  </si>
  <si>
    <t xml:space="preserve">To establish the recommended configuration via GP, set the following UI path to `Success and Failure`:
Computer Configuration\Policies\Windows Settings\Security Settings\Advanced Audit Policy Configuration\Audit Policies\Logon/Logoff\Audit Logon
</t>
  </si>
  <si>
    <t>Set "Audit Logon"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Logon.</t>
  </si>
  <si>
    <t>Set "Audit Special Logon"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Special Logon.</t>
  </si>
  <si>
    <t xml:space="preserve">To establish the recommended configuration via GP, set the following UI path to include `Failure`:
Computer Configuration\Policies\Windows Settings\Security Settings\Advanced Audit Policy Configuration\Audit Policies\Object Access\Audit Detailed File Share
</t>
  </si>
  <si>
    <t>Set "Audit Detailed File Share" to include "Failure". One method to achieve the recommended configuration via Group Policy is to perform the following:  
Set the following UI path to include Failure:
Computer Configuration\Policies\Windows Settings\Security Settings\Advanced Audit Policy Configuration\Audit Policies\Object Access\Audit Detailed File Share.</t>
  </si>
  <si>
    <t>Set "Audit File Share"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File Share.</t>
  </si>
  <si>
    <t>Set "Audit Other Object Access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Other Object Access Events.</t>
  </si>
  <si>
    <t>Set "Audit Removable Storage"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Removable Storage.</t>
  </si>
  <si>
    <t>To establish the recommended configuration via GP, set the following UI path to include `Success`:
Computer Configuration\Policies\Windows Settings\Security Settings\Advanced Audit Policy Configuration\Audit Policies\Policy Change\Audit Authentication Policy Change</t>
  </si>
  <si>
    <t>Set "Audit Authentication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Authentication Policy Change.</t>
  </si>
  <si>
    <t>Set "Audit MPSSVC Rule-Level Policy Change"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Policies\Policy Change\Audit MPSSVC Rule-Level Policy Change.</t>
  </si>
  <si>
    <t>To establish the recommended configuration via GP, set the following UI path to `Success and Failure`:
Computer Configuration\Policies\Windows Settings\Security Settings\Advanced Audit Policy Configuration\Audit Policies\Policy Change\Audit MPSSVC Rule-Level Policy Change</t>
  </si>
  <si>
    <t>To establish the recommended configuration via GP, set the following UI path to include `Failure`:
Computer Configuration\Policies\Windows Settings\Security Settings\Advanced Audit Policy Configuration\Audit Policies\Policy Change\Audit Other Policy Change Events</t>
  </si>
  <si>
    <t>Set "Audit Other Policy Change Events" to include "Failure". One method to achieve the recommended configuration via Group Policy is to perform the following:  
Set the following UI path to include Failure:
Computer Configuration\Policies\Windows Settings\Security Settings\Advanced Audit Policy Configuration\Audit Policies\Policy Change\Audit Other Policy Change Events.</t>
  </si>
  <si>
    <t>To establish the recommended configuration via GP, set the following UI path to include `Success`:
Computer Configuration\Policies\Windows Settings\Security Settings\Advanced Audit Policy Configuration\Audit Policies\Policy Change\Audit Authorization Policy Change</t>
  </si>
  <si>
    <t>Set "Audit Authorization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Authorization Policy Change.</t>
  </si>
  <si>
    <t>Set "Audit Sensitive Privilege Use"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Policies\Privilege Use\Audit Sensitive Privilege Use.</t>
  </si>
  <si>
    <t>To establish the recommended configuration via GP, set the following UI path to `Success and Failure`:
Computer Configuration\Policies\Windows Settings\Security Settings\Advanced Audit Policy Configuration\Audit Policies\System\Audit IPsec Driver</t>
  </si>
  <si>
    <t>Set "Audit IPsec Driver"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IPsec Driver.</t>
  </si>
  <si>
    <t>Set "Audit Other System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Other System Events.</t>
  </si>
  <si>
    <t>Set "Audit Security System Extension" to include "Success". One method to achieve the recommended configuration via Group Policy is to perform the following:  
Set the following UI path to include Success:
Computer Configuration\Policies\Windows Settings\Security Settings\Advanced Audit Policy Configuration\Audit Policies\System\Audit Security System Extension.</t>
  </si>
  <si>
    <t>Set "Audit Security State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Policies\System\Audit Security State Change.</t>
  </si>
  <si>
    <t>Set "Audit System Integrity"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System Integrity.</t>
  </si>
  <si>
    <t>To establish the recommended configuration via GP, set the following UI path to include `Success`:
Computer Configuration\Policies\Windows Settings\Security Settings\Advanced Audit Policy Configuration\Audit Policies\System\Audit Security System Extension</t>
  </si>
  <si>
    <t>To establish the recommended configuration via GP, set the following UI path to include `Success`:
Computer Configuration\Policies\Windows Settings\Security Settings\Advanced Audit Policy Configuration\Audit Policies\System\Audit Security State Change</t>
  </si>
  <si>
    <t>To establish the recommended configuration via GP, set the following UI path to `Success and Failure:`
Computer Configuration\Policies\Windows Settings\Security Settings\Advanced Audit Policy Configuration\Audit Policies\System\Audit System Integrity</t>
  </si>
  <si>
    <t>Set "Prevent enabling lock screen camera" to "Enabled". One method to achieve the recommended configuration via Group Policy is to perform the following:  
Set the following UI path to Enabled:
Computer Configuration\Policies\Administrative Templates\Control Panel\Personalization\Prevent enabling lock screen camera.</t>
  </si>
  <si>
    <t>To establish the recommended configuration via GP, set the following UI path to `Enabled`:
Computer Configuration\Policies\Administrative Templates\Control Panel\Personalization\Prevent enabling lock screen camera</t>
  </si>
  <si>
    <t>To establish the recommended configuration via GP, set the following UI path to `Enabled:`
Computer Configuration\Policies\Administrative Templates\Control Panel\Personalization\Prevent enabling lock screen slide show</t>
  </si>
  <si>
    <t>Set "Prevent enabling lock screen slide show" to "Enabled". One method to achieve the recommended configuration via Group Policy is to perform the following:   
Set the following UI path to Enabled:
Computer Configuration\Policies\Administrative Templates\Control Panel\Personalization\Prevent enabling lock screen slide show.</t>
  </si>
  <si>
    <t>Set "Allow users to enable online speech recognition services" to "Disabled". One method to achieve the recommended configuration via Group Policy is to perform the following:  
Set the following UI path to Disabled:
Computer Configuration\Policies\Administrative Templates\Control Panel\Regional and Language Options\Allow users to enable online speech recognition services.</t>
  </si>
  <si>
    <t>To establish the recommended configuration via GP, set the following UI path to `Disabled`:
Computer Configuration\Policies\Administrative Templates\Control Panel\Regional and Language Options\Allow users to enable online speech recognition services</t>
  </si>
  <si>
    <t>Set LAPS AdmPwd GPO Extension / CSE is installed. 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t>
  </si>
  <si>
    <t xml:space="preserve">In order to utilize LAPS, a minor Active Directory Schema update is required, and a Group Policy Client Side Extension (CSE) must be installed on each managed computer. When LAPS is installed, the file `AdmPwd.dll` must be present in the following location and registered in Windows (the LAPS AdmPwd GPO Extension / CSE installation does this for you):
C:\Program Files\LAPS\CSE\AdmPwd.dll
</t>
  </si>
  <si>
    <t>To establish the recommended configuration via GP, set the following UI path to `Enabled`:
Computer Configuration\Policies\Administrative Templates\LAPS\Do not allow password expiration time longer than required by policy</t>
  </si>
  <si>
    <t>Set "Do not allow password expiration time longer than required by policy" to "Enabled". One method to achieve the recommended configuration via Group Policy is to perform the following:  
Set the following UI path to Enabled:
Computer Configuration\Policies\Administrative Templates\LAPS\Do not allow password expiration time longer than required by policy.</t>
  </si>
  <si>
    <t>Set "Enable Local Admin Password Management" to "Enabled". One method to achieve the recommended configuration via Group Policy is to perform the following:  
Set the following UI path to Enabled:
Computer Configuration\Policies\Administrative Templates\LAPS\Enable Local Admin Password Management.</t>
  </si>
  <si>
    <t>To establish the recommended configuration via GP, set the following UI path to `Enabled`:
Computer Configuration\Policies\Administrative Templates\LAPS\Enable Local Admin Password Management</t>
  </si>
  <si>
    <t>To establish the recommended configuration via GP, set the following UI path to `Enabled`, and configure the `Password Length` option to `14 or more`:
Computer Configuration\Policies\Administrative Templates\LAPS\Password Settings</t>
  </si>
  <si>
    <t>Set "Password Settings: Password Length" to "Enabled: 14 or more". One method to achieve the recommended configuration via Group Policy is to perform the following:  
Set the following UI path to Enabled, and configure the Password Length option to 14 or more:
Computer Configuration\Policies\Administrative Templates\LAPS\Password Settings.</t>
  </si>
  <si>
    <t>Set "Password Settings: Password Age (Days)" to "Enabled: 30 or fewer". One method to achieve the recommended configuration via Group Policy is to perform the following:  
Set the following UI path to Enabled, and configure the Password Age (Days) option to 30 or fewer:
Computer Configuration\Policies\Administrative Templates\LAPS\Password Settings.</t>
  </si>
  <si>
    <t>To establish the recommended configuration via GP, set the following UI path to `Enabled`:
Computer Configuration\Policies\Administrative Templates\MS Security Guide\Apply UAC restrictions to local accounts on network logons</t>
  </si>
  <si>
    <t>Set "Apply UAC restrictions to local accounts on network logons" to "Enabled". One method to achieve the recommended configuration via Group Policy is to perform the following:  
Set the following UI path to Enabled:
Computer Configuration\Policies\Administrative Templates\MS Security Guide\Apply UAC restrictions to local accounts on network logons.</t>
  </si>
  <si>
    <t>Set "Configure SMB v1 client driver" to "Enabled: Disable driver (recommended)". One method to achieve the recommended configuration via Group Policy is to perform the following:  
Set the following UI path to Enabled: Disable driver (recommended):
Computer Configuration\Policies\Administrative Templates\MS Security Guide\Configure SMB v1 client driver.</t>
  </si>
  <si>
    <t>To establish the recommended configuration via GP, set the following UI path to `Enabled: Disable driver (recommended)`:
Computer Configuration\Policies\Administrative Templates\MS Security Guide\Configure SMB v1 client driver</t>
  </si>
  <si>
    <t>To establish the recommended configuration via GP, set the following UI path to `Disabled`:
Computer Configuration\Policies\Administrative Templates\MS Security Guide\Configure SMB v1 server</t>
  </si>
  <si>
    <t>Set "Configure SMB v1 server" to "Disabled". One method to achieve the recommended configuration via Group Policy is to perform the following:  
Set the following UI path to Disabled:
Computer Configuration\Policies\Administrative Templates\MS Security Guide\Configure SMB v1 server.</t>
  </si>
  <si>
    <t>Set "Enable Structured Exception Handling Overwrite Protection (SEHOP)" to "Enabled". One method to achieve the recommended configuration via Group Policy is to perform the following:  
Set the following UI path to Enabled:
Computer Configuration\Policies\Administrative Templates\MS Security Guide\Enable Structured Exception Handling Overwrite Protection (SEHOP).</t>
  </si>
  <si>
    <t>To establish the recommended configuration via GP, set the following UI path to `Enabled`:
Computer Configuration\Policies\Administrative Templates\MS Security Guide\Enable Structured Exception Handling Overwrite Protection (SEHOP)</t>
  </si>
  <si>
    <t>To establish the recommended configuration via GP, set the following UI path to Enabled.
Computer Configuration\Policies\Administrative Templates\MS Security Guide\Limits print driver installation to Administrators</t>
  </si>
  <si>
    <t>To establish the recommended configuration via GP, set the following UI path to `Enabled: P-node (recommended)`:
Computer Configuration\Policies\Administrative Templates\MS Security Guide\NetBT NodeType configuration</t>
  </si>
  <si>
    <t>Set "NetBT NodeType configuration" to "Enabled: P-node (recommended)". One method to achieve the recommended configuration via Group Policy is to perform the following:  
Set the following UI path to Enabled: P-node (recommended):
Computer Configuration\Policies\Administrative Templates\MS Security Guide\NetBT NodeType configuration.</t>
  </si>
  <si>
    <t>Set "WDigest Authentication" to "Disabled". One method to achieve the recommended configuration via Group Policy is to perform the following:  
Set the following UI path to Disabled:
Computer Configuration\Policies\Administrative Templates\MS Security Guide\WDigest Authentication (disabling may require KB2871997).</t>
  </si>
  <si>
    <t>To establish the recommended configuration via GP, set the following UI path to `Disabled`:
Computer Configuration\Policies\Administrative Templates\MS Security Guide\WDigest Authentication (disabling may require KB2871997)</t>
  </si>
  <si>
    <t>Set "MSS: (AutoAdminLogon) Enable Automatic Logon (not recommended)" to "Disabled". One method to achieve the recommended configuration via Group Policy is to perform the following:  
Set the following UI path to Disabled:
Computer Configuration\Policies\Administrative Templates\MSS (Legacy)\MSS: (AutoAdminLogon) Enable Automatic Logon (not recommended).</t>
  </si>
  <si>
    <t>To establish the recommended configuration via GP, set the following UI path to `Disabled`:
Computer Configuration\Policies\Administrative Templates\MSS (Legacy)\MSS: (AutoAdminLogon) Enable Automatic Logon (not recommended)</t>
  </si>
  <si>
    <t>To establish the recommended configuration via GP, set the following UI path to `Enabled: Highest protection, source routing is completely disabled`:
Computer Configuration\Policies\Administrative Templates\MSS (Legacy)\MSS: (DisableIPSourceRouting IPv6) IP source routing protection level (protects against packet spoofing)</t>
  </si>
  <si>
    <t>Set "MSS: (DisableIPSourceRouting IPv6)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IPv6) IP source routing protection level (protects against packet spoofing).</t>
  </si>
  <si>
    <t>Set "MSS: (DisableIPSourceRouting)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 source routing protection level (protects against packet spoofing).</t>
  </si>
  <si>
    <t>To establish the recommended configuration via GP, set the following UI path to `Enabled: Highest protection, source routing is completely disabled`:
Computer Configuration\Policies\Administrative Templates\MSS (Legacy)\MSS: (DisableIPSourceRouting) IP source routing protection level (protects against packet spoofing)</t>
  </si>
  <si>
    <t>Set "MSS: (NoNameReleaseOnDemand) Allow the computer to ignore NetBIOS name release requests except from WINS servers" to "Enabled". One method to achieve the recommended configuration via Group Policy is to perform the following:  
Set the following UI path to Enabled:
Computer Configuration\Policies\Administrative Templates\MSS (Legacy)\MSS: (NoNameReleaseOnDemand) Allow the computer to ignore NetBIOS name release requests except from WINS servers.</t>
  </si>
  <si>
    <t>Set "MSS: (SafeDllSearchMode) Enable Safe DLL search mode (recommended)" to "Enabled". One method to achieve the recommended configuration via Group Policy is to perform the following:  
Set the following UI path to Enabled:
Computer Configuration\Policies\Administrative Templates\MSS (Legacy)\MSS: (SafeDllSearchMode) Enable Safe DLL search mode (recommended).</t>
  </si>
  <si>
    <t>To establish the recommended configuration via GP, set the following UI path to Disabled:
Computer Configuration\Policies\Administrative Templates\MSS (Legacy)\MSS: (EnableICMPRedirect) Allow ICMP redirects to override OSPF generated routes</t>
  </si>
  <si>
    <t>To establish the recommended configuration via GP, set the following UI path to `Enabled`:
Computer Configuration\Policies\Administrative Templates\MSS (Legacy)\MSS: (NoNameReleaseOnDemand) Allow the computer to ignore NetBIOS name release requests except from WINS servers</t>
  </si>
  <si>
    <t>To establish the recommended configuration via GP, set the following UI path to `Enabled`:
Computer Configuration\Policies\Administrative Templates\MSS (Legacy)\MSS: (SafeDllSearchMode) Enable Safe DLL search mode (recommended)</t>
  </si>
  <si>
    <t>To establish the recommended configuration via GP, set the following UI path to `Administrators: Remote Access: Allow`:
Computer Configuration\Policies\Windows Settings\Security Settings\Local Policies\Security Options\Network access: Restrict clients allowed to make remote calls to SAM</t>
  </si>
  <si>
    <t>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t>
  </si>
  <si>
    <t>To establish the recommended configuration via GP, set the following UI path to `No One`:
Computer Configuration\Policies\Windows Settings\Security Settings\Local Policies\User Rights Assignment\Access Credential Manager as a trusted caller</t>
  </si>
  <si>
    <t>To establish the recommended configuration via GP, set the following UI path to include `Guests`:
Computer Configuration\Policies\Windows Settings\Security Settings\Local Policies\User Rights Assignment\Deny log on locally</t>
  </si>
  <si>
    <t>To establish the recommended configuration via GP, set the following UI path to include `Guests, Local account`:
Computer Configuration\Policies\Windows Settings\Security Settings\Local Policies\User Rights Assignment\Deny log on through Remote Desktop Services</t>
  </si>
  <si>
    <t>To establish the recommended configuration via GP, set the following UI path to LOCAL SERVICE, NETWORK SERVICE`:
Computer Configuration\Policies\Windows Settings\Security Settings\Local Policies\User Rights Assignment\Replace a process level token</t>
  </si>
  <si>
    <t>To establish the recommended configuration via GP, set the following UI path to: `Send NTLMv2 response only. Refuse LM &amp; NTLM`:
Computer Configuration\Policies\Windows Settings\Security Settings\Local Policies\Security Options\Network security: LAN Manager authentication level</t>
  </si>
  <si>
    <t>To establish the recommended configuration via GP, set the following UI path to `Enabled`:
Computer Configuration\Policies\Windows Settings\Security Settings\Local Policies\Security Options\System objects: Require case insensitivity for non-Windows subsystems</t>
  </si>
  <si>
    <t>To establish the recommended configuration via GP, set the following UI path to `Disabled`:
Computer Configuration\Policies\Windows Settings\Security Settings\Local Policies\Security Options\Network security: Allow LocalSystem NULL session fallback</t>
  </si>
  <si>
    <t>To establish the recommended configuration via GP, set the following UI path to `AES128_HMAC_SHA1, AES256_HMAC_SHA1, Future encryption types`:
Computer Configuration\Policies\Windows Settings\Security Settings\Local Policies\Security Options\Network security: Configure encryption types allowed for Kerberos</t>
  </si>
  <si>
    <t>To establish the recommended configuration via GP, set the following UI path to `Require NTLMv2 session security, Require 128-bit encryption`:
Computer Configuration\Policies\Windows Settings\Security Settings\Local Policies\Security Options\Network security: Minimum session security for NTLM SSP based (including secure RPC) servers</t>
  </si>
  <si>
    <t>To establish the recommended configuration via GP, set the following UI path to `Enabled`:
Computer Configuration\Policies\Windows Settings\Security Settings\Local Policies\Security Options\User Account Control: Detect application installations and prompt for elevation</t>
  </si>
  <si>
    <t>To establish the recommended configuration via GP, set the following UI path to: `Disabled` or ensure the service is not installed.
Computer Configuration\Policies\Windows Settings\Security Settings\System Services\IIS Admin Service</t>
  </si>
  <si>
    <t>To establish the recommended configuration via GP, set the following UI path to: `Disabled` or ensure the service is not installed.
Computer Configuration\Policies\Windows Settings\Security Settings\System Services\Web Management Service</t>
  </si>
  <si>
    <t>To establish the recommended configuration via GP, set the following UI path to: `Disabled`.
Computer Configuration\Policies\Windows Settings\Security Settings\System Services\Xbox Live Game Save</t>
  </si>
  <si>
    <t>To establish the recommended configuration via GP, set the following UI path to: `Disabled`.
Computer Configuration\Policies\Windows Settings\Security Settings\System Services\Xbox Live Auth Manager</t>
  </si>
  <si>
    <t>To establish the recommended configuration via GP, set the following UI path to `Block (default)`:
Computer Configuration\Policies\Windows Settings\Security Settings\Windows Firewall with Advanced Security\Windows Firewall with Advanced Security\Windows Firewall Properties\Domain Profile\Inbound connections</t>
  </si>
  <si>
    <t>To establish the recommended configuration via GP,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</si>
  <si>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To establish the recommended configuration via GP, set the following UI path to `Yes`:
Computer Configuration\Policies\Windows Settings\Security Settings\Windows Firewall with Advanced Security\Windows Firewall with Advanced Security\Windows Firewall Properties\Domain Profile\Logging Customize\Log dropped packets</t>
  </si>
  <si>
    <t>To establish the recommended configuration via GP, set the following UI path to `No`:
Computer Configuration\Policies\Windows Settings\Security Settings\Windows Firewall with Advanced Security\Windows Firewall with Advanced Security\Windows Firewall Properties\Private Profile\Settings Customize\Display a notification</t>
  </si>
  <si>
    <t>To establish the recommended configuration via GP,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</si>
  <si>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To establish the recommended configuration via GP, set the following UI path to `Yes`:
Computer Configuration\Policies\Windows Settings\Security Settings\Windows Firewall with Advanced Security\Windows Firewall with Advanced Security\Windows Firewall Properties\Private Profile\Logging Customize\Log successful connections</t>
  </si>
  <si>
    <t>To establish the recommended configuration via GP, set the following UI path to `Allow (default)`:
Computer Configuration\Policies\Windows Settings\Security Settings\Windows Firewall with Advanced Security\Windows Firewall with Advanced Security\Windows Firewall Properties\Public Profile\Outbound connections</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</si>
  <si>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Customize\Display a notification</t>
  </si>
  <si>
    <t>To establish the recommended configuration via GP, set the following UI path to `No`:
Computer Configuration\Policies\Windows Settings\Security Settings\Windows Firewall with Advanced Security\Windows Firewall with Advanced Security\Windows Firewall Properties\Public Profile\Settings Customize\Apply local connection security rules</t>
  </si>
  <si>
    <t>To establish the recommended configuration via GP,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</si>
  <si>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dropped packets</t>
  </si>
  <si>
    <t>To establish the recommended configuration via GP, set the following UI path to `Yes`.
Computer Configuration\Policies\Windows Settings\Security Settings\Windows Firewall with Advanced Security\Windows Firewall with Advanced Security\Windows Firewall Properties\Public Profile\Logging Customize\Log successful connections</t>
  </si>
  <si>
    <t>To establish the recommended configuration via GP, set the following UI path to `Success and Failure`:
Computer Configuration\Policies\Windows Settings\Security Settings\Advanced Audit Policy Configuration\Audit Policies\Account Logon\Audit Credential Validation</t>
  </si>
  <si>
    <t>To establish the recommended configuration via GP, set the following UI path to `Success and Failure`:
Computer Configuration\Policies\Windows Settings\Security Settings\Advanced Audit Policy Configuration\Audit Policies\Account Management\Audit Application Group Management</t>
  </si>
  <si>
    <t>To establish the recommended configuration via GP, set the following UI path to include `Success`:
Computer Configuration\Policies\Windows Settings\Security Settings\Advanced Audit Policy Configuration\Audit Policies\Detailed Tracking\Audit PNP Activity</t>
  </si>
  <si>
    <t>To establish the recommended configuration via GP, set the following UI path to include `Success`:
Computer Configuration\Policies\Windows Settings\Security Settings\Advanced Audit Policy Configuration\Audit Policies\Detailed Tracking\Audit Process Creation</t>
  </si>
  <si>
    <t>To establish the recommended configuration via GP, set the following UI path to `Success and Failure`:
Computer Configuration\Policies\Windows Settings\Security Settings\Advanced Audit Policy Configuration\Audit Policies\Logon/Logoff\Audit Other Logon/Logoff Events</t>
  </si>
  <si>
    <t>To establish the recommended configuration via GP, set the following UI path to include `Success`:
Computer Configuration\Policies\Windows Settings\Security Settings\Advanced Audit Policy Configuration\Audit Policies\Logon/Logoff\Audit Special Logon</t>
  </si>
  <si>
    <t>To establish the recommended configuration via GP, set the following UI path to `Success and Failure`:
Computer Configuration\Policies\Windows Settings\Security Settings\Advanced Audit Policy Configuration\Audit Policies\Object Access\Audit File Share</t>
  </si>
  <si>
    <t>To establish the recommended configuration via GP, set the following UI path to `Success and Failure`:
Computer Configuration\Policies\Windows Settings\Security Settings\Advanced Audit Policy Configuration\Audit Policies\Object Access\Audit Other Object Access Events</t>
  </si>
  <si>
    <t>To establish the recommended configuration via GP, set the following UI path to `Success and Failure`:
Computer Configuration\Policies\Windows Settings\Security Settings\Advanced Audit Policy Configuration\Audit Policies\Object Access\Audit Removable Storage</t>
  </si>
  <si>
    <t>To establish the recommended configuration via GP, set the following UI path to `Success and Failure`:
Computer Configuration\Policies\Windows Settings\Security Settings\Advanced Audit Policy Configuration\Audit Policies\System\Audit Other System Events</t>
  </si>
  <si>
    <t>To establish the recommended configuration via GP, set the following UI path to `Success and Failure`:
Computer Configuration\Policies\Windows Settings\Security Settings\Advanced Audit Policy Configuration\Audit Policies\Privilege Use\Audit Sensitive Privilege Use</t>
  </si>
  <si>
    <t>To establish the recommended configuration via GP, set the following UI path to `Enabled`, and configure the `Password Complexity` option to `Large letters + small letters + numbers + special characters`:
Computer Configuration\Policies\Administrative Templates\LAPS\Password Settings</t>
  </si>
  <si>
    <t>To establish the recommended configuration via GP, set the following UI path to `Enabled`, and configure the `Password Age (Days)` option to `30 or fewer`:
Computer Configuration\Policies\Administrative Templates\LAPS\Password Setting</t>
  </si>
  <si>
    <t>To establish the recommended configuration via GP, set the following UI path to `Enabled: Authenticated`:
Computer Configuration\Policies\Administrative Templates\System\Remote Procedure Call\Restrict Unauthenticated RPC clients</t>
  </si>
  <si>
    <t>To establish the recommended configuration via GP, set the following UI path to `Enabled: Block`:
Computer Configuration\Policies\Administrative Templates\Windows Components\Microsoft Defender Antivirus\Configure detection for potentially unwanted applications</t>
  </si>
  <si>
    <t>To establish the recommended configuration via GP, set the following UI path to `Enabled`:
User Configuration\Policies\Administrative Templates\Control Panel\Personalization\Enable screen saver</t>
  </si>
  <si>
    <t>Navigate to the UI Path articulated in the Remediation section and confirm it is set as prescribed. This group policy setting is backed by the following registry location:
HKEY_LOCAL_MACHINE\SOFTWARE\Policies\Microsoft Services\AdmPwd:PasswordAgeDays</t>
  </si>
  <si>
    <t>Navigate to the UI Path articulated in the Remediation section and confirm it is set as prescribed. This group policy setting is backed by the following registry location:
HKEY_LOCAL_MACHINE\SYSTEM\CurrentControlSet\Services\Netlogon\Parameters:DisablePasswordChange</t>
  </si>
  <si>
    <t>Navigate to the UI Path articulated in the Remediation section and confirm it is set as prescribed. This group policy setting is backed by the following registry location:
HKEY_LOCAL_MACHINE\SYSTEM\CurrentControlSet\Services\Netlogon\Parameters:RequireStrongKey</t>
  </si>
  <si>
    <t>Navigate to the UI Path articulated in the Remediation section and confirm it is set as prescribed. This group policy setting is backed by the following registry location:
HKEY_LOCAL_MACHINE\System\CurrentControlSet\Services\Netlogon\Parameters:MaximumPasswordAge</t>
  </si>
  <si>
    <t>Navigate to the UI Path articulated in the Remediation section and confirm it is set as prescribed. This group policy setting is backed by the following registry location:
HKEY_LOCAL_MACHINE\SOFTWARE\Microsoft\Windows\CurrentVersion\Policies\System:InactivityTimeoutSecs</t>
  </si>
  <si>
    <t>Navigate to the UI Path articulated in the Remediation section and confirm it is set as prescribed, noting that values of `Force Logoff` or `Disconnect if a Remote Desktop Services session` are also acceptable settings. This group policy setting is backed by the following registry location:
HKEY_LOCAL_MACHINE\SOFTWARE\Microsoft\Windows NT\CurrentVersion\Winlogon:ScRemoveOption</t>
  </si>
  <si>
    <t>Navigate to the UI Path articulated in the Remediation section and confirm it is set as prescribed. This group policy setting is backed by the following registry location:
HKEY_LOCAL_MACHINE\SYSTEM\CurrentControlSet\Services\LanManServer\Parameters:EnableSecuritySignature</t>
  </si>
  <si>
    <t>Navigate to the UI Path articulated in the Remediation section and confirm it is set as prescribed. This group policy setting is backed by the following registry location:
HKEY_LOCAL_MACHINE\SYSTEM\CurrentControlSet\Control\Lsa:RestrictAnonymous</t>
  </si>
  <si>
    <t>Navigate to the UI Path articulated in the Remediation section and confirm it is set as prescribed. This group policy setting is backed by the following registry location:
HKEY_LOCAL_MACHINE\SYSTEM\CurrentControlSet\Services\LanManServer\Parameters:NullSessionPipes</t>
  </si>
  <si>
    <t>Navigate to the UI Path articulated in the Remediation section and confirm it is set as prescribed. This group policy setting is backed by the following registry location:
HKEY_LOCAL_MACHINE\SYSTEM\CurrentControlSet\Control\Lsa:ForceGuest</t>
  </si>
  <si>
    <t>Navigate to the UI Path articulated in the Remediation section and confirm it is set as prescribed. This group policy setting is backed by the following registry location:
HKEY_LOCAL_MACHINE\SYSTEM\CurrentControlSet\Control\Lsa:UseMachineId</t>
  </si>
  <si>
    <t>Navigate to the UI Path articulated in the Remediation section and confirm it is set as prescribed. This group policy setting is backed by the following registry location:
HKEY_LOCAL_MACHINE\SOFTWARE\Microsoft\Windows\CurrentVersion\Policies\System\Kerberos\Parameters:SupportedEncryptionTypes</t>
  </si>
  <si>
    <t>Navigate to the UI Path articulated in the Remediation section and confirm it is set as prescribed. This group policy setting is backed by the following registry location:
HKEY_LOCAL_MACHINE\SYSTEM\CurrentControlSet\Control\Lsa:LmCompatibilityLevel</t>
  </si>
  <si>
    <t>Navigate to the UI Path articulated in the Remediation section and confirm it is set as prescribed. This group policy setting is backed by the following registry location:
HKEY_LOCAL_MACHINE\SYSTEM\CurrentControlSet\Services\LDAP:LDAPClientIntegrity</t>
  </si>
  <si>
    <t>Navigate to the UI Path articulated in the Remediation section and confirm it is set as prescribed. This group policy setting is backed by the following registry location:
HKEY_LOCAL_MACHINE\SYSTEM\CurrentControlSet\Control\Session Manager:ProtectionMode</t>
  </si>
  <si>
    <t>Navigate to the UI Path articulated in the Remediation section and confirm it is set as prescribed. This group policy setting is backed by the following registry location:
HKEY_LOCAL_MACHINE\SOFTWARE\Microsoft\Windows\CurrentVersion\Policies\System:EnableVirtualization</t>
  </si>
  <si>
    <t>Navigate to the UI Path articulated in the Remediation section and confirm it is set as prescribed. This group policy setting is backed by the following registry location:
HKEY_LOCAL_MACHINE\SYSTEM\CurrentControlSet\Services\sshd:Start</t>
  </si>
  <si>
    <t>Navigate to the UI Path articulated in the Remediation section and confirm it is set as prescribed. This group policy setting is backed by the following registry location:
HKEY_LOCAL_MACHINE\SYSTEM\CurrentControlSet\Services\XboxNetApiSvc:Start</t>
  </si>
  <si>
    <t>Navigate to the UI Path articulated in the Remediation section and confirm it is set as prescribed. This group policy setting is backed by the following registry location:
HKEY_LOCAL_MACHINE\SOFTWARE\Policies\Microsoft\WindowsFirewall\DomainProfile:DefaultInboundAction</t>
  </si>
  <si>
    <t>Navigate to the UI Path articulated in the Remediation section and confirm it is set as prescribed. This group policy setting is backed by the following registry location:
HKEY_LOCAL_MACHINE\SOFTWARE\Policies\Microsoft\WindowsFirewall\DomainProfile:DefaultOutboundAction</t>
  </si>
  <si>
    <t>Navigate to the UI Path articulated in the Remediation section and confirm it is set as prescribed. This group policy setting is backed by the following registry location:
HKEY_LOCAL_MACHINE\SOFTWARE\Policies\Microsoft\WindowsFirewall\DomainProfile\Logging:LogFileSize</t>
  </si>
  <si>
    <t>Navigate to the UI Path articulated in the Remediation section and confirm it is set as prescribed. This group policy setting is backed by the following registry location:
HKEY_LOCAL_MACHINE\SOFTWARE\Policies\Microsoft\WindowsFirewall\PrivateProfile:EnableFirewall</t>
  </si>
  <si>
    <t>Navigate to the UI Path articulated in the Remediation section and confirm it is set as prescribed. This group policy setting is backed by the following registry location:
HKEY_LOCAL_MACHINE\SOFTWARE\Policies\Microsoft\WindowsFirewall\PrivateProfile\Logging:LogDroppedPackets</t>
  </si>
  <si>
    <t>Navigate to the UI Path articulated in the Remediation section and confirm it is set as prescribed. This group policy setting is backed by the following registry location:
HKEY_LOCAL_MACHINE\SOFTWARE\Policies\Microsoft\WindowsFirewall\PublicProfile:DefaultInboundAction</t>
  </si>
  <si>
    <t>Navigate to the UI Path articulated in the Remediation section and confirm it is set as prescribed. This group policy setting is backed by the following registry location:
HKEY_LOCAL_MACHINE\SOFTWARE\Policies\Microsoft\WindowsFirewall\PublicProfile:DisableNotifications</t>
  </si>
  <si>
    <t>Navigate to the UI Path articulated in the Remediation section and confirm it is set as prescribed. This group policy setting is backed by the following registry location:
HKEY_LOCAL_MACHINE\SOFTWARE\Policies\Microsoft\WindowsFirewall\PublicProfile:AllowLocalPolicyMerge</t>
  </si>
  <si>
    <t>Navigate to the UI Path articulated in the Remediation section and confirm it is set as prescribed. This group policy setting is backed by the following registry location:
HKEY_LOCAL_MACHINE\SOFTWARE\Policies\Microsoft\WindowsFirewall\PublicProfile\Logging:LogSuccessfulConnections</t>
  </si>
  <si>
    <t>Navigate to the UI Path articulated in the Remediation section and confirm it is set as prescribed. This group policy setting is backed by the following registry location:
HKEY_LOCAL_MACHINE\SOFTWARE\Policies\Microsoft\Windows\Personalization:NoLockScreenCamera</t>
  </si>
  <si>
    <t>Navigate to the UI Path articulated in the Remediation section and confirm it is set as prescribed. This group policy setting is backed by the following registry location:
HKEY_LOCAL_MACHINE\SOFTWARE\Policies\Microsoft\InputPersonalization:AllowInputPersonalization</t>
  </si>
  <si>
    <t>The LAPS AdmPwd GPO Extension / CSE can be verified to be installed by the presence of the following registry value:
HKEY_LOCAL_MACHINE\SOFTWARE\Microsoft\Windows NT\CurrentVersion\Winlogon\GPExtensions\{D76B9641-3288-4f75-942D-087DE603E3EA}:DllName</t>
  </si>
  <si>
    <t>Navigate to the UI Path articulated in the Remediation section and confirm it is set as prescribed. This group policy setting is backed by the following registry location:
HKEY_LOCAL_MACHINE\SOFTWARE\Policies\Microsoft Services\AdmPwd:PwdExpirationProtectionEnabled</t>
  </si>
  <si>
    <t>Navigate to the UI Path articulated in the Remediation section and confirm it is set as prescribed. This group policy setting is backed by the following registry location:
HKEY_LOCAL_MACHINE\SOFTWARE\Policies\Microsoft Services\AdmPwd:PasswordComplexity</t>
  </si>
  <si>
    <t>Navigate to the UI Path articulated in the Remediation section and confirm it is set as prescribed. This group policy setting is backed by the following registry location:
HKEY_LOCAL_MACHINE\SOFTWARE\Policies\Microsoft\Windows NT\Printers\PointAndPrint:RestrictDriverInstallationToAdministrators</t>
  </si>
  <si>
    <t xml:space="preserve">Set "Include command line in process creation events" to Enabled </t>
  </si>
  <si>
    <t>The setting "Include command line in process creation events" is enabled.</t>
  </si>
  <si>
    <t>The setting "Include command line in process creation events" is not enabled.</t>
  </si>
  <si>
    <t>Set "Include command line in process creation events" to "Enabled". One method to achieve the recommended configuration via Group Policy is to perform the following:  
Set the following UI path to Disabled:
Computer Configuration\Policies\Administrative Templates\System\Audit Process Creation\Include command line in process creation events.</t>
  </si>
  <si>
    <t>Set "Manage preview builds" to "Disabled"</t>
  </si>
  <si>
    <t>The 'Manage preview builds' has been set to disabled.</t>
  </si>
  <si>
    <t>The 'Manage preview builds' has not been set to disabled.</t>
  </si>
  <si>
    <t>Navigate to the UI Path articulated in the Remediation section and confirm it is set as prescribed. This group policy setting is backed by the following registry location:
HKEY_LOCAL_MACHINE\SYSTEM\CurrentControlSet\Control\Lsa:LimitBlankPasswordUse</t>
  </si>
  <si>
    <t>Navigate to the UI Path articulated in the Remediation section and confirm it is set as prescribed. This group policy setting is backed by the following registry location:
HKEY_LOCAL_MACHINE\SOFTWARE\Microsoft\Windows\CurrentVersion\Policies\System:LegalNoticeCaption</t>
  </si>
  <si>
    <t>Navigate to the UI Path articulated in the Remediation section and confirm it is set as prescribed. This group policy setting is backed by the following registry location:
HKEY_LOCAL_MACHINE\SYSTEM\CurrentControlSet\Control\Lsa:EveryoneIncludesAnonymous</t>
  </si>
  <si>
    <t>Navigate to the UI Path articulated in the Remediation section and confirm it is set as prescribed. This group policy setting is backed by the following registry location:
HKEY_LOCAL_MACHINE\SYSTEM\CurrentControlSet\Services\LanManServer\Parameters:NullSessionShares</t>
  </si>
  <si>
    <t>Set "Audit  Policy Change" to include "Success"</t>
  </si>
  <si>
    <t>The setting "Audit  Policy Change" is set to "Success and Failure"</t>
  </si>
  <si>
    <t>The setting "Audit  Policy Change" is not set to "Success and Failure".</t>
  </si>
  <si>
    <t xml:space="preserve"> ▪ SCSEM Subject: Windows 11</t>
  </si>
  <si>
    <t>Windows 11 SCSEM Test Results</t>
  </si>
  <si>
    <t>Initial release CIS Microsoft Windows 11 Enterprise Benchmark v1.0.0</t>
  </si>
  <si>
    <t>Set "Audit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Policy Change.</t>
  </si>
  <si>
    <t>To establish the recommended configuration via GP, set the following UI path to: `Disabled`.
Computer Configuration\Policies\Windows Settings\Security Settings\System Services\Routing and Remote Access</t>
  </si>
  <si>
    <t>Supports the following TCP/IP services: Character Generator, Daytime, Discard, Echo, and Quote of the Day.
The recommended state for this setting is: `Disabled` or `Not Installed`.
**Note:** This service is not installed by default. It is supplied with Windows, but is installed by enabling an optional Windows feature (_Simple TCPIP services (i.e. echo, daytime etc.)_).</t>
  </si>
  <si>
    <t>The capability to run a mobile hotspot from a domain-connected computer could easily expose the internal network to war drivers or other hackers.</t>
  </si>
  <si>
    <t>To establish the recommended configuration via GP, set the following UI path to include `Success`:
Computer Configuration\Policies\Windows Settings\Security Settings\Advanced Audit Policy Configuration\Audit Policies\Policy Change\Audit  Policy Change</t>
  </si>
  <si>
    <t>To establish the recommended configuration via GP, set the following UI path to Enabled: Show warning and elevation prompt:
Computer Configuration\Policies\Administrative Templates\Printers\Point and Print Restrictions: When installing drivers for a new connection</t>
  </si>
  <si>
    <t>Set "Limit Dump Collection" to "Enabled". One method to achieve the recommended configuration via Group Policy is to perform the following:
Set the following UI path to Enabled.
Computer Configuration\Policies\Administrative Templates\Windows Components\Data Collection and Preview Builds\Limit Dump Collection.</t>
  </si>
  <si>
    <t>The 'Turn off Windows Defender Antivirus' has been set to disabled.</t>
  </si>
  <si>
    <t>To establish the recommended configuration via GP, set the following UI path to `Disabled`:
Computer Configuration\Policies\Administrative Templates\Windows Components\Microsoft Defender Antivirus\Turn off Microsoft Defender Antivirus</t>
  </si>
  <si>
    <t>Set "Turn off Windows Defender Antivirus" to "Disabled". One method to achieve the recommended configuration via Group Policy is to perform the following:
Set the following UI path to Disabled:
Computer Configuration\Policies\Administrative Templates\Windows Components\Microsoft Defender Antivirus\Turn off Microsoft Defender Antivirus.</t>
  </si>
  <si>
    <t>To establish the recommended configuration via GP, set the following UI path to `Disabled:`
Computer Configuration\Policies\Administrative Templates\Windows Components\Windows Game Recording and Broadcasting\Enables or disables Windows Game Recording and Broadcasting</t>
  </si>
  <si>
    <t>HIA6</t>
  </si>
  <si>
    <t>Identity proofing as not been implemented</t>
  </si>
  <si>
    <t>HIA7</t>
  </si>
  <si>
    <t>Identity proofing has not been properly implemented</t>
  </si>
  <si>
    <t>HCM49</t>
  </si>
  <si>
    <t>A tool is not used to block unauthorized software</t>
  </si>
  <si>
    <t>HSC44</t>
  </si>
  <si>
    <t>DNSSEC has not been implemented</t>
  </si>
  <si>
    <t>HSC45</t>
  </si>
  <si>
    <t>DNSSEC has not been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</si>
  <si>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</si>
  <si>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</si>
  <si>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</si>
  <si>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</si>
  <si>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</si>
  <si>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</si>
  <si>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</si>
  <si>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</si>
  <si>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</si>
  <si>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</si>
  <si>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</si>
  <si>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</si>
  <si>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 xml:space="preserve">This SCSEM is used by the IRS Office of Safeguards to evaluate compliance with IRS Publication 1075 for agencies that have implemented Windows 11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Windows 11 -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Microsoft Windows 11 Enterprise Benchmark v1.0.0
</t>
  </si>
  <si>
    <t xml:space="preserve"> ▪ SCSEM Release Date: September 30, 2022</t>
  </si>
  <si>
    <t xml:space="preserve"> ▪ SCSEM Version: 1.1</t>
  </si>
  <si>
    <t>Internal changes &amp;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</si>
</sst>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m/d/yyyy;@"/>
    <numFmt numFmtId="166" formatCode="0.0"/>
  </numFmts>
  <fonts count="21" x14ac:knownFonts="1">
    <font>
      <sz val="11"/>
      <color indexed="8"/>
      <name val="Calibri"/>
    </font>
    <font>
      <sz val="11"/>
      <color theme="1"/>
      <name val="Calibri"/>
      <family val="2"/>
      <scheme val="minor"/>
    </font>
    <font>
      <sz val="11"/>
      <color indexed="8"/>
      <name val="Calibri"/>
      <family val="2"/>
    </font>
    <font>
      <sz val="10"/>
      <name val="Arial"/>
      <family val="2"/>
    </font>
    <font>
      <sz val="10"/>
      <color theme="1"/>
      <name val="Arial"/>
      <family val="2"/>
    </font>
    <font>
      <b/>
      <sz val="10"/>
      <name val="Arial"/>
      <family val="2"/>
    </font>
    <font>
      <sz val="12"/>
      <name val="Arial"/>
      <family val="2"/>
    </font>
    <font>
      <b/>
      <sz val="12"/>
      <name val="Arial"/>
      <family val="2"/>
    </font>
    <font>
      <i/>
      <sz val="10"/>
      <name val="Arial"/>
      <family val="2"/>
    </font>
    <font>
      <i/>
      <sz val="9"/>
      <name val="Arial"/>
      <family val="2"/>
    </font>
    <font>
      <b/>
      <sz val="10"/>
      <color theme="1"/>
      <name val="Arial"/>
      <family val="2"/>
    </font>
    <font>
      <sz val="10"/>
      <color rgb="FFAC0000"/>
      <name val="Arial"/>
      <family val="2"/>
    </font>
    <font>
      <b/>
      <i/>
      <sz val="10"/>
      <name val="Arial"/>
      <family val="2"/>
    </font>
    <font>
      <sz val="10"/>
      <color theme="0"/>
      <name val="Arial"/>
      <family val="2"/>
    </font>
    <font>
      <b/>
      <sz val="10"/>
      <color rgb="FFFF0000"/>
      <name val="Arial"/>
      <family val="2"/>
    </font>
    <font>
      <sz val="12"/>
      <color theme="1"/>
      <name val="Calibri"/>
      <family val="2"/>
      <scheme val="minor"/>
    </font>
    <font>
      <sz val="10"/>
      <color indexed="8"/>
      <name val="Arial"/>
      <family val="2"/>
    </font>
    <font>
      <b/>
      <sz val="11"/>
      <color theme="1"/>
      <name val="Calibri"/>
      <family val="2"/>
      <scheme val="minor"/>
    </font>
    <font>
      <sz val="11"/>
      <color indexed="8"/>
      <name val="Arial"/>
      <family val="2"/>
    </font>
    <font>
      <sz val="10"/>
      <color theme="1" tint="4.9989318521683403E-2"/>
      <name val="Arial"/>
      <family val="2"/>
    </font>
    <font>
      <sz val="8"/>
      <name val="Calibri"/>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AFD7FF"/>
        <bgColor indexed="64"/>
      </patternFill>
    </fill>
    <fill>
      <patternFill patternType="solid">
        <fgColor indexed="55"/>
        <bgColor indexed="64"/>
      </patternFill>
    </fill>
    <fill>
      <patternFill patternType="solid">
        <fgColor indexed="22"/>
        <bgColor indexed="64"/>
      </patternFill>
    </fill>
    <fill>
      <patternFill patternType="solid">
        <fgColor indexed="44"/>
        <bgColor indexed="64"/>
      </patternFill>
    </fill>
    <fill>
      <patternFill patternType="solid">
        <fgColor rgb="FFB2B2B2"/>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thin">
        <color indexed="63"/>
      </bottom>
      <diagonal/>
    </border>
    <border>
      <left/>
      <right/>
      <top/>
      <bottom style="thin">
        <color indexed="63"/>
      </bottom>
      <diagonal/>
    </border>
    <border>
      <left style="thin">
        <color indexed="63"/>
      </left>
      <right/>
      <top/>
      <bottom style="thin">
        <color indexed="63"/>
      </bottom>
      <diagonal/>
    </border>
    <border>
      <left style="thin">
        <color indexed="63"/>
      </left>
      <right/>
      <top/>
      <bottom/>
      <diagonal/>
    </border>
    <border>
      <left/>
      <right/>
      <top/>
      <bottom style="thin">
        <color indexed="64"/>
      </bottom>
      <diagonal/>
    </border>
    <border>
      <left style="thin">
        <color indexed="64"/>
      </left>
      <right/>
      <top/>
      <bottom/>
      <diagonal/>
    </border>
    <border>
      <left style="thin">
        <color indexed="64"/>
      </left>
      <right style="thin">
        <color indexed="63"/>
      </right>
      <top style="thin">
        <color indexed="64"/>
      </top>
      <bottom style="thin">
        <color indexed="64"/>
      </bottom>
      <diagonal/>
    </border>
    <border>
      <left/>
      <right style="thin">
        <color indexed="63"/>
      </right>
      <top/>
      <bottom style="thin">
        <color indexed="63"/>
      </bottom>
      <diagonal/>
    </border>
    <border>
      <left/>
      <right style="thin">
        <color indexed="63"/>
      </right>
      <top/>
      <bottom/>
      <diagonal/>
    </border>
    <border>
      <left style="thin">
        <color indexed="64"/>
      </left>
      <right style="thin">
        <color indexed="64"/>
      </right>
      <top/>
      <bottom/>
      <diagonal/>
    </border>
    <border>
      <left style="thin">
        <color indexed="63"/>
      </left>
      <right style="thin">
        <color indexed="63"/>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right style="thin">
        <color indexed="63"/>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theme="1" tint="0.24994659260841701"/>
      </left>
      <right/>
      <top style="thin">
        <color theme="1" tint="0.24994659260841701"/>
      </top>
      <bottom style="thin">
        <color theme="1" tint="0.2499465926084170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8">
    <xf numFmtId="0" fontId="0" fillId="0" borderId="0" applyFill="0" applyProtection="0"/>
    <xf numFmtId="0" fontId="3" fillId="0" borderId="0"/>
    <xf numFmtId="0" fontId="2" fillId="0" borderId="0" applyFill="0" applyProtection="0"/>
    <xf numFmtId="0" fontId="3" fillId="0" borderId="0"/>
    <xf numFmtId="0" fontId="3" fillId="0" borderId="0"/>
    <xf numFmtId="0" fontId="1" fillId="0" borderId="0"/>
    <xf numFmtId="0" fontId="3" fillId="0" borderId="0"/>
    <xf numFmtId="0" fontId="3" fillId="0" borderId="0"/>
  </cellStyleXfs>
  <cellXfs count="324">
    <xf numFmtId="0" fontId="0" fillId="0" borderId="0" xfId="0" applyFill="1" applyProtection="1"/>
    <xf numFmtId="0" fontId="2" fillId="0" borderId="0" xfId="2" applyProtection="1"/>
    <xf numFmtId="0" fontId="2" fillId="3" borderId="0" xfId="2" applyFill="1" applyProtection="1"/>
    <xf numFmtId="0" fontId="3" fillId="3" borderId="0" xfId="2" applyFont="1" applyFill="1" applyAlignment="1">
      <alignment vertical="center"/>
    </xf>
    <xf numFmtId="0" fontId="2" fillId="3" borderId="5" xfId="2" applyFill="1" applyBorder="1" applyProtection="1"/>
    <xf numFmtId="0" fontId="2" fillId="6" borderId="6" xfId="2" applyFill="1" applyBorder="1" applyAlignment="1" applyProtection="1">
      <alignment vertical="top"/>
    </xf>
    <xf numFmtId="0" fontId="2" fillId="6" borderId="7" xfId="2" applyFill="1" applyBorder="1" applyAlignment="1" applyProtection="1">
      <alignment vertical="top"/>
    </xf>
    <xf numFmtId="0" fontId="2" fillId="6" borderId="8" xfId="2" applyFill="1" applyBorder="1" applyAlignment="1" applyProtection="1">
      <alignment vertical="top"/>
    </xf>
    <xf numFmtId="0" fontId="2" fillId="6" borderId="5" xfId="2" applyFill="1" applyBorder="1" applyAlignment="1" applyProtection="1">
      <alignment vertical="top"/>
    </xf>
    <xf numFmtId="0" fontId="2" fillId="6" borderId="0" xfId="2" applyFill="1" applyBorder="1" applyAlignment="1" applyProtection="1">
      <alignment vertical="top"/>
    </xf>
    <xf numFmtId="0" fontId="3" fillId="6" borderId="9" xfId="2" applyFont="1" applyFill="1" applyBorder="1" applyAlignment="1" applyProtection="1">
      <alignment vertical="top"/>
    </xf>
    <xf numFmtId="0" fontId="3" fillId="7" borderId="6" xfId="2" applyFont="1" applyFill="1" applyBorder="1" applyProtection="1"/>
    <xf numFmtId="0" fontId="3" fillId="7" borderId="7" xfId="2" applyFont="1" applyFill="1" applyBorder="1" applyProtection="1"/>
    <xf numFmtId="0" fontId="2" fillId="7" borderId="8" xfId="2" applyFill="1" applyBorder="1" applyProtection="1"/>
    <xf numFmtId="0" fontId="3" fillId="7" borderId="5" xfId="2" applyFont="1" applyFill="1" applyBorder="1" applyAlignment="1" applyProtection="1"/>
    <xf numFmtId="0" fontId="3" fillId="7" borderId="0" xfId="2" applyFont="1" applyFill="1" applyBorder="1" applyAlignment="1" applyProtection="1"/>
    <xf numFmtId="0" fontId="4" fillId="7" borderId="9" xfId="2" applyFont="1" applyFill="1" applyBorder="1" applyAlignment="1" applyProtection="1"/>
    <xf numFmtId="0" fontId="3" fillId="7" borderId="5" xfId="2" applyFont="1" applyFill="1" applyBorder="1" applyProtection="1"/>
    <xf numFmtId="0" fontId="3" fillId="7" borderId="0" xfId="2" applyFont="1" applyFill="1" applyBorder="1" applyProtection="1"/>
    <xf numFmtId="0" fontId="6" fillId="7" borderId="5" xfId="2" applyFont="1" applyFill="1" applyBorder="1" applyAlignment="1" applyProtection="1"/>
    <xf numFmtId="0" fontId="6" fillId="7" borderId="0" xfId="2" applyFont="1" applyFill="1" applyBorder="1" applyAlignment="1" applyProtection="1"/>
    <xf numFmtId="0" fontId="7" fillId="7" borderId="9" xfId="2" applyFont="1" applyFill="1" applyBorder="1" applyAlignment="1" applyProtection="1"/>
    <xf numFmtId="0" fontId="2" fillId="0" borderId="0" xfId="2" applyFill="1" applyAlignment="1" applyProtection="1"/>
    <xf numFmtId="0" fontId="2" fillId="0" borderId="0" xfId="2" applyAlignment="1" applyProtection="1"/>
    <xf numFmtId="0" fontId="5" fillId="8" borderId="5" xfId="2" applyFont="1" applyFill="1" applyBorder="1" applyAlignment="1" applyProtection="1">
      <alignment vertical="top"/>
    </xf>
    <xf numFmtId="0" fontId="5" fillId="8" borderId="0" xfId="2" applyFont="1" applyFill="1" applyBorder="1" applyAlignment="1" applyProtection="1">
      <alignment vertical="top"/>
    </xf>
    <xf numFmtId="0" fontId="5" fillId="8" borderId="11" xfId="2" applyFont="1" applyFill="1" applyBorder="1" applyAlignment="1" applyProtection="1">
      <alignment vertical="top"/>
    </xf>
    <xf numFmtId="0" fontId="3" fillId="3" borderId="13" xfId="2" applyFont="1" applyFill="1" applyBorder="1" applyAlignment="1" applyProtection="1">
      <alignment vertical="top"/>
    </xf>
    <xf numFmtId="0" fontId="3" fillId="3" borderId="7" xfId="2" applyFont="1" applyFill="1" applyBorder="1" applyAlignment="1" applyProtection="1">
      <alignment vertical="top"/>
    </xf>
    <xf numFmtId="0" fontId="3" fillId="3" borderId="8" xfId="2" applyFont="1" applyFill="1" applyBorder="1" applyAlignment="1" applyProtection="1">
      <alignment vertical="top"/>
    </xf>
    <xf numFmtId="0" fontId="5" fillId="8" borderId="13" xfId="2" applyFont="1" applyFill="1" applyBorder="1" applyAlignment="1" applyProtection="1">
      <alignment vertical="top"/>
    </xf>
    <xf numFmtId="0" fontId="5" fillId="8" borderId="7" xfId="2" applyFont="1" applyFill="1" applyBorder="1" applyAlignment="1" applyProtection="1">
      <alignment vertical="top"/>
    </xf>
    <xf numFmtId="0" fontId="5" fillId="8" borderId="8" xfId="2" applyFont="1" applyFill="1" applyBorder="1" applyAlignment="1" applyProtection="1">
      <alignment vertical="top"/>
    </xf>
    <xf numFmtId="0" fontId="3" fillId="3" borderId="14" xfId="2" applyFont="1" applyFill="1" applyBorder="1" applyAlignment="1" applyProtection="1">
      <alignment vertical="top"/>
    </xf>
    <xf numFmtId="0" fontId="3" fillId="3" borderId="0" xfId="2" applyFont="1" applyFill="1" applyBorder="1" applyAlignment="1" applyProtection="1">
      <alignment vertical="top"/>
    </xf>
    <xf numFmtId="0" fontId="3" fillId="3" borderId="9" xfId="2" applyFont="1" applyFill="1" applyBorder="1" applyAlignment="1" applyProtection="1">
      <alignment vertical="top"/>
    </xf>
    <xf numFmtId="0" fontId="5" fillId="8" borderId="14" xfId="2" applyFont="1" applyFill="1" applyBorder="1" applyAlignment="1" applyProtection="1">
      <alignment vertical="top"/>
    </xf>
    <xf numFmtId="0" fontId="5" fillId="8" borderId="9" xfId="2" applyFont="1" applyFill="1" applyBorder="1" applyAlignment="1" applyProtection="1">
      <alignment vertical="top"/>
    </xf>
    <xf numFmtId="0" fontId="3" fillId="0" borderId="0" xfId="2" applyFont="1" applyFill="1" applyAlignment="1" applyProtection="1"/>
    <xf numFmtId="0" fontId="2" fillId="0" borderId="0" xfId="2"/>
    <xf numFmtId="49" fontId="2" fillId="0" borderId="0" xfId="2" applyNumberFormat="1"/>
    <xf numFmtId="0" fontId="3" fillId="0" borderId="1" xfId="2" applyFont="1" applyBorder="1" applyAlignment="1">
      <alignment horizontal="left" vertical="top"/>
    </xf>
    <xf numFmtId="0" fontId="2" fillId="0" borderId="0" xfId="2" applyFill="1"/>
    <xf numFmtId="0" fontId="0" fillId="0" borderId="0" xfId="0" applyProtection="1"/>
    <xf numFmtId="0" fontId="11" fillId="0" borderId="0" xfId="0" applyFont="1" applyProtection="1"/>
    <xf numFmtId="0" fontId="2" fillId="3" borderId="0" xfId="0" applyFont="1" applyFill="1" applyProtection="1"/>
    <xf numFmtId="0" fontId="0" fillId="3" borderId="0" xfId="0" applyFill="1"/>
    <xf numFmtId="0" fontId="3" fillId="3" borderId="0" xfId="0" applyFont="1" applyFill="1" applyBorder="1" applyAlignment="1">
      <alignment vertical="top"/>
    </xf>
    <xf numFmtId="0" fontId="5" fillId="3" borderId="11" xfId="0" applyFont="1" applyFill="1" applyBorder="1" applyAlignment="1"/>
    <xf numFmtId="0" fontId="8" fillId="3" borderId="11" xfId="0" applyFont="1" applyFill="1" applyBorder="1" applyAlignment="1">
      <alignment vertical="top"/>
    </xf>
    <xf numFmtId="0" fontId="0" fillId="2" borderId="10" xfId="0" applyFill="1" applyBorder="1" applyAlignment="1">
      <alignment vertical="center"/>
    </xf>
    <xf numFmtId="0" fontId="5" fillId="6" borderId="10" xfId="0" applyFont="1" applyFill="1" applyBorder="1" applyAlignment="1">
      <alignment vertical="center"/>
    </xf>
    <xf numFmtId="0" fontId="0" fillId="2" borderId="4" xfId="0" applyFill="1" applyBorder="1" applyAlignment="1">
      <alignment vertical="center"/>
    </xf>
    <xf numFmtId="0" fontId="8" fillId="3" borderId="11" xfId="0" applyFont="1" applyFill="1" applyBorder="1" applyAlignment="1">
      <alignment horizontal="left" vertical="top" wrapText="1"/>
    </xf>
    <xf numFmtId="0" fontId="9" fillId="4" borderId="12"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9" fontId="12" fillId="0" borderId="1" xfId="0" applyNumberFormat="1" applyFont="1" applyFill="1" applyBorder="1" applyAlignment="1">
      <alignment horizontal="center" vertical="center"/>
    </xf>
    <xf numFmtId="0" fontId="5" fillId="3" borderId="0" xfId="0" applyFont="1" applyFill="1" applyBorder="1"/>
    <xf numFmtId="0" fontId="0" fillId="3" borderId="0" xfId="0" applyFill="1" applyBorder="1"/>
    <xf numFmtId="0" fontId="8" fillId="3" borderId="0" xfId="0" applyFont="1" applyFill="1" applyBorder="1" applyAlignment="1">
      <alignment vertical="top"/>
    </xf>
    <xf numFmtId="0" fontId="0" fillId="3" borderId="11" xfId="0" applyFill="1" applyBorder="1"/>
    <xf numFmtId="0" fontId="9" fillId="4" borderId="2" xfId="0" applyFont="1" applyFill="1" applyBorder="1" applyAlignment="1">
      <alignment horizontal="center" vertical="center"/>
    </xf>
    <xf numFmtId="0" fontId="9" fillId="3" borderId="0" xfId="0" applyFont="1" applyFill="1" applyBorder="1" applyAlignment="1">
      <alignment horizontal="center" vertical="center"/>
    </xf>
    <xf numFmtId="0" fontId="8" fillId="3" borderId="0" xfId="0" applyFont="1" applyFill="1" applyBorder="1" applyAlignment="1">
      <alignment vertical="top" wrapText="1"/>
    </xf>
    <xf numFmtId="0" fontId="3"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0" xfId="0" applyBorder="1"/>
    <xf numFmtId="0" fontId="0" fillId="3" borderId="3" xfId="0" applyFill="1" applyBorder="1"/>
    <xf numFmtId="0" fontId="0" fillId="3" borderId="10" xfId="0" applyFill="1" applyBorder="1"/>
    <xf numFmtId="0" fontId="8" fillId="3" borderId="10" xfId="0" applyFont="1" applyFill="1" applyBorder="1" applyAlignment="1">
      <alignment vertical="top" wrapText="1"/>
    </xf>
    <xf numFmtId="0" fontId="3" fillId="0" borderId="0" xfId="4"/>
    <xf numFmtId="0" fontId="5" fillId="8" borderId="3" xfId="0" applyFont="1" applyFill="1" applyBorder="1" applyAlignment="1" applyProtection="1">
      <alignment vertical="top"/>
    </xf>
    <xf numFmtId="0" fontId="5" fillId="8" borderId="10" xfId="0" applyFont="1" applyFill="1" applyBorder="1" applyAlignment="1" applyProtection="1">
      <alignment vertical="top"/>
    </xf>
    <xf numFmtId="0" fontId="5" fillId="8" borderId="4" xfId="0" applyFont="1" applyFill="1" applyBorder="1" applyAlignment="1" applyProtection="1">
      <alignment vertical="top"/>
    </xf>
    <xf numFmtId="0" fontId="16" fillId="0" borderId="0" xfId="0" applyFont="1" applyFill="1" applyBorder="1" applyAlignment="1" applyProtection="1">
      <alignment horizontal="center" vertical="center" wrapText="1"/>
    </xf>
    <xf numFmtId="0" fontId="16" fillId="0" borderId="1" xfId="0" applyFont="1" applyFill="1" applyBorder="1" applyAlignment="1" applyProtection="1">
      <alignment horizontal="left" vertical="top" wrapText="1"/>
    </xf>
    <xf numFmtId="0" fontId="16" fillId="0" borderId="0" xfId="0" applyFont="1" applyFill="1" applyAlignment="1" applyProtection="1">
      <alignment vertical="top" wrapText="1"/>
    </xf>
    <xf numFmtId="2" fontId="16" fillId="0" borderId="1" xfId="0" applyNumberFormat="1" applyFont="1" applyFill="1" applyBorder="1" applyAlignment="1" applyProtection="1">
      <alignment horizontal="left" vertical="top" wrapText="1"/>
    </xf>
    <xf numFmtId="0" fontId="16" fillId="0" borderId="1" xfId="0" applyFont="1" applyFill="1" applyBorder="1" applyAlignment="1" applyProtection="1">
      <alignment vertical="top" wrapText="1"/>
    </xf>
    <xf numFmtId="0" fontId="16" fillId="0" borderId="0" xfId="0" applyFont="1" applyFill="1" applyBorder="1" applyAlignment="1" applyProtection="1">
      <alignment vertical="top" wrapText="1"/>
    </xf>
    <xf numFmtId="0" fontId="16" fillId="0" borderId="0" xfId="0" applyFont="1" applyFill="1" applyAlignment="1" applyProtection="1">
      <alignment horizontal="left" vertical="top" wrapText="1"/>
    </xf>
    <xf numFmtId="0" fontId="16" fillId="0" borderId="0" xfId="0" applyFont="1" applyFill="1" applyAlignment="1" applyProtection="1">
      <alignment wrapText="1"/>
    </xf>
    <xf numFmtId="0" fontId="16" fillId="0" borderId="0" xfId="0" applyFont="1" applyFill="1" applyBorder="1" applyAlignment="1" applyProtection="1">
      <alignment wrapText="1"/>
    </xf>
    <xf numFmtId="0" fontId="16" fillId="0" borderId="0" xfId="0" applyFont="1" applyFill="1" applyBorder="1" applyAlignment="1" applyProtection="1">
      <alignment horizontal="left" wrapText="1"/>
    </xf>
    <xf numFmtId="0" fontId="16" fillId="0" borderId="0" xfId="0" applyFont="1" applyFill="1" applyAlignment="1" applyProtection="1">
      <alignment vertical="center" wrapText="1"/>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center" wrapText="1"/>
    </xf>
    <xf numFmtId="0" fontId="16" fillId="3" borderId="1" xfId="0" applyFont="1" applyFill="1" applyBorder="1" applyAlignment="1" applyProtection="1">
      <alignment horizontal="left" vertical="top" wrapText="1"/>
    </xf>
    <xf numFmtId="0" fontId="3" fillId="3" borderId="1" xfId="0" applyFont="1" applyFill="1" applyBorder="1" applyAlignment="1" applyProtection="1">
      <alignment horizontal="left" vertical="top" wrapText="1"/>
      <protection locked="0"/>
    </xf>
    <xf numFmtId="0" fontId="5" fillId="5" borderId="17" xfId="0" applyFont="1" applyFill="1" applyBorder="1" applyAlignment="1" applyProtection="1"/>
    <xf numFmtId="0" fontId="5" fillId="5" borderId="18" xfId="0" applyFont="1" applyFill="1" applyBorder="1" applyAlignment="1" applyProtection="1"/>
    <xf numFmtId="0" fontId="5" fillId="5" borderId="19" xfId="0" applyFont="1" applyFill="1" applyBorder="1" applyAlignment="1" applyProtection="1">
      <protection locked="0"/>
    </xf>
    <xf numFmtId="0" fontId="5" fillId="5" borderId="18" xfId="0" applyFont="1" applyFill="1" applyBorder="1" applyAlignment="1" applyProtection="1">
      <protection locked="0"/>
    </xf>
    <xf numFmtId="0" fontId="5" fillId="4" borderId="16" xfId="0" applyFont="1" applyFill="1" applyBorder="1" applyAlignment="1" applyProtection="1">
      <alignment horizontal="left" vertical="top" wrapText="1"/>
    </xf>
    <xf numFmtId="0" fontId="3" fillId="0" borderId="1" xfId="0" applyFont="1" applyBorder="1" applyAlignment="1" applyProtection="1">
      <alignment vertical="top" wrapText="1"/>
      <protection locked="0"/>
    </xf>
    <xf numFmtId="0" fontId="5" fillId="4" borderId="18" xfId="0" applyFont="1" applyFill="1" applyBorder="1" applyAlignment="1">
      <alignment vertical="center"/>
    </xf>
    <xf numFmtId="0" fontId="5" fillId="4" borderId="19" xfId="0" applyFont="1" applyFill="1" applyBorder="1" applyAlignment="1">
      <alignment vertical="center"/>
    </xf>
    <xf numFmtId="0" fontId="5" fillId="2" borderId="15" xfId="0" applyFont="1" applyFill="1" applyBorder="1" applyAlignment="1" applyProtection="1">
      <alignment vertical="top" wrapText="1"/>
    </xf>
    <xf numFmtId="0" fontId="3" fillId="0" borderId="1" xfId="3" applyFont="1" applyFill="1" applyBorder="1" applyAlignment="1" applyProtection="1">
      <alignment horizontal="left" vertical="top" wrapText="1"/>
      <protection locked="0"/>
    </xf>
    <xf numFmtId="0" fontId="3" fillId="0" borderId="1" xfId="0" applyFont="1" applyFill="1" applyBorder="1" applyAlignment="1">
      <alignment horizontal="left" vertical="top" wrapText="1"/>
    </xf>
    <xf numFmtId="0" fontId="3" fillId="0" borderId="1" xfId="0" applyFont="1" applyFill="1" applyBorder="1" applyAlignment="1" applyProtection="1">
      <alignment horizontal="left" vertical="top" wrapText="1"/>
    </xf>
    <xf numFmtId="0" fontId="3" fillId="0" borderId="1" xfId="0" applyFont="1" applyFill="1" applyBorder="1" applyAlignment="1" applyProtection="1">
      <alignment vertical="top" wrapText="1"/>
    </xf>
    <xf numFmtId="0" fontId="5" fillId="0" borderId="1" xfId="0" applyFont="1" applyFill="1" applyBorder="1" applyAlignment="1">
      <alignment vertical="top" wrapText="1"/>
    </xf>
    <xf numFmtId="0" fontId="3" fillId="0" borderId="1" xfId="0" applyFont="1" applyFill="1" applyBorder="1" applyAlignment="1" applyProtection="1">
      <alignment horizontal="left" vertical="top" wrapText="1"/>
      <protection locked="0"/>
    </xf>
    <xf numFmtId="0" fontId="3" fillId="0" borderId="1" xfId="5" applyFont="1" applyFill="1" applyBorder="1" applyAlignment="1">
      <alignment vertical="top" wrapText="1"/>
    </xf>
    <xf numFmtId="0" fontId="16" fillId="6" borderId="0" xfId="0" applyFont="1" applyFill="1" applyBorder="1" applyProtection="1">
      <protection locked="0"/>
    </xf>
    <xf numFmtId="0" fontId="0" fillId="3" borderId="19" xfId="0" applyFill="1" applyBorder="1" applyAlignment="1">
      <alignment vertical="top" wrapText="1"/>
    </xf>
    <xf numFmtId="0" fontId="0" fillId="3" borderId="1" xfId="0" applyFill="1" applyBorder="1" applyAlignment="1">
      <alignment vertical="top" wrapText="1"/>
    </xf>
    <xf numFmtId="0" fontId="0" fillId="0" borderId="0" xfId="0" applyFill="1" applyAlignment="1">
      <alignment vertical="top" wrapText="1"/>
    </xf>
    <xf numFmtId="0" fontId="0" fillId="0" borderId="0" xfId="0" applyFill="1" applyProtection="1">
      <protection locked="0"/>
    </xf>
    <xf numFmtId="0" fontId="3" fillId="0" borderId="1" xfId="0" applyFont="1" applyFill="1" applyBorder="1" applyAlignment="1" applyProtection="1">
      <alignment vertical="top" wrapText="1"/>
      <protection locked="0"/>
    </xf>
    <xf numFmtId="0" fontId="16" fillId="0" borderId="1" xfId="0" applyFont="1" applyFill="1" applyBorder="1" applyAlignment="1" applyProtection="1">
      <alignment vertical="top" wrapText="1"/>
      <protection locked="0"/>
    </xf>
    <xf numFmtId="0" fontId="3" fillId="0" borderId="20" xfId="0" applyFont="1" applyBorder="1" applyAlignment="1">
      <alignment horizontal="left" vertical="top" wrapText="1"/>
    </xf>
    <xf numFmtId="0" fontId="3" fillId="0" borderId="20" xfId="0" applyFont="1" applyBorder="1" applyAlignment="1">
      <alignment horizontal="left" vertical="top"/>
    </xf>
    <xf numFmtId="166" fontId="3" fillId="0" borderId="1" xfId="1" applyNumberFormat="1" applyFont="1" applyBorder="1" applyAlignment="1">
      <alignment horizontal="left" vertical="top" wrapText="1"/>
    </xf>
    <xf numFmtId="14" fontId="3" fillId="0" borderId="1" xfId="1" applyNumberFormat="1" applyFont="1" applyBorder="1" applyAlignment="1">
      <alignment horizontal="left" vertical="top" wrapText="1"/>
    </xf>
    <xf numFmtId="49" fontId="3" fillId="0" borderId="1" xfId="1" applyNumberFormat="1" applyFont="1" applyBorder="1" applyAlignment="1">
      <alignment horizontal="left" vertical="top" wrapText="1"/>
    </xf>
    <xf numFmtId="166" fontId="16" fillId="0" borderId="20" xfId="0" applyNumberFormat="1" applyFont="1" applyBorder="1" applyAlignment="1">
      <alignment horizontal="left" vertical="top" wrapText="1"/>
    </xf>
    <xf numFmtId="14" fontId="16" fillId="0" borderId="21" xfId="0" applyNumberFormat="1" applyFont="1" applyBorder="1" applyAlignment="1">
      <alignment horizontal="left" vertical="top" wrapText="1"/>
    </xf>
    <xf numFmtId="0" fontId="0" fillId="3" borderId="24" xfId="0" applyFill="1" applyBorder="1"/>
    <xf numFmtId="0" fontId="0" fillId="3" borderId="25" xfId="0" applyFill="1" applyBorder="1"/>
    <xf numFmtId="0" fontId="0" fillId="3" borderId="26" xfId="0" applyFill="1" applyBorder="1"/>
    <xf numFmtId="0" fontId="0" fillId="3" borderId="5" xfId="0" applyFill="1" applyBorder="1"/>
    <xf numFmtId="0" fontId="5" fillId="6" borderId="27" xfId="0" applyFont="1" applyFill="1" applyBorder="1" applyAlignment="1">
      <alignment vertical="center"/>
    </xf>
    <xf numFmtId="0" fontId="5" fillId="6" borderId="28" xfId="0" applyFont="1" applyFill="1" applyBorder="1" applyAlignment="1">
      <alignment vertical="center"/>
    </xf>
    <xf numFmtId="0" fontId="5" fillId="6" borderId="29" xfId="0" applyFont="1" applyFill="1" applyBorder="1" applyAlignment="1">
      <alignment vertical="center"/>
    </xf>
    <xf numFmtId="0" fontId="9" fillId="4" borderId="30"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3" fillId="4" borderId="32" xfId="0" applyFont="1" applyFill="1" applyBorder="1" applyAlignment="1">
      <alignment vertical="center"/>
    </xf>
    <xf numFmtId="0" fontId="0" fillId="4" borderId="33" xfId="0" applyFill="1" applyBorder="1" applyAlignment="1">
      <alignment vertical="center"/>
    </xf>
    <xf numFmtId="0" fontId="9" fillId="4" borderId="20" xfId="0" applyFont="1" applyFill="1" applyBorder="1" applyAlignment="1">
      <alignment horizontal="center" vertical="center"/>
    </xf>
    <xf numFmtId="0" fontId="9" fillId="4" borderId="22" xfId="0" applyFont="1" applyFill="1" applyBorder="1" applyAlignment="1">
      <alignment horizontal="center" vertical="center"/>
    </xf>
    <xf numFmtId="0" fontId="5" fillId="3" borderId="34" xfId="0" applyFont="1" applyFill="1" applyBorder="1" applyAlignment="1">
      <alignment vertical="center"/>
    </xf>
    <xf numFmtId="0" fontId="5" fillId="3" borderId="35" xfId="0" applyFont="1" applyFill="1" applyBorder="1" applyAlignment="1">
      <alignment vertical="center"/>
    </xf>
    <xf numFmtId="0" fontId="3" fillId="0" borderId="23" xfId="0" applyNumberFormat="1" applyFont="1" applyBorder="1" applyAlignment="1">
      <alignment horizontal="center" vertical="center"/>
    </xf>
    <xf numFmtId="0" fontId="3" fillId="0" borderId="36" xfId="0" applyNumberFormat="1" applyFont="1" applyBorder="1" applyAlignment="1">
      <alignment horizontal="center" vertical="center"/>
    </xf>
    <xf numFmtId="0" fontId="5" fillId="6" borderId="17" xfId="0" applyFont="1" applyFill="1" applyBorder="1" applyAlignment="1">
      <alignment vertical="center"/>
    </xf>
    <xf numFmtId="0" fontId="5" fillId="6" borderId="18" xfId="0" applyFont="1" applyFill="1" applyBorder="1" applyAlignment="1">
      <alignment vertical="center"/>
    </xf>
    <xf numFmtId="0" fontId="5" fillId="6" borderId="19" xfId="0" applyFont="1" applyFill="1" applyBorder="1" applyAlignment="1">
      <alignment vertical="center"/>
    </xf>
    <xf numFmtId="0" fontId="13" fillId="3" borderId="0" xfId="0" applyFont="1" applyFill="1" applyBorder="1"/>
    <xf numFmtId="0" fontId="14" fillId="3" borderId="0" xfId="0" applyFont="1" applyFill="1" applyBorder="1"/>
    <xf numFmtId="0" fontId="3" fillId="3" borderId="17" xfId="0" applyFont="1" applyFill="1" applyBorder="1" applyAlignment="1">
      <alignment vertical="center"/>
    </xf>
    <xf numFmtId="0" fontId="3" fillId="3" borderId="18" xfId="0" applyFont="1" applyFill="1" applyBorder="1" applyAlignment="1">
      <alignment vertical="center"/>
    </xf>
    <xf numFmtId="2" fontId="5" fillId="0" borderId="19" xfId="0" applyNumberFormat="1" applyFont="1" applyBorder="1" applyAlignment="1">
      <alignment horizontal="center" vertical="center"/>
    </xf>
    <xf numFmtId="0" fontId="0" fillId="3" borderId="0" xfId="0" applyFill="1" applyBorder="1" applyAlignment="1">
      <alignment vertical="center"/>
    </xf>
    <xf numFmtId="0" fontId="0" fillId="3" borderId="4" xfId="0" applyFill="1" applyBorder="1"/>
    <xf numFmtId="0" fontId="3" fillId="3" borderId="11" xfId="0" applyFont="1" applyFill="1" applyBorder="1" applyAlignment="1">
      <alignment vertical="center"/>
    </xf>
    <xf numFmtId="0" fontId="3" fillId="3" borderId="3" xfId="0" applyFont="1" applyFill="1" applyBorder="1" applyAlignment="1">
      <alignment vertical="top"/>
    </xf>
    <xf numFmtId="0" fontId="3" fillId="3" borderId="10" xfId="0" applyFont="1" applyFill="1" applyBorder="1" applyAlignment="1">
      <alignment vertical="top"/>
    </xf>
    <xf numFmtId="0" fontId="5" fillId="6" borderId="17" xfId="0" applyFont="1" applyFill="1" applyBorder="1" applyAlignment="1"/>
    <xf numFmtId="0" fontId="5" fillId="3" borderId="24" xfId="0" applyFont="1" applyFill="1" applyBorder="1" applyAlignment="1">
      <alignment vertical="center"/>
    </xf>
    <xf numFmtId="0" fontId="5" fillId="3" borderId="25" xfId="0" applyFont="1" applyFill="1" applyBorder="1" applyAlignment="1">
      <alignment vertical="center"/>
    </xf>
    <xf numFmtId="0" fontId="5" fillId="5" borderId="17" xfId="0" applyFont="1" applyFill="1" applyBorder="1" applyAlignment="1">
      <alignment vertical="center"/>
    </xf>
    <xf numFmtId="0" fontId="5" fillId="5" borderId="18" xfId="0" applyFont="1" applyFill="1" applyBorder="1" applyAlignment="1"/>
    <xf numFmtId="0" fontId="5" fillId="5" borderId="19" xfId="0" applyFont="1" applyFill="1" applyBorder="1" applyAlignment="1"/>
    <xf numFmtId="0" fontId="5" fillId="4" borderId="24" xfId="0" applyFont="1" applyFill="1" applyBorder="1" applyAlignment="1"/>
    <xf numFmtId="0" fontId="18" fillId="3" borderId="0" xfId="0" applyFont="1" applyFill="1" applyBorder="1"/>
    <xf numFmtId="0" fontId="0" fillId="0" borderId="0" xfId="0" applyFill="1" applyBorder="1" applyProtection="1"/>
    <xf numFmtId="0" fontId="16" fillId="0" borderId="1" xfId="0" applyFont="1" applyFill="1" applyBorder="1" applyAlignment="1" applyProtection="1">
      <alignment horizontal="center" vertical="top" wrapText="1"/>
    </xf>
    <xf numFmtId="0" fontId="16" fillId="11" borderId="0" xfId="0" applyFont="1" applyFill="1" applyAlignment="1" applyProtection="1">
      <alignment horizontal="left" vertical="top" wrapText="1"/>
    </xf>
    <xf numFmtId="0" fontId="16" fillId="2" borderId="25" xfId="0" applyFont="1" applyFill="1" applyBorder="1" applyAlignment="1" applyProtection="1">
      <alignment wrapText="1"/>
    </xf>
    <xf numFmtId="0" fontId="16" fillId="6" borderId="25" xfId="0" applyFont="1" applyFill="1" applyBorder="1" applyAlignment="1" applyProtection="1">
      <alignment vertical="center"/>
      <protection locked="0"/>
    </xf>
    <xf numFmtId="0" fontId="16" fillId="2" borderId="0" xfId="0" applyFont="1" applyFill="1" applyBorder="1" applyAlignment="1" applyProtection="1">
      <alignment wrapText="1"/>
    </xf>
    <xf numFmtId="0" fontId="3" fillId="3" borderId="0" xfId="4" applyFill="1"/>
    <xf numFmtId="0" fontId="3" fillId="0" borderId="22" xfId="0" applyFont="1" applyBorder="1" applyAlignment="1" applyProtection="1">
      <alignment horizontal="left" vertical="top" wrapText="1"/>
      <protection locked="0"/>
    </xf>
    <xf numFmtId="14" fontId="3" fillId="0" borderId="22" xfId="0" quotePrefix="1" applyNumberFormat="1" applyFont="1" applyBorder="1" applyAlignment="1" applyProtection="1">
      <alignment horizontal="left" vertical="top" wrapText="1"/>
      <protection locked="0"/>
    </xf>
    <xf numFmtId="165" fontId="3" fillId="0" borderId="22" xfId="0" applyNumberFormat="1" applyFont="1" applyBorder="1" applyAlignment="1" applyProtection="1">
      <alignment horizontal="left" vertical="top" wrapText="1"/>
      <protection locked="0"/>
    </xf>
    <xf numFmtId="0" fontId="16" fillId="2" borderId="25" xfId="0" applyFont="1" applyFill="1" applyBorder="1" applyAlignment="1" applyProtection="1">
      <alignment horizontal="left" wrapText="1"/>
    </xf>
    <xf numFmtId="0" fontId="16" fillId="2" borderId="25" xfId="0" applyFont="1" applyFill="1" applyBorder="1" applyAlignment="1" applyProtection="1">
      <alignment horizontal="left" vertical="top" wrapText="1"/>
    </xf>
    <xf numFmtId="0" fontId="5" fillId="5" borderId="18"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0" xfId="0" applyFill="1" applyAlignment="1" applyProtection="1">
      <alignment horizontal="left" vertical="top" wrapText="1"/>
    </xf>
    <xf numFmtId="0" fontId="16" fillId="0" borderId="0" xfId="0" applyFont="1" applyFill="1" applyBorder="1" applyAlignment="1" applyProtection="1">
      <alignment horizontal="left" vertical="top" wrapText="1"/>
    </xf>
    <xf numFmtId="0" fontId="3" fillId="0" borderId="1" xfId="3" applyFont="1" applyFill="1" applyBorder="1" applyAlignment="1" applyProtection="1">
      <alignment horizontal="left" vertical="top" wrapText="1"/>
    </xf>
    <xf numFmtId="0" fontId="5" fillId="2" borderId="37" xfId="0" applyFont="1" applyFill="1" applyBorder="1" applyAlignment="1" applyProtection="1">
      <alignment horizontal="left" vertical="top" wrapText="1"/>
    </xf>
    <xf numFmtId="0" fontId="5" fillId="9" borderId="1" xfId="0" applyFont="1" applyFill="1" applyBorder="1" applyAlignment="1" applyProtection="1">
      <alignment horizontal="left" vertical="top" wrapText="1"/>
    </xf>
    <xf numFmtId="0" fontId="5" fillId="9" borderId="1" xfId="6" applyFont="1" applyFill="1" applyBorder="1" applyAlignment="1" applyProtection="1">
      <alignment horizontal="left" vertical="top" wrapText="1"/>
    </xf>
    <xf numFmtId="0" fontId="17" fillId="10" borderId="1" xfId="0" applyFont="1" applyFill="1" applyBorder="1" applyAlignment="1">
      <alignment wrapText="1"/>
    </xf>
    <xf numFmtId="14" fontId="0" fillId="0" borderId="0" xfId="0" applyNumberFormat="1"/>
    <xf numFmtId="0" fontId="15" fillId="3" borderId="1" xfId="0" applyFont="1" applyFill="1" applyBorder="1" applyAlignment="1">
      <alignment horizontal="left" vertical="center" wrapText="1"/>
    </xf>
    <xf numFmtId="0" fontId="15" fillId="3" borderId="1" xfId="0" applyFont="1" applyFill="1" applyBorder="1" applyAlignment="1">
      <alignment horizontal="center" wrapText="1"/>
    </xf>
    <xf numFmtId="0" fontId="0" fillId="0" borderId="0" xfId="0"/>
    <xf numFmtId="0" fontId="0" fillId="0" borderId="1" xfId="0" applyFill="1" applyBorder="1" applyAlignment="1">
      <alignment horizontal="left" vertical="top" wrapText="1"/>
    </xf>
    <xf numFmtId="0" fontId="4" fillId="0" borderId="1" xfId="3" applyFont="1" applyFill="1" applyBorder="1" applyAlignment="1" applyProtection="1">
      <alignment horizontal="left" vertical="top" wrapText="1"/>
    </xf>
    <xf numFmtId="0" fontId="0" fillId="0" borderId="0" xfId="0" applyFill="1" applyAlignment="1">
      <alignment horizontal="left" vertical="top" wrapText="1"/>
    </xf>
    <xf numFmtId="0" fontId="3" fillId="3" borderId="1" xfId="0" applyFont="1" applyFill="1" applyBorder="1" applyAlignment="1">
      <alignment horizontal="left" vertical="top" wrapText="1"/>
    </xf>
    <xf numFmtId="0" fontId="14" fillId="3" borderId="1" xfId="0" applyFont="1" applyFill="1" applyBorder="1" applyAlignment="1" applyProtection="1">
      <alignment horizontal="left" vertical="top" wrapText="1"/>
    </xf>
    <xf numFmtId="0" fontId="19" fillId="0" borderId="0" xfId="1" applyFont="1" applyAlignment="1">
      <alignment vertical="top" wrapText="1"/>
    </xf>
    <xf numFmtId="0" fontId="3" fillId="0" borderId="1" xfId="5" applyFont="1" applyFill="1" applyBorder="1" applyAlignment="1">
      <alignment horizontal="left" vertical="top" wrapText="1"/>
    </xf>
    <xf numFmtId="0" fontId="3" fillId="0" borderId="1" xfId="7" applyFont="1" applyFill="1" applyBorder="1" applyAlignment="1" applyProtection="1">
      <alignment horizontal="left" vertical="top" wrapText="1"/>
    </xf>
    <xf numFmtId="0" fontId="7" fillId="7" borderId="38" xfId="2" applyFont="1" applyFill="1" applyBorder="1" applyAlignment="1" applyProtection="1"/>
    <xf numFmtId="0" fontId="3" fillId="7" borderId="39" xfId="2" applyFont="1" applyFill="1" applyBorder="1" applyProtection="1"/>
    <xf numFmtId="0" fontId="3" fillId="7" borderId="40" xfId="2" applyFont="1" applyFill="1" applyBorder="1" applyProtection="1"/>
    <xf numFmtId="0" fontId="5" fillId="6" borderId="38" xfId="2" applyFont="1" applyFill="1" applyBorder="1" applyAlignment="1" applyProtection="1">
      <alignment vertical="center"/>
    </xf>
    <xf numFmtId="0" fontId="5" fillId="6" borderId="39" xfId="2" applyFont="1" applyFill="1" applyBorder="1" applyAlignment="1" applyProtection="1">
      <alignment vertical="center"/>
    </xf>
    <xf numFmtId="0" fontId="5" fillId="6" borderId="40" xfId="2" applyFont="1" applyFill="1" applyBorder="1" applyAlignment="1" applyProtection="1">
      <alignment vertical="center"/>
    </xf>
    <xf numFmtId="0" fontId="5" fillId="5" borderId="21" xfId="2" applyFont="1" applyFill="1" applyBorder="1" applyAlignment="1" applyProtection="1">
      <alignment vertical="center"/>
    </xf>
    <xf numFmtId="0" fontId="5" fillId="5" borderId="41" xfId="2" applyFont="1" applyFill="1" applyBorder="1" applyAlignment="1" applyProtection="1">
      <alignment vertical="center"/>
    </xf>
    <xf numFmtId="0" fontId="5" fillId="5" borderId="42" xfId="2" applyFont="1" applyFill="1" applyBorder="1" applyAlignment="1" applyProtection="1">
      <alignment vertical="center"/>
    </xf>
    <xf numFmtId="0" fontId="5" fillId="3" borderId="21" xfId="2" applyFont="1" applyFill="1" applyBorder="1" applyAlignment="1" applyProtection="1">
      <alignment vertical="center"/>
    </xf>
    <xf numFmtId="0" fontId="5" fillId="3" borderId="33" xfId="2" applyFont="1" applyFill="1" applyBorder="1" applyAlignment="1" applyProtection="1">
      <alignment vertical="center"/>
    </xf>
    <xf numFmtId="0" fontId="5" fillId="0" borderId="21" xfId="0" applyFont="1" applyBorder="1" applyAlignment="1" applyProtection="1">
      <alignment vertical="center"/>
    </xf>
    <xf numFmtId="0" fontId="5" fillId="0" borderId="33" xfId="0" applyFont="1" applyBorder="1" applyAlignment="1" applyProtection="1">
      <alignment vertical="center"/>
    </xf>
    <xf numFmtId="0" fontId="2" fillId="4" borderId="21" xfId="2" applyFill="1" applyBorder="1" applyAlignment="1" applyProtection="1">
      <alignment vertical="center"/>
    </xf>
    <xf numFmtId="0" fontId="2" fillId="4" borderId="41" xfId="2" applyFill="1" applyBorder="1" applyAlignment="1" applyProtection="1">
      <alignment vertical="center"/>
    </xf>
    <xf numFmtId="0" fontId="2" fillId="4" borderId="42" xfId="2" applyFill="1" applyBorder="1" applyAlignment="1" applyProtection="1">
      <alignment vertical="center"/>
    </xf>
    <xf numFmtId="0" fontId="4" fillId="3" borderId="42" xfId="2" applyFont="1" applyFill="1" applyBorder="1" applyAlignment="1" applyProtection="1">
      <alignment vertical="center" wrapText="1"/>
    </xf>
    <xf numFmtId="0" fontId="4" fillId="0" borderId="42" xfId="2" applyFont="1" applyBorder="1" applyAlignment="1" applyProtection="1">
      <alignment horizontal="left" vertical="top" wrapText="1"/>
      <protection locked="0"/>
    </xf>
    <xf numFmtId="164" fontId="4" fillId="3" borderId="42" xfId="2" applyNumberFormat="1" applyFont="1" applyFill="1" applyBorder="1" applyAlignment="1" applyProtection="1">
      <alignment vertical="center" wrapText="1"/>
    </xf>
    <xf numFmtId="164" fontId="4" fillId="0" borderId="42" xfId="2" applyNumberFormat="1" applyFont="1" applyBorder="1" applyAlignment="1" applyProtection="1">
      <alignment horizontal="left" vertical="top" wrapText="1"/>
      <protection locked="0"/>
    </xf>
    <xf numFmtId="0" fontId="5" fillId="5" borderId="21" xfId="2" applyFont="1" applyFill="1" applyBorder="1" applyAlignment="1" applyProtection="1"/>
    <xf numFmtId="0" fontId="5" fillId="5" borderId="41" xfId="2" applyFont="1" applyFill="1" applyBorder="1" applyAlignment="1" applyProtection="1"/>
    <xf numFmtId="0" fontId="5" fillId="5" borderId="33" xfId="2" applyFont="1" applyFill="1" applyBorder="1" applyAlignment="1" applyProtection="1"/>
    <xf numFmtId="0" fontId="5" fillId="4" borderId="38" xfId="2" applyFont="1" applyFill="1" applyBorder="1" applyAlignment="1" applyProtection="1">
      <alignment vertical="center"/>
    </xf>
    <xf numFmtId="0" fontId="5" fillId="4" borderId="39" xfId="2" applyFont="1" applyFill="1" applyBorder="1" applyAlignment="1" applyProtection="1">
      <alignment vertical="center"/>
    </xf>
    <xf numFmtId="0" fontId="5" fillId="4" borderId="43" xfId="2" applyFont="1" applyFill="1" applyBorder="1" applyAlignment="1" applyProtection="1">
      <alignment vertical="center"/>
    </xf>
    <xf numFmtId="0" fontId="5" fillId="4" borderId="21" xfId="2" applyFont="1" applyFill="1" applyBorder="1" applyAlignment="1" applyProtection="1">
      <alignment vertical="center"/>
    </xf>
    <xf numFmtId="0" fontId="5" fillId="4" borderId="41" xfId="2" applyFont="1" applyFill="1" applyBorder="1" applyAlignment="1" applyProtection="1">
      <alignment vertical="center"/>
    </xf>
    <xf numFmtId="0" fontId="5" fillId="4" borderId="33" xfId="2" applyFont="1" applyFill="1" applyBorder="1" applyAlignment="1" applyProtection="1">
      <alignment vertical="center"/>
    </xf>
    <xf numFmtId="0" fontId="5" fillId="8" borderId="38" xfId="2" applyFont="1" applyFill="1" applyBorder="1" applyAlignment="1" applyProtection="1">
      <alignment vertical="top"/>
    </xf>
    <xf numFmtId="0" fontId="5" fillId="8" borderId="39" xfId="2" applyFont="1" applyFill="1" applyBorder="1" applyAlignment="1" applyProtection="1">
      <alignment vertical="top"/>
    </xf>
    <xf numFmtId="0" fontId="5" fillId="8" borderId="43" xfId="2" applyFont="1" applyFill="1" applyBorder="1" applyAlignment="1" applyProtection="1">
      <alignment vertical="top"/>
    </xf>
    <xf numFmtId="0" fontId="3" fillId="3" borderId="38" xfId="2" applyFont="1" applyFill="1" applyBorder="1" applyAlignment="1" applyProtection="1">
      <alignment vertical="top"/>
    </xf>
    <xf numFmtId="0" fontId="3" fillId="3" borderId="39" xfId="2" applyFont="1" applyFill="1" applyBorder="1" applyAlignment="1" applyProtection="1">
      <alignment vertical="top"/>
    </xf>
    <xf numFmtId="0" fontId="3" fillId="3" borderId="43" xfId="2" applyFont="1" applyFill="1" applyBorder="1" applyAlignment="1" applyProtection="1">
      <alignment vertical="top"/>
    </xf>
    <xf numFmtId="0" fontId="5" fillId="8" borderId="21" xfId="2" applyFont="1" applyFill="1" applyBorder="1" applyAlignment="1" applyProtection="1">
      <alignment vertical="top"/>
    </xf>
    <xf numFmtId="0" fontId="5" fillId="8" borderId="41" xfId="2" applyFont="1" applyFill="1" applyBorder="1" applyAlignment="1" applyProtection="1">
      <alignment vertical="top"/>
    </xf>
    <xf numFmtId="0" fontId="5" fillId="8" borderId="33" xfId="2" applyFont="1" applyFill="1" applyBorder="1" applyAlignment="1" applyProtection="1">
      <alignment vertical="top"/>
    </xf>
    <xf numFmtId="0" fontId="3" fillId="3" borderId="21" xfId="2" applyFont="1" applyFill="1" applyBorder="1" applyAlignment="1" applyProtection="1">
      <alignment vertical="top"/>
    </xf>
    <xf numFmtId="0" fontId="3" fillId="3" borderId="41" xfId="2" applyFont="1" applyFill="1" applyBorder="1" applyAlignment="1" applyProtection="1">
      <alignment vertical="top"/>
    </xf>
    <xf numFmtId="0" fontId="3" fillId="3" borderId="33" xfId="2" applyFont="1" applyFill="1" applyBorder="1" applyAlignment="1" applyProtection="1">
      <alignment vertical="top"/>
    </xf>
    <xf numFmtId="0" fontId="5" fillId="8" borderId="17" xfId="2" applyFont="1" applyFill="1" applyBorder="1" applyAlignment="1" applyProtection="1">
      <alignment vertical="top"/>
    </xf>
    <xf numFmtId="0" fontId="5" fillId="8" borderId="18" xfId="2" applyFont="1" applyFill="1" applyBorder="1" applyAlignment="1" applyProtection="1">
      <alignment vertical="top"/>
    </xf>
    <xf numFmtId="0" fontId="5" fillId="8" borderId="44" xfId="2" applyFont="1" applyFill="1" applyBorder="1" applyAlignment="1" applyProtection="1">
      <alignment vertical="top"/>
    </xf>
    <xf numFmtId="0" fontId="3" fillId="3" borderId="45" xfId="2" applyFont="1" applyFill="1" applyBorder="1" applyAlignment="1" applyProtection="1">
      <alignment horizontal="left" vertical="top"/>
    </xf>
    <xf numFmtId="0" fontId="3" fillId="3" borderId="18" xfId="2" applyFont="1" applyFill="1" applyBorder="1" applyAlignment="1" applyProtection="1">
      <alignment horizontal="left" vertical="top"/>
    </xf>
    <xf numFmtId="0" fontId="3" fillId="3" borderId="19" xfId="2" applyFont="1" applyFill="1" applyBorder="1" applyAlignment="1" applyProtection="1">
      <alignment horizontal="left" vertical="top"/>
    </xf>
    <xf numFmtId="0" fontId="10" fillId="8" borderId="24" xfId="2" applyFont="1" applyFill="1" applyBorder="1" applyAlignment="1" applyProtection="1">
      <alignment vertical="top"/>
    </xf>
    <xf numFmtId="0" fontId="5" fillId="8" borderId="25" xfId="2" applyFont="1" applyFill="1" applyBorder="1" applyAlignment="1" applyProtection="1">
      <alignment vertical="top"/>
    </xf>
    <xf numFmtId="0" fontId="5" fillId="8" borderId="26" xfId="2" applyFont="1" applyFill="1" applyBorder="1" applyAlignment="1" applyProtection="1">
      <alignment vertical="top"/>
    </xf>
    <xf numFmtId="0" fontId="10" fillId="8" borderId="17" xfId="2" applyFont="1" applyFill="1" applyBorder="1" applyAlignment="1" applyProtection="1">
      <alignment vertical="top"/>
    </xf>
    <xf numFmtId="0" fontId="5" fillId="8" borderId="19" xfId="2" applyFont="1" applyFill="1" applyBorder="1" applyAlignment="1" applyProtection="1">
      <alignment vertical="top"/>
    </xf>
    <xf numFmtId="0" fontId="10" fillId="8" borderId="24" xfId="0" applyFont="1" applyFill="1" applyBorder="1" applyAlignment="1" applyProtection="1">
      <alignment vertical="top"/>
    </xf>
    <xf numFmtId="0" fontId="5" fillId="8" borderId="25" xfId="0" applyFont="1" applyFill="1" applyBorder="1" applyAlignment="1" applyProtection="1">
      <alignment vertical="top"/>
    </xf>
    <xf numFmtId="0" fontId="5" fillId="8" borderId="26" xfId="0" applyFont="1" applyFill="1" applyBorder="1" applyAlignment="1" applyProtection="1">
      <alignment vertical="top"/>
    </xf>
    <xf numFmtId="0" fontId="5" fillId="0" borderId="41" xfId="0" applyFont="1" applyFill="1" applyBorder="1" applyAlignment="1" applyProtection="1">
      <protection locked="0"/>
    </xf>
    <xf numFmtId="0" fontId="5" fillId="4" borderId="1" xfId="0" applyFont="1" applyFill="1" applyBorder="1" applyAlignment="1" applyProtection="1">
      <alignment vertical="top" wrapText="1"/>
      <protection locked="0"/>
    </xf>
    <xf numFmtId="0" fontId="19" fillId="0" borderId="1" xfId="0" applyFont="1" applyFill="1" applyBorder="1" applyAlignment="1">
      <alignment vertical="top" wrapText="1"/>
    </xf>
    <xf numFmtId="0" fontId="19" fillId="0" borderId="1" xfId="1" applyFont="1" applyBorder="1" applyAlignment="1">
      <alignment vertical="top" wrapText="1"/>
    </xf>
    <xf numFmtId="0" fontId="5" fillId="5" borderId="21" xfId="2" applyFont="1" applyFill="1" applyBorder="1" applyAlignment="1"/>
    <xf numFmtId="0" fontId="5" fillId="5" borderId="41" xfId="2" applyFont="1" applyFill="1" applyBorder="1" applyAlignment="1"/>
    <xf numFmtId="49" fontId="5" fillId="5" borderId="41" xfId="2" applyNumberFormat="1" applyFont="1" applyFill="1" applyBorder="1" applyAlignment="1"/>
    <xf numFmtId="0" fontId="5" fillId="4" borderId="37" xfId="2" applyFont="1" applyFill="1" applyBorder="1" applyAlignment="1">
      <alignment horizontal="left" vertical="center" wrapText="1"/>
    </xf>
    <xf numFmtId="49" fontId="5" fillId="4" borderId="37" xfId="2" applyNumberFormat="1" applyFont="1" applyFill="1" applyBorder="1" applyAlignment="1">
      <alignment horizontal="left" vertical="center" wrapText="1"/>
    </xf>
    <xf numFmtId="0" fontId="5" fillId="9" borderId="16" xfId="0" applyFont="1" applyFill="1" applyBorder="1" applyAlignment="1" applyProtection="1">
      <alignment horizontal="left" vertical="top" wrapText="1"/>
    </xf>
    <xf numFmtId="0" fontId="3" fillId="0" borderId="1" xfId="3" applyBorder="1" applyAlignment="1">
      <alignment horizontal="left" vertical="top" wrapText="1"/>
    </xf>
    <xf numFmtId="0" fontId="3" fillId="0" borderId="1" xfId="5" applyFont="1" applyBorder="1" applyAlignment="1">
      <alignment vertical="top" wrapText="1"/>
    </xf>
    <xf numFmtId="0" fontId="16" fillId="6" borderId="0" xfId="0" applyFont="1" applyFill="1" applyProtection="1">
      <protection locked="0"/>
    </xf>
    <xf numFmtId="0" fontId="3" fillId="0" borderId="1" xfId="7" applyBorder="1" applyAlignment="1">
      <alignment horizontal="left" vertical="top" wrapText="1"/>
    </xf>
    <xf numFmtId="0" fontId="3" fillId="0" borderId="1" xfId="0" applyFont="1" applyBorder="1" applyAlignment="1">
      <alignment horizontal="left" vertical="top" wrapText="1"/>
    </xf>
    <xf numFmtId="0" fontId="16" fillId="0" borderId="1" xfId="0" applyFont="1" applyBorder="1" applyAlignment="1">
      <alignment horizontal="left" vertical="top" wrapText="1" readingOrder="1"/>
    </xf>
    <xf numFmtId="0" fontId="16" fillId="3" borderId="1" xfId="0" applyFont="1" applyFill="1" applyBorder="1" applyAlignment="1">
      <alignment horizontal="left" vertical="top" wrapText="1"/>
    </xf>
    <xf numFmtId="0" fontId="3" fillId="0" borderId="1" xfId="0" applyFont="1" applyBorder="1" applyAlignment="1" applyProtection="1">
      <alignment horizontal="left" vertical="top" wrapText="1"/>
      <protection locked="0"/>
    </xf>
    <xf numFmtId="0" fontId="19" fillId="0" borderId="1" xfId="3" applyFont="1" applyBorder="1" applyAlignment="1">
      <alignment horizontal="left" vertical="top" wrapText="1"/>
    </xf>
    <xf numFmtId="0" fontId="19" fillId="0" borderId="1" xfId="0" applyFont="1" applyBorder="1" applyAlignment="1">
      <alignment horizontal="left" vertical="top" wrapText="1"/>
    </xf>
    <xf numFmtId="0" fontId="4" fillId="0" borderId="1" xfId="3" applyFont="1" applyBorder="1" applyAlignment="1">
      <alignment horizontal="left" vertical="top" wrapText="1"/>
    </xf>
    <xf numFmtId="0" fontId="3" fillId="0" borderId="1" xfId="0" applyFont="1" applyBorder="1" applyAlignment="1">
      <alignment horizontal="left" vertical="top"/>
    </xf>
    <xf numFmtId="0" fontId="3" fillId="0" borderId="46" xfId="5" applyFont="1" applyBorder="1" applyAlignment="1">
      <alignment vertical="top" wrapText="1"/>
    </xf>
    <xf numFmtId="0" fontId="5" fillId="2" borderId="37" xfId="0" applyFont="1" applyFill="1" applyBorder="1" applyAlignment="1">
      <alignment horizontal="left" vertical="top" wrapText="1"/>
    </xf>
    <xf numFmtId="0" fontId="16" fillId="0" borderId="0" xfId="3" applyFont="1" applyAlignment="1">
      <alignment wrapText="1"/>
    </xf>
    <xf numFmtId="0" fontId="3" fillId="0" borderId="47" xfId="0" applyFont="1" applyBorder="1" applyAlignment="1" applyProtection="1">
      <alignment horizontal="left" vertical="top" wrapText="1"/>
      <protection locked="0"/>
    </xf>
    <xf numFmtId="0" fontId="19" fillId="0" borderId="47" xfId="3" applyFont="1" applyBorder="1" applyAlignment="1">
      <alignment horizontal="left" vertical="top" wrapText="1"/>
    </xf>
    <xf numFmtId="0" fontId="19" fillId="0" borderId="47" xfId="0" applyFont="1" applyBorder="1" applyAlignment="1">
      <alignment horizontal="left" vertical="top" wrapText="1"/>
    </xf>
    <xf numFmtId="0" fontId="4" fillId="0" borderId="47" xfId="3" applyFont="1" applyBorder="1" applyAlignment="1">
      <alignment horizontal="left" vertical="top" wrapText="1"/>
    </xf>
    <xf numFmtId="0" fontId="3" fillId="0" borderId="47" xfId="0" applyFont="1" applyBorder="1" applyAlignment="1">
      <alignment horizontal="left" vertical="top"/>
    </xf>
    <xf numFmtId="0" fontId="3" fillId="0" borderId="47" xfId="0" applyFont="1" applyBorder="1" applyAlignment="1">
      <alignment horizontal="left" vertical="top" wrapText="1"/>
    </xf>
    <xf numFmtId="0" fontId="5" fillId="2" borderId="0" xfId="0" applyFont="1" applyFill="1" applyAlignment="1">
      <alignment horizontal="left" vertical="top" wrapText="1"/>
    </xf>
    <xf numFmtId="0" fontId="4" fillId="0" borderId="48" xfId="3" applyFont="1" applyBorder="1" applyAlignment="1">
      <alignment horizontal="left" vertical="top" wrapText="1"/>
    </xf>
    <xf numFmtId="0" fontId="16" fillId="0" borderId="1" xfId="0" applyFont="1" applyFill="1" applyBorder="1" applyAlignment="1" applyProtection="1">
      <alignment horizontal="left" vertical="top" wrapText="1" readingOrder="1"/>
    </xf>
    <xf numFmtId="0" fontId="3" fillId="0" borderId="1" xfId="0" applyFont="1" applyBorder="1" applyAlignment="1">
      <alignment vertical="top" wrapText="1"/>
    </xf>
    <xf numFmtId="0" fontId="16" fillId="0" borderId="1" xfId="0" applyFont="1" applyBorder="1" applyAlignment="1" applyProtection="1">
      <alignment vertical="top" wrapText="1"/>
      <protection locked="0"/>
    </xf>
    <xf numFmtId="0" fontId="16" fillId="0" borderId="1" xfId="0" applyFont="1" applyBorder="1" applyAlignment="1">
      <alignment horizontal="left" vertical="top" wrapText="1"/>
    </xf>
    <xf numFmtId="0" fontId="3" fillId="0" borderId="0" xfId="3"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xf>
    <xf numFmtId="0" fontId="3" fillId="0" borderId="1" xfId="0" applyFont="1" applyFill="1" applyBorder="1" applyAlignment="1">
      <alignment vertical="top" wrapText="1"/>
    </xf>
    <xf numFmtId="0" fontId="3" fillId="0" borderId="24" xfId="0" applyFont="1" applyFill="1" applyBorder="1" applyAlignment="1" applyProtection="1">
      <alignment horizontal="left" vertical="top" wrapText="1"/>
    </xf>
    <xf numFmtId="0" fontId="3" fillId="0" borderId="25" xfId="0" applyFont="1" applyFill="1" applyBorder="1" applyAlignment="1" applyProtection="1">
      <alignment horizontal="left" vertical="top" wrapText="1"/>
    </xf>
    <xf numFmtId="0" fontId="3" fillId="0" borderId="26"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4" xfId="0" applyFont="1" applyFill="1" applyBorder="1" applyAlignment="1" applyProtection="1">
      <alignment horizontal="left" vertical="top" wrapText="1"/>
    </xf>
    <xf numFmtId="0" fontId="5" fillId="8" borderId="24" xfId="2" applyFont="1" applyFill="1" applyBorder="1" applyAlignment="1" applyProtection="1">
      <alignment horizontal="left" vertical="top"/>
    </xf>
    <xf numFmtId="0" fontId="5" fillId="8" borderId="25" xfId="2" applyFont="1" applyFill="1" applyBorder="1" applyAlignment="1" applyProtection="1">
      <alignment horizontal="left" vertical="top"/>
    </xf>
    <xf numFmtId="0" fontId="5" fillId="8" borderId="26" xfId="2" applyFont="1" applyFill="1" applyBorder="1" applyAlignment="1" applyProtection="1">
      <alignment horizontal="left" vertical="top"/>
    </xf>
    <xf numFmtId="0" fontId="5" fillId="8" borderId="3" xfId="2" applyFont="1" applyFill="1" applyBorder="1" applyAlignment="1" applyProtection="1">
      <alignment horizontal="left" vertical="top"/>
    </xf>
    <xf numFmtId="0" fontId="5" fillId="8" borderId="10" xfId="2" applyFont="1" applyFill="1" applyBorder="1" applyAlignment="1" applyProtection="1">
      <alignment horizontal="left" vertical="top"/>
    </xf>
    <xf numFmtId="0" fontId="5" fillId="8" borderId="4" xfId="2" applyFont="1" applyFill="1" applyBorder="1" applyAlignment="1" applyProtection="1">
      <alignment horizontal="left" vertical="top"/>
    </xf>
    <xf numFmtId="0" fontId="3" fillId="3" borderId="24" xfId="2" applyFont="1" applyFill="1" applyBorder="1" applyAlignment="1" applyProtection="1">
      <alignment horizontal="left" vertical="top" wrapText="1"/>
    </xf>
    <xf numFmtId="0" fontId="3" fillId="3" borderId="25" xfId="2" applyFont="1" applyFill="1" applyBorder="1" applyAlignment="1" applyProtection="1">
      <alignment horizontal="left" vertical="top" wrapText="1"/>
    </xf>
    <xf numFmtId="0" fontId="3" fillId="3" borderId="26" xfId="2" applyFont="1" applyFill="1" applyBorder="1" applyAlignment="1" applyProtection="1">
      <alignment horizontal="left" vertical="top" wrapText="1"/>
    </xf>
    <xf numFmtId="0" fontId="3" fillId="3" borderId="3" xfId="2" applyFont="1" applyFill="1" applyBorder="1" applyAlignment="1" applyProtection="1">
      <alignment horizontal="left" vertical="top" wrapText="1"/>
    </xf>
    <xf numFmtId="0" fontId="3" fillId="3" borderId="10" xfId="2" applyFont="1" applyFill="1" applyBorder="1" applyAlignment="1" applyProtection="1">
      <alignment horizontal="left" vertical="top" wrapText="1"/>
    </xf>
    <xf numFmtId="0" fontId="3" fillId="3" borderId="4" xfId="2" applyFont="1" applyFill="1" applyBorder="1" applyAlignment="1" applyProtection="1">
      <alignment horizontal="left" vertical="top" wrapText="1"/>
    </xf>
    <xf numFmtId="0" fontId="3" fillId="0" borderId="24" xfId="2" applyFont="1" applyFill="1" applyBorder="1" applyAlignment="1" applyProtection="1">
      <alignment horizontal="left" vertical="top" wrapText="1"/>
    </xf>
    <xf numFmtId="0" fontId="3" fillId="0" borderId="25" xfId="2" applyFont="1" applyFill="1" applyBorder="1" applyAlignment="1" applyProtection="1">
      <alignment horizontal="left" vertical="top" wrapText="1"/>
    </xf>
    <xf numFmtId="0" fontId="3" fillId="0" borderId="26" xfId="2" applyFont="1" applyFill="1" applyBorder="1" applyAlignment="1" applyProtection="1">
      <alignment horizontal="left" vertical="top" wrapText="1"/>
    </xf>
    <xf numFmtId="0" fontId="3" fillId="0" borderId="11" xfId="2" applyFont="1" applyFill="1" applyBorder="1" applyAlignment="1" applyProtection="1">
      <alignment horizontal="left" vertical="top" wrapText="1"/>
    </xf>
    <xf numFmtId="0" fontId="3" fillId="0" borderId="0" xfId="2" applyFont="1" applyFill="1" applyBorder="1" applyAlignment="1" applyProtection="1">
      <alignment horizontal="left" vertical="top" wrapText="1"/>
    </xf>
    <xf numFmtId="0" fontId="3" fillId="0" borderId="5" xfId="2" applyFont="1" applyFill="1" applyBorder="1" applyAlignment="1" applyProtection="1">
      <alignment horizontal="left" vertical="top" wrapText="1"/>
    </xf>
    <xf numFmtId="0" fontId="3" fillId="0" borderId="3" xfId="2" applyFont="1" applyFill="1" applyBorder="1" applyAlignment="1" applyProtection="1">
      <alignment horizontal="left" vertical="top" wrapText="1"/>
    </xf>
    <xf numFmtId="0" fontId="3" fillId="0" borderId="10" xfId="2" applyFont="1" applyFill="1" applyBorder="1" applyAlignment="1" applyProtection="1">
      <alignment horizontal="left" vertical="top" wrapText="1"/>
    </xf>
    <xf numFmtId="0" fontId="3" fillId="0" borderId="4" xfId="2" applyFont="1" applyFill="1" applyBorder="1" applyAlignment="1" applyProtection="1">
      <alignment horizontal="left" vertical="top" wrapText="1"/>
    </xf>
    <xf numFmtId="0" fontId="3" fillId="3" borderId="38" xfId="2" applyFont="1" applyFill="1" applyBorder="1" applyAlignment="1" applyProtection="1">
      <alignment horizontal="left" vertical="top" wrapText="1"/>
    </xf>
    <xf numFmtId="0" fontId="3" fillId="3" borderId="39" xfId="2" applyFont="1" applyFill="1" applyBorder="1" applyAlignment="1" applyProtection="1">
      <alignment horizontal="left" vertical="top"/>
    </xf>
    <xf numFmtId="0" fontId="3" fillId="3" borderId="43" xfId="2" applyFont="1" applyFill="1" applyBorder="1" applyAlignment="1" applyProtection="1">
      <alignment horizontal="left" vertical="top"/>
    </xf>
    <xf numFmtId="0" fontId="3" fillId="3" borderId="9" xfId="2" applyFont="1" applyFill="1" applyBorder="1" applyAlignment="1" applyProtection="1">
      <alignment horizontal="left" vertical="top"/>
    </xf>
    <xf numFmtId="0" fontId="3" fillId="3" borderId="0" xfId="2" applyFont="1" applyFill="1" applyBorder="1" applyAlignment="1" applyProtection="1">
      <alignment horizontal="left" vertical="top"/>
    </xf>
    <xf numFmtId="0" fontId="3" fillId="3" borderId="14" xfId="2" applyFont="1" applyFill="1" applyBorder="1" applyAlignment="1" applyProtection="1">
      <alignment horizontal="left" vertical="top"/>
    </xf>
    <xf numFmtId="0" fontId="3" fillId="3" borderId="11" xfId="2" applyFont="1" applyFill="1" applyBorder="1" applyAlignment="1" applyProtection="1">
      <alignment horizontal="left" vertical="top" wrapText="1"/>
    </xf>
    <xf numFmtId="0" fontId="3" fillId="3" borderId="0" xfId="2" applyFont="1" applyFill="1" applyBorder="1" applyAlignment="1" applyProtection="1">
      <alignment horizontal="left" vertical="top" wrapText="1"/>
    </xf>
    <xf numFmtId="0" fontId="3" fillId="3" borderId="5" xfId="2" applyFont="1" applyFill="1" applyBorder="1" applyAlignment="1" applyProtection="1">
      <alignment horizontal="left" vertical="top" wrapText="1"/>
    </xf>
  </cellXfs>
  <cellStyles count="8">
    <cellStyle name="Normal" xfId="0" builtinId="0"/>
    <cellStyle name="Normal 2" xfId="1" xr:uid="{00000000-0005-0000-0000-000001000000}"/>
    <cellStyle name="Normal 2 2" xfId="4" xr:uid="{00000000-0005-0000-0000-000002000000}"/>
    <cellStyle name="Normal 257" xfId="5" xr:uid="{00000000-0005-0000-0000-000003000000}"/>
    <cellStyle name="Normal 3" xfId="2" xr:uid="{00000000-0005-0000-0000-000004000000}"/>
    <cellStyle name="Normal 4" xfId="3" xr:uid="{00000000-0005-0000-0000-000005000000}"/>
    <cellStyle name="Normal 5" xfId="7" xr:uid="{82174796-AA15-48B1-9713-A026126AFF40}"/>
    <cellStyle name="Normal 6" xfId="6" xr:uid="{BEE23203-B7D9-4216-B175-4B315FC9B7BD}"/>
  </cellStyles>
  <dxfs count="12">
    <dxf>
      <font>
        <b/>
        <i val="0"/>
        <color rgb="FFFF0000"/>
      </font>
      <fill>
        <patternFill>
          <bgColor rgb="FFFFFF00"/>
        </patternFill>
      </fill>
    </dxf>
    <dxf>
      <fill>
        <patternFill>
          <bgColor rgb="FF00B050"/>
        </patternFill>
      </fill>
    </dxf>
    <dxf>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5857875</xdr:colOff>
      <xdr:row>0</xdr:row>
      <xdr:rowOff>76200</xdr:rowOff>
    </xdr:from>
    <xdr:ext cx="1187383" cy="1157288"/>
    <xdr:pic>
      <xdr:nvPicPr>
        <xdr:cNvPr id="2" name="Picture 1" descr="The official logo of the IRS" title="IR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2286000" y="76200"/>
          <a:ext cx="1187383" cy="1157288"/>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showGridLines="0" tabSelected="1" zoomScale="80" zoomScaleNormal="80" workbookViewId="0">
      <selection activeCell="E19" sqref="E19"/>
    </sheetView>
  </sheetViews>
  <sheetFormatPr defaultColWidth="18.7265625" defaultRowHeight="12.75" customHeight="1" x14ac:dyDescent="0.35"/>
  <cols>
    <col min="1" max="2" width="11.453125" style="1" customWidth="1"/>
    <col min="3" max="3" width="108.26953125" style="1" customWidth="1"/>
    <col min="4" max="16384" width="18.7265625" style="1"/>
  </cols>
  <sheetData>
    <row r="1" spans="1:3" s="2" customFormat="1" ht="15.5" x14ac:dyDescent="0.35">
      <c r="A1" s="193" t="s">
        <v>0</v>
      </c>
      <c r="B1" s="194"/>
      <c r="C1" s="195"/>
    </row>
    <row r="2" spans="1:3" s="2" customFormat="1" ht="15.5" x14ac:dyDescent="0.35">
      <c r="A2" s="21" t="s">
        <v>1</v>
      </c>
      <c r="B2" s="20"/>
      <c r="C2" s="19"/>
    </row>
    <row r="3" spans="1:3" s="2" customFormat="1" ht="14.5" x14ac:dyDescent="0.35">
      <c r="A3" s="16"/>
      <c r="B3" s="18"/>
      <c r="C3" s="17"/>
    </row>
    <row r="4" spans="1:3" s="2" customFormat="1" ht="14.5" x14ac:dyDescent="0.35">
      <c r="A4" s="16" t="s">
        <v>4939</v>
      </c>
      <c r="B4" s="15"/>
      <c r="C4" s="14"/>
    </row>
    <row r="5" spans="1:3" s="2" customFormat="1" ht="14.5" x14ac:dyDescent="0.35">
      <c r="A5" s="16" t="s">
        <v>4977</v>
      </c>
      <c r="B5" s="15"/>
      <c r="C5" s="14"/>
    </row>
    <row r="6" spans="1:3" s="2" customFormat="1" ht="14.5" x14ac:dyDescent="0.35">
      <c r="A6" s="16" t="s">
        <v>4976</v>
      </c>
      <c r="B6" s="15"/>
      <c r="C6" s="14"/>
    </row>
    <row r="7" spans="1:3" s="2" customFormat="1" ht="14.5" x14ac:dyDescent="0.35">
      <c r="A7" s="13"/>
      <c r="B7" s="12"/>
      <c r="C7" s="11"/>
    </row>
    <row r="8" spans="1:3" s="2" customFormat="1" ht="18" customHeight="1" x14ac:dyDescent="0.35">
      <c r="A8" s="196" t="s">
        <v>2</v>
      </c>
      <c r="B8" s="197"/>
      <c r="C8" s="198"/>
    </row>
    <row r="9" spans="1:3" s="2" customFormat="1" ht="12.75" customHeight="1" x14ac:dyDescent="0.35">
      <c r="A9" s="10" t="s">
        <v>3</v>
      </c>
      <c r="B9" s="9"/>
      <c r="C9" s="8"/>
    </row>
    <row r="10" spans="1:3" s="2" customFormat="1" ht="14.5" x14ac:dyDescent="0.35">
      <c r="A10" s="10" t="s">
        <v>4</v>
      </c>
      <c r="B10" s="9"/>
      <c r="C10" s="8"/>
    </row>
    <row r="11" spans="1:3" s="2" customFormat="1" ht="14.5" x14ac:dyDescent="0.35">
      <c r="A11" s="10" t="s">
        <v>5</v>
      </c>
      <c r="B11" s="9"/>
      <c r="C11" s="8"/>
    </row>
    <row r="12" spans="1:3" s="2" customFormat="1" ht="14.5" x14ac:dyDescent="0.35">
      <c r="A12" s="10" t="s">
        <v>6</v>
      </c>
      <c r="B12" s="9"/>
      <c r="C12" s="8"/>
    </row>
    <row r="13" spans="1:3" s="2" customFormat="1" ht="14.5" x14ac:dyDescent="0.35">
      <c r="A13" s="10" t="s">
        <v>7</v>
      </c>
      <c r="B13" s="9"/>
      <c r="C13" s="8"/>
    </row>
    <row r="14" spans="1:3" s="2" customFormat="1" ht="4.5" customHeight="1" x14ac:dyDescent="0.35">
      <c r="A14" s="7"/>
      <c r="B14" s="6"/>
      <c r="C14" s="5"/>
    </row>
    <row r="15" spans="1:3" s="2" customFormat="1" ht="14.5" x14ac:dyDescent="0.35">
      <c r="C15" s="4"/>
    </row>
    <row r="16" spans="1:3" s="2" customFormat="1" ht="14.5" x14ac:dyDescent="0.35">
      <c r="A16" s="199" t="s">
        <v>8</v>
      </c>
      <c r="B16" s="200"/>
      <c r="C16" s="201"/>
    </row>
    <row r="17" spans="1:3" s="2" customFormat="1" ht="14.5" x14ac:dyDescent="0.35">
      <c r="A17" s="202" t="s">
        <v>9</v>
      </c>
      <c r="B17" s="203"/>
      <c r="C17" s="167"/>
    </row>
    <row r="18" spans="1:3" s="2" customFormat="1" ht="14.5" x14ac:dyDescent="0.35">
      <c r="A18" s="202" t="s">
        <v>10</v>
      </c>
      <c r="B18" s="203"/>
      <c r="C18" s="167"/>
    </row>
    <row r="19" spans="1:3" s="2" customFormat="1" ht="14.5" x14ac:dyDescent="0.35">
      <c r="A19" s="202" t="s">
        <v>11</v>
      </c>
      <c r="B19" s="203"/>
      <c r="C19" s="167"/>
    </row>
    <row r="20" spans="1:3" s="2" customFormat="1" ht="14.5" x14ac:dyDescent="0.35">
      <c r="A20" s="202" t="s">
        <v>12</v>
      </c>
      <c r="B20" s="203"/>
      <c r="C20" s="168"/>
    </row>
    <row r="21" spans="1:3" s="2" customFormat="1" ht="14.5" x14ac:dyDescent="0.35">
      <c r="A21" s="202" t="s">
        <v>13</v>
      </c>
      <c r="B21" s="203"/>
      <c r="C21" s="169"/>
    </row>
    <row r="22" spans="1:3" s="2" customFormat="1" ht="14.5" x14ac:dyDescent="0.35">
      <c r="A22" s="202" t="s">
        <v>14</v>
      </c>
      <c r="B22" s="203"/>
      <c r="C22" s="167"/>
    </row>
    <row r="23" spans="1:3" s="2" customFormat="1" ht="14.5" x14ac:dyDescent="0.35">
      <c r="A23" s="202" t="s">
        <v>15</v>
      </c>
      <c r="B23" s="203"/>
      <c r="C23" s="167"/>
    </row>
    <row r="24" spans="1:3" s="2" customFormat="1" ht="14.5" x14ac:dyDescent="0.35">
      <c r="A24" s="202" t="s">
        <v>16</v>
      </c>
      <c r="B24" s="203"/>
      <c r="C24" s="167"/>
    </row>
    <row r="25" spans="1:3" s="2" customFormat="1" ht="14.5" x14ac:dyDescent="0.35">
      <c r="A25" s="202" t="s">
        <v>17</v>
      </c>
      <c r="B25" s="203"/>
      <c r="C25" s="167"/>
    </row>
    <row r="26" spans="1:3" s="43" customFormat="1" ht="14.5" x14ac:dyDescent="0.35">
      <c r="A26" s="204" t="s">
        <v>18</v>
      </c>
      <c r="B26" s="205"/>
      <c r="C26" s="167"/>
    </row>
    <row r="27" spans="1:3" s="44" customFormat="1" ht="13" x14ac:dyDescent="0.25">
      <c r="A27" s="204" t="s">
        <v>19</v>
      </c>
      <c r="B27" s="205"/>
      <c r="C27" s="167"/>
    </row>
    <row r="28" spans="1:3" s="2" customFormat="1" ht="14.5" x14ac:dyDescent="0.35">
      <c r="C28" s="4"/>
    </row>
    <row r="29" spans="1:3" s="2" customFormat="1" ht="14.5" x14ac:dyDescent="0.35">
      <c r="A29" s="199" t="s">
        <v>20</v>
      </c>
      <c r="B29" s="200"/>
      <c r="C29" s="201"/>
    </row>
    <row r="30" spans="1:3" s="2" customFormat="1" ht="14.5" x14ac:dyDescent="0.35">
      <c r="A30" s="206"/>
      <c r="B30" s="207"/>
      <c r="C30" s="208"/>
    </row>
    <row r="31" spans="1:3" s="2" customFormat="1" ht="14.5" x14ac:dyDescent="0.35">
      <c r="A31" s="202" t="s">
        <v>21</v>
      </c>
      <c r="B31" s="209"/>
      <c r="C31" s="210"/>
    </row>
    <row r="32" spans="1:3" s="2" customFormat="1" ht="14.5" x14ac:dyDescent="0.35">
      <c r="A32" s="202" t="s">
        <v>22</v>
      </c>
      <c r="B32" s="209"/>
      <c r="C32" s="210"/>
    </row>
    <row r="33" spans="1:3" s="2" customFormat="1" ht="12.75" customHeight="1" x14ac:dyDescent="0.35">
      <c r="A33" s="202" t="s">
        <v>23</v>
      </c>
      <c r="B33" s="209"/>
      <c r="C33" s="210"/>
    </row>
    <row r="34" spans="1:3" s="2" customFormat="1" ht="12.75" customHeight="1" x14ac:dyDescent="0.35">
      <c r="A34" s="202" t="s">
        <v>24</v>
      </c>
      <c r="B34" s="211"/>
      <c r="C34" s="212"/>
    </row>
    <row r="35" spans="1:3" s="2" customFormat="1" ht="14.5" x14ac:dyDescent="0.35">
      <c r="A35" s="202" t="s">
        <v>25</v>
      </c>
      <c r="B35" s="209"/>
      <c r="C35" s="210"/>
    </row>
    <row r="36" spans="1:3" s="2" customFormat="1" ht="14.5" x14ac:dyDescent="0.35">
      <c r="A36" s="206"/>
      <c r="B36" s="207"/>
      <c r="C36" s="208"/>
    </row>
    <row r="37" spans="1:3" s="2" customFormat="1" ht="14.5" x14ac:dyDescent="0.35">
      <c r="A37" s="202" t="s">
        <v>21</v>
      </c>
      <c r="B37" s="209"/>
      <c r="C37" s="210"/>
    </row>
    <row r="38" spans="1:3" s="2" customFormat="1" ht="14.5" x14ac:dyDescent="0.35">
      <c r="A38" s="202" t="s">
        <v>22</v>
      </c>
      <c r="B38" s="209"/>
      <c r="C38" s="210"/>
    </row>
    <row r="39" spans="1:3" s="2" customFormat="1" ht="14.5" x14ac:dyDescent="0.35">
      <c r="A39" s="202" t="s">
        <v>23</v>
      </c>
      <c r="B39" s="209"/>
      <c r="C39" s="210"/>
    </row>
    <row r="40" spans="1:3" s="2" customFormat="1" ht="14.5" x14ac:dyDescent="0.35">
      <c r="A40" s="202" t="s">
        <v>24</v>
      </c>
      <c r="B40" s="211"/>
      <c r="C40" s="212"/>
    </row>
    <row r="41" spans="1:3" s="2" customFormat="1" ht="14.5" x14ac:dyDescent="0.35">
      <c r="A41" s="202" t="s">
        <v>25</v>
      </c>
      <c r="B41" s="209"/>
      <c r="C41" s="210"/>
    </row>
    <row r="42" spans="1:3" s="2" customFormat="1" ht="14.5" x14ac:dyDescent="0.35"/>
    <row r="43" spans="1:3" s="2" customFormat="1" ht="14.5" x14ac:dyDescent="0.35">
      <c r="A43" s="3" t="s">
        <v>26</v>
      </c>
    </row>
    <row r="44" spans="1:3" s="2" customFormat="1" ht="14.5" x14ac:dyDescent="0.35">
      <c r="A44" s="3" t="s">
        <v>27</v>
      </c>
    </row>
    <row r="45" spans="1:3" s="2" customFormat="1" ht="14.5" x14ac:dyDescent="0.35">
      <c r="A45" s="3" t="s">
        <v>28</v>
      </c>
    </row>
    <row r="46" spans="1:3" s="2" customFormat="1" ht="14.5" x14ac:dyDescent="0.35"/>
    <row r="47" spans="1:3" s="2" customFormat="1" ht="12.75" hidden="1" customHeight="1" x14ac:dyDescent="0.35">
      <c r="A47" s="45" t="s">
        <v>29</v>
      </c>
      <c r="B47" s="2" t="s">
        <v>30</v>
      </c>
    </row>
    <row r="48" spans="1:3" s="2" customFormat="1" ht="12.75" hidden="1" customHeight="1" x14ac:dyDescent="0.35">
      <c r="A48" s="45" t="s">
        <v>31</v>
      </c>
      <c r="B48" s="2" t="s">
        <v>32</v>
      </c>
    </row>
    <row r="49" spans="1:2" s="2" customFormat="1" ht="12.75" hidden="1" customHeight="1" x14ac:dyDescent="0.35">
      <c r="A49" s="45" t="s">
        <v>33</v>
      </c>
      <c r="B49" s="2" t="s">
        <v>34</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complete agency name" sqref="C17" xr:uid="{00000000-0002-0000-0000-000003000000}"/>
    <dataValidation allowBlank="1" showInputMessage="1" showErrorMessage="1" prompt="Insert complete agency code" sqref="C18" xr:uid="{00000000-0002-0000-0000-000004000000}"/>
    <dataValidation allowBlank="1" showInputMessage="1" showErrorMessage="1" prompt="Insert city, state and address or building number" sqref="C19" xr:uid="{00000000-0002-0000-0000-000005000000}"/>
    <dataValidation allowBlank="1" showInputMessage="1" showErrorMessage="1" prompt="Insert date testing occurred" sqref="C20" xr:uid="{00000000-0002-0000-0000-000006000000}"/>
    <dataValidation allowBlank="1" showInputMessage="1" showErrorMessage="1" prompt="Insert date of closing conference" sqref="C21" xr:uid="{00000000-0002-0000-0000-000007000000}"/>
    <dataValidation allowBlank="1" showInputMessage="1" showErrorMessage="1" prompt="Insert agency code(s) for all shared agencies" sqref="C22" xr:uid="{00000000-0002-0000-0000-000008000000}"/>
    <dataValidation allowBlank="1" showInputMessage="1" showErrorMessage="1" prompt="Insert unique identifier for the computer or device" sqref="C24" xr:uid="{00000000-0002-0000-0000-000009000000}"/>
    <dataValidation allowBlank="1" showInputMessage="1" showErrorMessage="1" prompt="Identify OS or App Version and include Service Packs and Builds" sqref="C25" xr:uid="{00000000-0002-0000-0000-00000A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29"/>
  <sheetViews>
    <sheetView zoomScale="90" zoomScaleNormal="90" workbookViewId="0">
      <selection activeCell="A24" sqref="A24:XFD24"/>
    </sheetView>
  </sheetViews>
  <sheetFormatPr defaultColWidth="18.7265625" defaultRowHeight="12.75" customHeight="1" x14ac:dyDescent="0.35"/>
  <cols>
    <col min="1" max="1" width="9.54296875" style="46" customWidth="1"/>
    <col min="2" max="3" width="13" style="46" customWidth="1"/>
    <col min="4" max="5" width="11.453125" style="46" customWidth="1"/>
    <col min="6" max="6" width="13" style="46" customWidth="1"/>
    <col min="7" max="7" width="12.26953125" style="46" customWidth="1"/>
    <col min="8" max="9" width="11.453125" style="46" hidden="1" customWidth="1"/>
    <col min="10" max="10" width="10.54296875" style="46" customWidth="1"/>
    <col min="11" max="11" width="11.453125" style="46" customWidth="1"/>
    <col min="12" max="12" width="5.453125" style="46" customWidth="1"/>
    <col min="13" max="13" width="9.7265625" style="46" customWidth="1"/>
    <col min="14" max="14" width="10.7265625" style="46" customWidth="1"/>
    <col min="15" max="16" width="11" style="46" customWidth="1"/>
    <col min="17" max="16384" width="18.7265625" style="46"/>
  </cols>
  <sheetData>
    <row r="1" spans="1:16" ht="14.5" x14ac:dyDescent="0.35">
      <c r="A1" s="155" t="s">
        <v>35</v>
      </c>
      <c r="B1" s="156"/>
      <c r="C1" s="156"/>
      <c r="D1" s="156"/>
      <c r="E1" s="156"/>
      <c r="F1" s="156"/>
      <c r="G1" s="156"/>
      <c r="H1" s="156"/>
      <c r="I1" s="156"/>
      <c r="J1" s="156"/>
      <c r="K1" s="156"/>
      <c r="L1" s="156"/>
      <c r="M1" s="156"/>
      <c r="N1" s="156"/>
      <c r="O1" s="156"/>
      <c r="P1" s="157"/>
    </row>
    <row r="2" spans="1:16" ht="18" customHeight="1" x14ac:dyDescent="0.35">
      <c r="A2" s="153" t="s">
        <v>36</v>
      </c>
      <c r="B2" s="154"/>
      <c r="C2" s="154"/>
      <c r="D2" s="154"/>
      <c r="E2" s="154"/>
      <c r="F2" s="154"/>
      <c r="G2" s="154"/>
      <c r="H2" s="154"/>
      <c r="I2" s="154"/>
      <c r="J2" s="154"/>
      <c r="K2" s="154"/>
      <c r="L2" s="154"/>
      <c r="M2" s="154"/>
      <c r="N2" s="154"/>
      <c r="O2" s="154"/>
      <c r="P2" s="124"/>
    </row>
    <row r="3" spans="1:16" ht="12.75" customHeight="1" x14ac:dyDescent="0.35">
      <c r="A3" s="149" t="s">
        <v>37</v>
      </c>
      <c r="B3" s="47"/>
      <c r="C3" s="47"/>
      <c r="D3" s="47"/>
      <c r="E3" s="47"/>
      <c r="F3" s="47"/>
      <c r="G3" s="47"/>
      <c r="H3" s="47"/>
      <c r="I3" s="47"/>
      <c r="J3" s="47"/>
      <c r="K3" s="47"/>
      <c r="L3" s="47"/>
      <c r="M3" s="47"/>
      <c r="N3" s="47"/>
      <c r="O3" s="47"/>
      <c r="P3" s="125"/>
    </row>
    <row r="4" spans="1:16" ht="14.5" x14ac:dyDescent="0.35">
      <c r="A4" s="149"/>
      <c r="B4" s="47"/>
      <c r="C4" s="47"/>
      <c r="D4" s="47"/>
      <c r="E4" s="47"/>
      <c r="F4" s="47"/>
      <c r="G4" s="47"/>
      <c r="H4" s="47"/>
      <c r="I4" s="47"/>
      <c r="J4" s="47"/>
      <c r="K4" s="47"/>
      <c r="L4" s="47"/>
      <c r="M4" s="47"/>
      <c r="N4" s="47"/>
      <c r="O4" s="47"/>
      <c r="P4" s="125"/>
    </row>
    <row r="5" spans="1:16" ht="14.5" x14ac:dyDescent="0.35">
      <c r="A5" s="149" t="s">
        <v>38</v>
      </c>
      <c r="B5" s="47"/>
      <c r="C5" s="47"/>
      <c r="D5" s="47"/>
      <c r="E5" s="47"/>
      <c r="F5" s="47"/>
      <c r="G5" s="47"/>
      <c r="H5" s="47"/>
      <c r="I5" s="47"/>
      <c r="J5" s="47"/>
      <c r="K5" s="47"/>
      <c r="L5" s="47"/>
      <c r="M5" s="47"/>
      <c r="N5" s="47"/>
      <c r="O5" s="47"/>
      <c r="P5" s="125"/>
    </row>
    <row r="6" spans="1:16" ht="14.5" x14ac:dyDescent="0.35">
      <c r="A6" s="149" t="s">
        <v>39</v>
      </c>
      <c r="B6" s="47"/>
      <c r="C6" s="47"/>
      <c r="D6" s="47"/>
      <c r="E6" s="47"/>
      <c r="F6" s="47"/>
      <c r="G6" s="47"/>
      <c r="H6" s="47"/>
      <c r="I6" s="47"/>
      <c r="J6" s="47"/>
      <c r="K6" s="47"/>
      <c r="L6" s="47"/>
      <c r="M6" s="47"/>
      <c r="N6" s="47"/>
      <c r="O6" s="47"/>
      <c r="P6" s="125"/>
    </row>
    <row r="7" spans="1:16" ht="14.5" x14ac:dyDescent="0.35">
      <c r="A7" s="150"/>
      <c r="B7" s="151"/>
      <c r="C7" s="151"/>
      <c r="D7" s="151"/>
      <c r="E7" s="151"/>
      <c r="F7" s="151"/>
      <c r="G7" s="151"/>
      <c r="H7" s="151"/>
      <c r="I7" s="151"/>
      <c r="J7" s="151"/>
      <c r="K7" s="151"/>
      <c r="L7" s="151"/>
      <c r="M7" s="151"/>
      <c r="N7" s="151"/>
      <c r="O7" s="151"/>
      <c r="P7" s="148"/>
    </row>
    <row r="8" spans="1:16" ht="12.75" customHeight="1" x14ac:dyDescent="0.35">
      <c r="A8" s="122"/>
      <c r="B8" s="123"/>
      <c r="C8" s="123"/>
      <c r="D8" s="123"/>
      <c r="E8" s="123"/>
      <c r="F8" s="123"/>
      <c r="G8" s="123"/>
      <c r="H8" s="123"/>
      <c r="I8" s="123"/>
      <c r="J8" s="123"/>
      <c r="K8" s="123"/>
      <c r="L8" s="123"/>
      <c r="M8" s="123"/>
      <c r="N8" s="123"/>
      <c r="O8" s="123"/>
      <c r="P8" s="124"/>
    </row>
    <row r="9" spans="1:16" ht="14.5" x14ac:dyDescent="0.35">
      <c r="A9" s="48"/>
      <c r="B9" s="158" t="s">
        <v>4940</v>
      </c>
      <c r="C9" s="98"/>
      <c r="D9" s="98"/>
      <c r="E9" s="98"/>
      <c r="F9" s="98"/>
      <c r="G9" s="99"/>
      <c r="H9" s="59"/>
      <c r="I9" s="59"/>
      <c r="J9" s="59"/>
      <c r="K9" s="59"/>
      <c r="L9" s="59"/>
      <c r="M9" s="59"/>
      <c r="N9" s="59"/>
      <c r="O9" s="59"/>
      <c r="P9" s="125"/>
    </row>
    <row r="10" spans="1:16" ht="14.5" x14ac:dyDescent="0.35">
      <c r="A10" s="49"/>
      <c r="B10" s="152" t="s">
        <v>40</v>
      </c>
      <c r="C10" s="50"/>
      <c r="D10" s="51"/>
      <c r="E10" s="51"/>
      <c r="F10" s="51"/>
      <c r="G10" s="52"/>
      <c r="H10" s="59"/>
      <c r="I10" s="59"/>
      <c r="J10" s="59"/>
      <c r="K10" s="126" t="s">
        <v>41</v>
      </c>
      <c r="L10" s="127"/>
      <c r="M10" s="127"/>
      <c r="N10" s="127"/>
      <c r="O10" s="128"/>
      <c r="P10" s="125"/>
    </row>
    <row r="11" spans="1:16" ht="36" x14ac:dyDescent="0.35">
      <c r="A11" s="53"/>
      <c r="B11" s="54" t="s">
        <v>42</v>
      </c>
      <c r="C11" s="129" t="s">
        <v>43</v>
      </c>
      <c r="D11" s="129" t="s">
        <v>44</v>
      </c>
      <c r="E11" s="129" t="s">
        <v>45</v>
      </c>
      <c r="F11" s="129" t="s">
        <v>46</v>
      </c>
      <c r="G11" s="130" t="s">
        <v>47</v>
      </c>
      <c r="H11" s="59"/>
      <c r="I11" s="59"/>
      <c r="J11" s="59"/>
      <c r="K11" s="131" t="s">
        <v>48</v>
      </c>
      <c r="L11" s="132"/>
      <c r="M11" s="133" t="s">
        <v>49</v>
      </c>
      <c r="N11" s="133" t="s">
        <v>50</v>
      </c>
      <c r="O11" s="134" t="s">
        <v>51</v>
      </c>
      <c r="P11" s="125"/>
    </row>
    <row r="12" spans="1:16" ht="14.5" x14ac:dyDescent="0.35">
      <c r="A12" s="49"/>
      <c r="B12" s="55">
        <f>COUNTIF('Win11'!J:J,"Pass")</f>
        <v>0</v>
      </c>
      <c r="C12" s="56">
        <f>COUNTIF('Win11'!J:J,"Fail")</f>
        <v>0</v>
      </c>
      <c r="D12" s="55">
        <f>COUNTIF('Win11'!J:J,"Info")</f>
        <v>0</v>
      </c>
      <c r="E12" s="56">
        <f>COUNTIF('Win11'!J:J,"N/A")</f>
        <v>0</v>
      </c>
      <c r="F12" s="55">
        <f>B12+C12</f>
        <v>0</v>
      </c>
      <c r="G12" s="57">
        <f>D24/100</f>
        <v>0</v>
      </c>
      <c r="H12" s="59"/>
      <c r="I12" s="59"/>
      <c r="J12" s="59"/>
      <c r="K12" s="135" t="s">
        <v>52</v>
      </c>
      <c r="L12" s="136"/>
      <c r="M12" s="137">
        <f>COUNTA('Win11'!J3:J353)</f>
        <v>0</v>
      </c>
      <c r="N12" s="137">
        <f>O12-M12</f>
        <v>351</v>
      </c>
      <c r="O12" s="138">
        <f>COUNTA('Win11'!A3:A353)</f>
        <v>351</v>
      </c>
      <c r="P12" s="125"/>
    </row>
    <row r="13" spans="1:16" ht="12.75" customHeight="1" x14ac:dyDescent="0.35">
      <c r="A13" s="49"/>
      <c r="B13" s="58"/>
      <c r="C13" s="59"/>
      <c r="D13" s="59"/>
      <c r="E13" s="59"/>
      <c r="F13" s="59"/>
      <c r="G13" s="59"/>
      <c r="H13" s="59"/>
      <c r="I13" s="59"/>
      <c r="J13" s="59"/>
      <c r="K13" s="60"/>
      <c r="L13" s="60"/>
      <c r="M13" s="60"/>
      <c r="N13" s="60"/>
      <c r="O13" s="60"/>
      <c r="P13" s="125"/>
    </row>
    <row r="14" spans="1:16" ht="14.25" customHeight="1" x14ac:dyDescent="0.35">
      <c r="A14" s="49"/>
      <c r="B14" s="139" t="s">
        <v>53</v>
      </c>
      <c r="C14" s="140"/>
      <c r="D14" s="140"/>
      <c r="E14" s="140"/>
      <c r="F14" s="140"/>
      <c r="G14" s="141"/>
      <c r="H14" s="59"/>
      <c r="I14" s="59"/>
      <c r="J14" s="59"/>
      <c r="K14" s="60"/>
      <c r="L14" s="60"/>
      <c r="M14" s="60"/>
      <c r="N14" s="60"/>
      <c r="O14" s="60"/>
      <c r="P14" s="125"/>
    </row>
    <row r="15" spans="1:16" ht="15" customHeight="1" x14ac:dyDescent="0.35">
      <c r="A15" s="61"/>
      <c r="B15" s="62" t="s">
        <v>54</v>
      </c>
      <c r="C15" s="62" t="s">
        <v>55</v>
      </c>
      <c r="D15" s="62" t="s">
        <v>56</v>
      </c>
      <c r="E15" s="62" t="s">
        <v>57</v>
      </c>
      <c r="F15" s="62" t="s">
        <v>45</v>
      </c>
      <c r="G15" s="62" t="s">
        <v>58</v>
      </c>
      <c r="H15" s="63" t="s">
        <v>59</v>
      </c>
      <c r="I15" s="63" t="s">
        <v>60</v>
      </c>
      <c r="J15" s="59"/>
      <c r="K15" s="64"/>
      <c r="L15" s="64"/>
      <c r="M15" s="64"/>
      <c r="N15" s="64"/>
      <c r="O15" s="64"/>
      <c r="P15" s="125"/>
    </row>
    <row r="16" spans="1:16" ht="14.5" x14ac:dyDescent="0.35">
      <c r="A16" s="61"/>
      <c r="B16" s="65">
        <v>8</v>
      </c>
      <c r="C16" s="66">
        <f>COUNTIF('Win11'!AA:AA,$B16)</f>
        <v>0</v>
      </c>
      <c r="D16" s="67">
        <f>COUNTIFS('Win11'!AA:AA,$B16,'Win11'!J:J,D$15)</f>
        <v>0</v>
      </c>
      <c r="E16" s="67">
        <f>COUNTIFS('Win11'!AA:AA,$B16,'Win11'!J:J,E$15)</f>
        <v>0</v>
      </c>
      <c r="F16" s="67">
        <f>COUNTIFS('Win11'!AA:AA,$B16,'Win11'!J:J,F$15)</f>
        <v>0</v>
      </c>
      <c r="G16" s="68">
        <v>1500</v>
      </c>
      <c r="H16" s="159">
        <f t="shared" ref="H16:H21" si="0">(C16-F16)*(G16)</f>
        <v>0</v>
      </c>
      <c r="I16" s="159">
        <f t="shared" ref="I16:I21" si="1">D16*G16</f>
        <v>0</v>
      </c>
      <c r="L16" s="59"/>
      <c r="M16" s="59"/>
      <c r="N16" s="59"/>
      <c r="O16" s="59"/>
      <c r="P16" s="125"/>
    </row>
    <row r="17" spans="1:16" ht="14.5" x14ac:dyDescent="0.35">
      <c r="A17" s="61"/>
      <c r="B17" s="65">
        <v>7</v>
      </c>
      <c r="C17" s="66">
        <f>COUNTIF('Win11'!AA:AA,$B17)</f>
        <v>3</v>
      </c>
      <c r="D17" s="67">
        <f>COUNTIFS('Win11'!AA:AA,$B17,'Win11'!J:J,D$15)</f>
        <v>0</v>
      </c>
      <c r="E17" s="67">
        <f>COUNTIFS('Win11'!AA:AA,$B17,'Win11'!J:J,E$15)</f>
        <v>0</v>
      </c>
      <c r="F17" s="67">
        <f>COUNTIFS('Win11'!AA:AA,$B17,'Win11'!J:J,F$15)</f>
        <v>0</v>
      </c>
      <c r="G17" s="68">
        <v>750</v>
      </c>
      <c r="H17" s="159">
        <f t="shared" si="0"/>
        <v>2250</v>
      </c>
      <c r="I17" s="159">
        <f t="shared" si="1"/>
        <v>0</v>
      </c>
      <c r="J17" s="59"/>
      <c r="K17" s="143"/>
      <c r="L17" s="59"/>
      <c r="M17" s="59"/>
      <c r="N17" s="59"/>
      <c r="O17" s="59"/>
      <c r="P17" s="125"/>
    </row>
    <row r="18" spans="1:16" ht="14.5" x14ac:dyDescent="0.35">
      <c r="A18" s="61"/>
      <c r="B18" s="65">
        <v>6</v>
      </c>
      <c r="C18" s="66">
        <f>COUNTIF('Win11'!AA:AA,$B18)</f>
        <v>39</v>
      </c>
      <c r="D18" s="67">
        <f>COUNTIFS('Win11'!AA:AA,$B18,'Win11'!J:J,D$15)</f>
        <v>0</v>
      </c>
      <c r="E18" s="67">
        <f>COUNTIFS('Win11'!AA:AA,$B18,'Win11'!J:J,E$15)</f>
        <v>0</v>
      </c>
      <c r="F18" s="67">
        <f>COUNTIFS('Win11'!AA:AA,$B18,'Win11'!J:J,F$15)</f>
        <v>0</v>
      </c>
      <c r="G18" s="68">
        <v>100</v>
      </c>
      <c r="H18" s="159">
        <f t="shared" si="0"/>
        <v>3900</v>
      </c>
      <c r="I18" s="159">
        <f t="shared" si="1"/>
        <v>0</v>
      </c>
      <c r="J18" s="59"/>
      <c r="K18" s="59"/>
      <c r="L18" s="59"/>
      <c r="M18" s="59"/>
      <c r="N18" s="59"/>
      <c r="O18" s="59"/>
      <c r="P18" s="125"/>
    </row>
    <row r="19" spans="1:16" ht="14.5" x14ac:dyDescent="0.35">
      <c r="A19" s="61"/>
      <c r="B19" s="65">
        <v>5</v>
      </c>
      <c r="C19" s="66">
        <f>COUNTIF('Win11'!AA:AA,$B19)</f>
        <v>205</v>
      </c>
      <c r="D19" s="67">
        <f>COUNTIFS('Win11'!AA:AA,$B19,'Win11'!J:J,D$15)</f>
        <v>0</v>
      </c>
      <c r="E19" s="67">
        <f>COUNTIFS('Win11'!AA:AA,$B19,'Win11'!J:J,E$15)</f>
        <v>0</v>
      </c>
      <c r="F19" s="67">
        <f>COUNTIFS('Win11'!AA:AA,$B19,'Win11'!J:J,F$15)</f>
        <v>0</v>
      </c>
      <c r="G19" s="68">
        <v>50</v>
      </c>
      <c r="H19" s="159">
        <f t="shared" si="0"/>
        <v>10250</v>
      </c>
      <c r="I19" s="159">
        <f t="shared" si="1"/>
        <v>0</v>
      </c>
      <c r="J19" s="59"/>
      <c r="K19" s="59"/>
      <c r="L19" s="59"/>
      <c r="M19" s="59"/>
      <c r="N19" s="59"/>
      <c r="O19" s="59"/>
      <c r="P19" s="125"/>
    </row>
    <row r="20" spans="1:16" ht="14.5" x14ac:dyDescent="0.35">
      <c r="A20" s="61"/>
      <c r="B20" s="65">
        <v>4</v>
      </c>
      <c r="C20" s="66">
        <f>COUNTIF('Win11'!AA:AA,$B20)</f>
        <v>65</v>
      </c>
      <c r="D20" s="67">
        <f>COUNTIFS('Win11'!AA:AA,$B20,'Win11'!J:J,D$15)</f>
        <v>0</v>
      </c>
      <c r="E20" s="67">
        <f>COUNTIFS('Win11'!AA:AA,$B20,'Win11'!J:J,E$15)</f>
        <v>0</v>
      </c>
      <c r="F20" s="67">
        <f>COUNTIFS('Win11'!AA:AA,$B20,'Win11'!J:J,F$15)</f>
        <v>0</v>
      </c>
      <c r="G20" s="68">
        <v>10</v>
      </c>
      <c r="H20" s="159">
        <f t="shared" si="0"/>
        <v>650</v>
      </c>
      <c r="I20" s="159">
        <f t="shared" si="1"/>
        <v>0</v>
      </c>
      <c r="L20" s="59"/>
      <c r="M20" s="59"/>
      <c r="N20" s="59"/>
      <c r="O20" s="59"/>
      <c r="P20" s="125"/>
    </row>
    <row r="21" spans="1:16" ht="12.75" customHeight="1" x14ac:dyDescent="0.35">
      <c r="A21" s="61"/>
      <c r="B21" s="65">
        <v>3</v>
      </c>
      <c r="C21" s="66">
        <f>COUNTIF('Win11'!AA:AA,$B21)</f>
        <v>24</v>
      </c>
      <c r="D21" s="67">
        <f>COUNTIFS('Win11'!AA:AA,$B21,'Win11'!J:J,D$15)</f>
        <v>0</v>
      </c>
      <c r="E21" s="67">
        <f>COUNTIFS('Win11'!AA:AA,$B21,'Win11'!J:J,E$15)</f>
        <v>0</v>
      </c>
      <c r="F21" s="67">
        <f>COUNTIFS('Win11'!AA:AA,$B21,'Win11'!J:J,F$15)</f>
        <v>0</v>
      </c>
      <c r="G21" s="68">
        <v>5</v>
      </c>
      <c r="H21" s="159">
        <f t="shared" si="0"/>
        <v>120</v>
      </c>
      <c r="I21" s="159">
        <f t="shared" si="1"/>
        <v>0</v>
      </c>
      <c r="J21" s="69"/>
      <c r="K21" s="143"/>
      <c r="L21" s="59"/>
      <c r="M21" s="59"/>
      <c r="N21" s="59"/>
      <c r="O21" s="59"/>
      <c r="P21" s="125"/>
    </row>
    <row r="22" spans="1:16" ht="14.5" x14ac:dyDescent="0.35">
      <c r="A22" s="61"/>
      <c r="B22" s="65">
        <v>2</v>
      </c>
      <c r="C22" s="66">
        <f>COUNTIF('Win11'!AA:AA,$B22)</f>
        <v>9</v>
      </c>
      <c r="D22" s="67">
        <f>COUNTIFS('Win11'!AA:AA,$B22,'Win11'!J:J,D$15)</f>
        <v>0</v>
      </c>
      <c r="E22" s="67">
        <f>COUNTIFS('Win11'!AA:AA,$B22,'Win11'!J:J,E$15)</f>
        <v>0</v>
      </c>
      <c r="F22" s="67">
        <f>COUNTIFS('Win11'!AA:AA,$B22,'Win11'!J:J,F$15)</f>
        <v>0</v>
      </c>
      <c r="G22" s="68">
        <v>2</v>
      </c>
      <c r="H22" s="159">
        <f>(C22-F22)*(G22)</f>
        <v>18</v>
      </c>
      <c r="I22" s="159">
        <f>D22*G22</f>
        <v>0</v>
      </c>
      <c r="J22" s="59"/>
      <c r="K22" s="59"/>
      <c r="L22" s="59"/>
      <c r="M22" s="59"/>
      <c r="N22" s="59"/>
      <c r="O22" s="59"/>
      <c r="P22" s="125"/>
    </row>
    <row r="23" spans="1:16" ht="15" customHeight="1" x14ac:dyDescent="0.35">
      <c r="A23" s="61"/>
      <c r="B23" s="65">
        <v>1</v>
      </c>
      <c r="C23" s="66">
        <f>COUNTIF('Win11'!AA:AA,$B23)</f>
        <v>3</v>
      </c>
      <c r="D23" s="67">
        <f>COUNTIFS('Win11'!AA:AA,$B23,'Win11'!J:J,D$15)</f>
        <v>0</v>
      </c>
      <c r="E23" s="67">
        <f>COUNTIFS('Win11'!AA:AA,$B23,'Win11'!J:J,E$15)</f>
        <v>0</v>
      </c>
      <c r="F23" s="67">
        <f>COUNTIFS('Win11'!AA:AA,$B23,'Win11'!J:J,F$15)</f>
        <v>0</v>
      </c>
      <c r="G23" s="68">
        <v>1</v>
      </c>
      <c r="H23" s="159">
        <f>(C23-F23)*(G23)</f>
        <v>3</v>
      </c>
      <c r="I23" s="159">
        <f>D23*G23</f>
        <v>0</v>
      </c>
      <c r="J23" s="59"/>
      <c r="K23" s="59"/>
      <c r="L23" s="59"/>
      <c r="M23" s="59"/>
      <c r="N23" s="59"/>
      <c r="O23" s="59"/>
      <c r="P23" s="125"/>
    </row>
    <row r="24" spans="1:16" ht="14.5" hidden="1" x14ac:dyDescent="0.35">
      <c r="A24" s="61"/>
      <c r="B24" s="144" t="s">
        <v>61</v>
      </c>
      <c r="C24" s="145"/>
      <c r="D24" s="146">
        <f>SUM(I16:I23)/SUM(H16:H23)*100</f>
        <v>0</v>
      </c>
      <c r="E24" s="147"/>
      <c r="F24" s="147"/>
      <c r="G24" s="147"/>
      <c r="H24" s="59"/>
      <c r="I24" s="59"/>
      <c r="J24" s="59"/>
      <c r="K24" s="59"/>
      <c r="L24" s="59"/>
      <c r="M24" s="59"/>
      <c r="N24" s="59"/>
      <c r="O24" s="59"/>
      <c r="P24" s="125"/>
    </row>
    <row r="25" spans="1:16" ht="12.75" customHeight="1" x14ac:dyDescent="0.35">
      <c r="A25" s="70"/>
      <c r="B25" s="71"/>
      <c r="C25" s="71"/>
      <c r="D25" s="71"/>
      <c r="E25" s="71"/>
      <c r="F25" s="71"/>
      <c r="G25" s="71"/>
      <c r="H25" s="71"/>
      <c r="I25" s="71"/>
      <c r="J25" s="71"/>
      <c r="K25" s="72"/>
      <c r="L25" s="72"/>
      <c r="M25" s="72"/>
      <c r="N25" s="72"/>
      <c r="O25" s="72"/>
      <c r="P25" s="148"/>
    </row>
    <row r="27" spans="1:16" ht="15" customHeight="1" x14ac:dyDescent="0.35">
      <c r="A27" s="142">
        <f>D12+N12</f>
        <v>351</v>
      </c>
      <c r="B27" s="143" t="str">
        <f>"WARNING: THERE IS AT LEAST ONE TEST CASE WITH AN 'INFO' OR BLANK STATUS (SEE ABOVE)"</f>
        <v>WARNING: THERE IS AT LEAST ONE TEST CASE WITH AN 'INFO' OR BLANK STATUS (SEE ABOVE)</v>
      </c>
    </row>
    <row r="29" spans="1:16" ht="12.75" customHeight="1" x14ac:dyDescent="0.35">
      <c r="A29" s="142">
        <f>SUMPRODUCT(--ISERROR(#REF!))</f>
        <v>1</v>
      </c>
      <c r="B29" s="143" t="str">
        <f>"WARNING: THERE IS AT LEAST ONE TEST CASE WITH MULTIPLE OR INVALID ISSUE CODES (SEE TEST CASES TABS)"</f>
        <v>WARNING: THERE IS AT LEAST ONE TEST CASE WITH MULTIPLE OR INVALID ISSUE CODES (SEE TEST CASES TABS)</v>
      </c>
    </row>
  </sheetData>
  <conditionalFormatting sqref="D12">
    <cfRule type="cellIs" dxfId="11" priority="16" stopIfTrue="1" operator="greaterThan">
      <formula>0</formula>
    </cfRule>
  </conditionalFormatting>
  <conditionalFormatting sqref="N12">
    <cfRule type="cellIs" dxfId="10" priority="14" stopIfTrue="1" operator="greaterThan">
      <formula>0</formula>
    </cfRule>
    <cfRule type="cellIs" dxfId="9" priority="15" stopIfTrue="1" operator="lessThan">
      <formula>0</formula>
    </cfRule>
  </conditionalFormatting>
  <conditionalFormatting sqref="B27">
    <cfRule type="expression" dxfId="8" priority="139" stopIfTrue="1">
      <formula>$A$27=0</formula>
    </cfRule>
  </conditionalFormatting>
  <conditionalFormatting sqref="B29">
    <cfRule type="expression" dxfId="7" priority="140" stopIfTrue="1">
      <formula>$A$29=0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7"/>
  <sheetViews>
    <sheetView showGridLines="0" zoomScale="90" zoomScaleNormal="90" workbookViewId="0">
      <selection sqref="A1:XFD1048576"/>
    </sheetView>
  </sheetViews>
  <sheetFormatPr defaultColWidth="18.7265625" defaultRowHeight="12.75" customHeight="1" x14ac:dyDescent="0.35"/>
  <cols>
    <col min="1" max="13" width="11.453125" style="23" customWidth="1"/>
    <col min="14" max="14" width="9.26953125" style="23" customWidth="1"/>
    <col min="15" max="16384" width="18.7265625" style="22"/>
  </cols>
  <sheetData>
    <row r="1" spans="1:14" ht="14.5" x14ac:dyDescent="0.35">
      <c r="A1" s="213" t="s">
        <v>62</v>
      </c>
      <c r="B1" s="214"/>
      <c r="C1" s="214"/>
      <c r="D1" s="214"/>
      <c r="E1" s="214"/>
      <c r="F1" s="214"/>
      <c r="G1" s="214"/>
      <c r="H1" s="214"/>
      <c r="I1" s="214"/>
      <c r="J1" s="214"/>
      <c r="K1" s="214"/>
      <c r="L1" s="214"/>
      <c r="M1" s="214"/>
      <c r="N1" s="215"/>
    </row>
    <row r="2" spans="1:14" ht="12.75" customHeight="1" x14ac:dyDescent="0.35">
      <c r="A2" s="216" t="s">
        <v>63</v>
      </c>
      <c r="B2" s="217"/>
      <c r="C2" s="217"/>
      <c r="D2" s="217"/>
      <c r="E2" s="217"/>
      <c r="F2" s="217"/>
      <c r="G2" s="217"/>
      <c r="H2" s="217"/>
      <c r="I2" s="217"/>
      <c r="J2" s="217"/>
      <c r="K2" s="217"/>
      <c r="L2" s="217"/>
      <c r="M2" s="217"/>
      <c r="N2" s="218"/>
    </row>
    <row r="3" spans="1:14" s="38" customFormat="1" ht="15.65" customHeight="1" x14ac:dyDescent="0.25">
      <c r="A3" s="306" t="s">
        <v>4975</v>
      </c>
      <c r="B3" s="307"/>
      <c r="C3" s="307"/>
      <c r="D3" s="307"/>
      <c r="E3" s="307"/>
      <c r="F3" s="307"/>
      <c r="G3" s="307"/>
      <c r="H3" s="307"/>
      <c r="I3" s="307"/>
      <c r="J3" s="307"/>
      <c r="K3" s="307"/>
      <c r="L3" s="307"/>
      <c r="M3" s="307"/>
      <c r="N3" s="308"/>
    </row>
    <row r="4" spans="1:14" s="38" customFormat="1" ht="15.65" customHeight="1" x14ac:dyDescent="0.25">
      <c r="A4" s="309"/>
      <c r="B4" s="310"/>
      <c r="C4" s="310"/>
      <c r="D4" s="310"/>
      <c r="E4" s="310"/>
      <c r="F4" s="310"/>
      <c r="G4" s="310"/>
      <c r="H4" s="310"/>
      <c r="I4" s="310"/>
      <c r="J4" s="310"/>
      <c r="K4" s="310"/>
      <c r="L4" s="310"/>
      <c r="M4" s="310"/>
      <c r="N4" s="311"/>
    </row>
    <row r="5" spans="1:14" s="38" customFormat="1" ht="15.65" customHeight="1" x14ac:dyDescent="0.25">
      <c r="A5" s="309"/>
      <c r="B5" s="310"/>
      <c r="C5" s="310"/>
      <c r="D5" s="310"/>
      <c r="E5" s="310"/>
      <c r="F5" s="310"/>
      <c r="G5" s="310"/>
      <c r="H5" s="310"/>
      <c r="I5" s="310"/>
      <c r="J5" s="310"/>
      <c r="K5" s="310"/>
      <c r="L5" s="310"/>
      <c r="M5" s="310"/>
      <c r="N5" s="311"/>
    </row>
    <row r="6" spans="1:14" s="38" customFormat="1" ht="15.65" customHeight="1" x14ac:dyDescent="0.25">
      <c r="A6" s="309"/>
      <c r="B6" s="310"/>
      <c r="C6" s="310"/>
      <c r="D6" s="310"/>
      <c r="E6" s="310"/>
      <c r="F6" s="310"/>
      <c r="G6" s="310"/>
      <c r="H6" s="310"/>
      <c r="I6" s="310"/>
      <c r="J6" s="310"/>
      <c r="K6" s="310"/>
      <c r="L6" s="310"/>
      <c r="M6" s="310"/>
      <c r="N6" s="311"/>
    </row>
    <row r="7" spans="1:14" s="38" customFormat="1" ht="15.65" customHeight="1" x14ac:dyDescent="0.25">
      <c r="A7" s="309"/>
      <c r="B7" s="310"/>
      <c r="C7" s="310"/>
      <c r="D7" s="310"/>
      <c r="E7" s="310"/>
      <c r="F7" s="310"/>
      <c r="G7" s="310"/>
      <c r="H7" s="310"/>
      <c r="I7" s="310"/>
      <c r="J7" s="310"/>
      <c r="K7" s="310"/>
      <c r="L7" s="310"/>
      <c r="M7" s="310"/>
      <c r="N7" s="311"/>
    </row>
    <row r="8" spans="1:14" s="38" customFormat="1" ht="15.65" customHeight="1" x14ac:dyDescent="0.25">
      <c r="A8" s="309"/>
      <c r="B8" s="310"/>
      <c r="C8" s="310"/>
      <c r="D8" s="310"/>
      <c r="E8" s="310"/>
      <c r="F8" s="310"/>
      <c r="G8" s="310"/>
      <c r="H8" s="310"/>
      <c r="I8" s="310"/>
      <c r="J8" s="310"/>
      <c r="K8" s="310"/>
      <c r="L8" s="310"/>
      <c r="M8" s="310"/>
      <c r="N8" s="311"/>
    </row>
    <row r="9" spans="1:14" s="38" customFormat="1" ht="15.65" customHeight="1" x14ac:dyDescent="0.25">
      <c r="A9" s="309"/>
      <c r="B9" s="310"/>
      <c r="C9" s="310"/>
      <c r="D9" s="310"/>
      <c r="E9" s="310"/>
      <c r="F9" s="310"/>
      <c r="G9" s="310"/>
      <c r="H9" s="310"/>
      <c r="I9" s="310"/>
      <c r="J9" s="310"/>
      <c r="K9" s="310"/>
      <c r="L9" s="310"/>
      <c r="M9" s="310"/>
      <c r="N9" s="311"/>
    </row>
    <row r="10" spans="1:14" s="38" customFormat="1" ht="15.65" customHeight="1" x14ac:dyDescent="0.25">
      <c r="A10" s="309"/>
      <c r="B10" s="310"/>
      <c r="C10" s="310"/>
      <c r="D10" s="310"/>
      <c r="E10" s="310"/>
      <c r="F10" s="310"/>
      <c r="G10" s="310"/>
      <c r="H10" s="310"/>
      <c r="I10" s="310"/>
      <c r="J10" s="310"/>
      <c r="K10" s="310"/>
      <c r="L10" s="310"/>
      <c r="M10" s="310"/>
      <c r="N10" s="311"/>
    </row>
    <row r="11" spans="1:14" s="38" customFormat="1" ht="15.65" customHeight="1" x14ac:dyDescent="0.25">
      <c r="A11" s="309"/>
      <c r="B11" s="310"/>
      <c r="C11" s="310"/>
      <c r="D11" s="310"/>
      <c r="E11" s="310"/>
      <c r="F11" s="310"/>
      <c r="G11" s="310"/>
      <c r="H11" s="310"/>
      <c r="I11" s="310"/>
      <c r="J11" s="310"/>
      <c r="K11" s="310"/>
      <c r="L11" s="310"/>
      <c r="M11" s="310"/>
      <c r="N11" s="311"/>
    </row>
    <row r="12" spans="1:14" s="38" customFormat="1" ht="15.5" customHeight="1" x14ac:dyDescent="0.25">
      <c r="A12" s="309"/>
      <c r="B12" s="310"/>
      <c r="C12" s="310"/>
      <c r="D12" s="310"/>
      <c r="E12" s="310"/>
      <c r="F12" s="310"/>
      <c r="G12" s="310"/>
      <c r="H12" s="310"/>
      <c r="I12" s="310"/>
      <c r="J12" s="310"/>
      <c r="K12" s="310"/>
      <c r="L12" s="310"/>
      <c r="M12" s="310"/>
      <c r="N12" s="311"/>
    </row>
    <row r="13" spans="1:14" s="38" customFormat="1" ht="15.65" customHeight="1" x14ac:dyDescent="0.25">
      <c r="A13" s="309"/>
      <c r="B13" s="310"/>
      <c r="C13" s="310"/>
      <c r="D13" s="310"/>
      <c r="E13" s="310"/>
      <c r="F13" s="310"/>
      <c r="G13" s="310"/>
      <c r="H13" s="310"/>
      <c r="I13" s="310"/>
      <c r="J13" s="310"/>
      <c r="K13" s="310"/>
      <c r="L13" s="310"/>
      <c r="M13" s="310"/>
      <c r="N13" s="311"/>
    </row>
    <row r="14" spans="1:14" s="38" customFormat="1" ht="15.65" customHeight="1" x14ac:dyDescent="0.25">
      <c r="A14" s="309"/>
      <c r="B14" s="310"/>
      <c r="C14" s="310"/>
      <c r="D14" s="310"/>
      <c r="E14" s="310"/>
      <c r="F14" s="310"/>
      <c r="G14" s="310"/>
      <c r="H14" s="310"/>
      <c r="I14" s="310"/>
      <c r="J14" s="310"/>
      <c r="K14" s="310"/>
      <c r="L14" s="310"/>
      <c r="M14" s="310"/>
      <c r="N14" s="311"/>
    </row>
    <row r="15" spans="1:14" s="38" customFormat="1" ht="12.5" customHeight="1" x14ac:dyDescent="0.25">
      <c r="A15" s="312"/>
      <c r="B15" s="313"/>
      <c r="C15" s="313"/>
      <c r="D15" s="313"/>
      <c r="E15" s="313"/>
      <c r="F15" s="313"/>
      <c r="G15" s="313"/>
      <c r="H15" s="313"/>
      <c r="I15" s="313"/>
      <c r="J15" s="313"/>
      <c r="K15" s="313"/>
      <c r="L15" s="313"/>
      <c r="M15" s="313"/>
      <c r="N15" s="314"/>
    </row>
    <row r="16" spans="1:14" s="38" customFormat="1" ht="12.75" customHeight="1" x14ac:dyDescent="0.25">
      <c r="A16" s="219" t="s">
        <v>64</v>
      </c>
      <c r="B16" s="220"/>
      <c r="C16" s="220"/>
      <c r="D16" s="220"/>
      <c r="E16" s="220"/>
      <c r="F16" s="220"/>
      <c r="G16" s="220"/>
      <c r="H16" s="220"/>
      <c r="I16" s="220"/>
      <c r="J16" s="220"/>
      <c r="K16" s="220"/>
      <c r="L16" s="220"/>
      <c r="M16" s="220"/>
      <c r="N16" s="221"/>
    </row>
    <row r="17" spans="1:14" s="38" customFormat="1" ht="12.75" customHeight="1" x14ac:dyDescent="0.25">
      <c r="A17" s="222" t="s">
        <v>65</v>
      </c>
      <c r="B17" s="223"/>
      <c r="C17" s="224"/>
      <c r="D17" s="225" t="s">
        <v>66</v>
      </c>
      <c r="E17" s="226"/>
      <c r="F17" s="226"/>
      <c r="G17" s="226"/>
      <c r="H17" s="226"/>
      <c r="I17" s="226"/>
      <c r="J17" s="226"/>
      <c r="K17" s="226"/>
      <c r="L17" s="226"/>
      <c r="M17" s="226"/>
      <c r="N17" s="227"/>
    </row>
    <row r="18" spans="1:14" s="38" customFormat="1" ht="13" x14ac:dyDescent="0.25">
      <c r="A18" s="32"/>
      <c r="B18" s="31"/>
      <c r="C18" s="30"/>
      <c r="D18" s="29" t="s">
        <v>67</v>
      </c>
      <c r="E18" s="28"/>
      <c r="F18" s="28"/>
      <c r="G18" s="28"/>
      <c r="H18" s="28"/>
      <c r="I18" s="28"/>
      <c r="J18" s="28"/>
      <c r="K18" s="28"/>
      <c r="L18" s="28"/>
      <c r="M18" s="28"/>
      <c r="N18" s="27"/>
    </row>
    <row r="19" spans="1:14" s="38" customFormat="1" ht="12.75" customHeight="1" x14ac:dyDescent="0.25">
      <c r="A19" s="228" t="s">
        <v>68</v>
      </c>
      <c r="B19" s="229"/>
      <c r="C19" s="230"/>
      <c r="D19" s="231" t="s">
        <v>69</v>
      </c>
      <c r="E19" s="232"/>
      <c r="F19" s="232"/>
      <c r="G19" s="232"/>
      <c r="H19" s="232"/>
      <c r="I19" s="232"/>
      <c r="J19" s="232"/>
      <c r="K19" s="232"/>
      <c r="L19" s="232"/>
      <c r="M19" s="232"/>
      <c r="N19" s="233"/>
    </row>
    <row r="20" spans="1:14" ht="12.75" customHeight="1" x14ac:dyDescent="0.35">
      <c r="A20" s="222" t="s">
        <v>70</v>
      </c>
      <c r="B20" s="223"/>
      <c r="C20" s="224"/>
      <c r="D20" s="225" t="s">
        <v>71</v>
      </c>
      <c r="E20" s="226"/>
      <c r="F20" s="226"/>
      <c r="G20" s="226"/>
      <c r="H20" s="226"/>
      <c r="I20" s="226"/>
      <c r="J20" s="226"/>
      <c r="K20" s="226"/>
      <c r="L20" s="226"/>
      <c r="M20" s="226"/>
      <c r="N20" s="227"/>
    </row>
    <row r="21" spans="1:14" s="38" customFormat="1" ht="12.75" customHeight="1" x14ac:dyDescent="0.25">
      <c r="A21" s="222" t="s">
        <v>72</v>
      </c>
      <c r="B21" s="223"/>
      <c r="C21" s="224"/>
      <c r="D21" s="315" t="s">
        <v>73</v>
      </c>
      <c r="E21" s="316"/>
      <c r="F21" s="316"/>
      <c r="G21" s="316"/>
      <c r="H21" s="316"/>
      <c r="I21" s="316"/>
      <c r="J21" s="316"/>
      <c r="K21" s="316"/>
      <c r="L21" s="316"/>
      <c r="M21" s="316"/>
      <c r="N21" s="317"/>
    </row>
    <row r="22" spans="1:14" s="38" customFormat="1" ht="13" x14ac:dyDescent="0.25">
      <c r="A22" s="37"/>
      <c r="B22" s="25"/>
      <c r="C22" s="36"/>
      <c r="D22" s="318"/>
      <c r="E22" s="319"/>
      <c r="F22" s="319"/>
      <c r="G22" s="319"/>
      <c r="H22" s="319"/>
      <c r="I22" s="319"/>
      <c r="J22" s="319"/>
      <c r="K22" s="319"/>
      <c r="L22" s="319"/>
      <c r="M22" s="319"/>
      <c r="N22" s="320"/>
    </row>
    <row r="23" spans="1:14" s="38" customFormat="1" ht="12.75" customHeight="1" x14ac:dyDescent="0.25">
      <c r="A23" s="234" t="s">
        <v>74</v>
      </c>
      <c r="B23" s="235"/>
      <c r="C23" s="236"/>
      <c r="D23" s="237" t="s">
        <v>75</v>
      </c>
      <c r="E23" s="238"/>
      <c r="F23" s="238"/>
      <c r="G23" s="238"/>
      <c r="H23" s="238"/>
      <c r="I23" s="238"/>
      <c r="J23" s="238"/>
      <c r="K23" s="238"/>
      <c r="L23" s="238"/>
      <c r="M23" s="238"/>
      <c r="N23" s="239"/>
    </row>
    <row r="24" spans="1:14" ht="12.75" customHeight="1" x14ac:dyDescent="0.35">
      <c r="A24" s="37" t="s">
        <v>76</v>
      </c>
      <c r="B24" s="25"/>
      <c r="C24" s="36"/>
      <c r="D24" s="35" t="s">
        <v>77</v>
      </c>
      <c r="E24" s="34"/>
      <c r="F24" s="34"/>
      <c r="G24" s="34"/>
      <c r="H24" s="34"/>
      <c r="I24" s="34"/>
      <c r="J24" s="34"/>
      <c r="K24" s="34"/>
      <c r="L24" s="34"/>
      <c r="M24" s="34"/>
      <c r="N24" s="33"/>
    </row>
    <row r="25" spans="1:14" ht="14.5" x14ac:dyDescent="0.35">
      <c r="A25" s="32"/>
      <c r="B25" s="31"/>
      <c r="C25" s="30"/>
      <c r="D25" s="29" t="s">
        <v>78</v>
      </c>
      <c r="E25" s="28"/>
      <c r="F25" s="28"/>
      <c r="G25" s="28"/>
      <c r="H25" s="28"/>
      <c r="I25" s="28"/>
      <c r="J25" s="28"/>
      <c r="K25" s="28"/>
      <c r="L25" s="28"/>
      <c r="M25" s="28"/>
      <c r="N25" s="27"/>
    </row>
    <row r="26" spans="1:14" ht="12.75" customHeight="1" x14ac:dyDescent="0.35">
      <c r="A26" s="222" t="s">
        <v>79</v>
      </c>
      <c r="B26" s="223"/>
      <c r="C26" s="224"/>
      <c r="D26" s="225" t="s">
        <v>80</v>
      </c>
      <c r="E26" s="226"/>
      <c r="F26" s="226"/>
      <c r="G26" s="226"/>
      <c r="H26" s="226"/>
      <c r="I26" s="226"/>
      <c r="J26" s="226"/>
      <c r="K26" s="226"/>
      <c r="L26" s="226"/>
      <c r="M26" s="226"/>
      <c r="N26" s="227"/>
    </row>
    <row r="27" spans="1:14" ht="14.5" x14ac:dyDescent="0.35">
      <c r="A27" s="32"/>
      <c r="B27" s="31"/>
      <c r="C27" s="30"/>
      <c r="D27" s="29" t="s">
        <v>81</v>
      </c>
      <c r="E27" s="28"/>
      <c r="F27" s="28"/>
      <c r="G27" s="28"/>
      <c r="H27" s="28"/>
      <c r="I27" s="28"/>
      <c r="J27" s="28"/>
      <c r="K27" s="28"/>
      <c r="L27" s="28"/>
      <c r="M27" s="28"/>
      <c r="N27" s="27"/>
    </row>
    <row r="28" spans="1:14" ht="12.75" customHeight="1" x14ac:dyDescent="0.35">
      <c r="A28" s="228" t="s">
        <v>82</v>
      </c>
      <c r="B28" s="229"/>
      <c r="C28" s="230"/>
      <c r="D28" s="231" t="s">
        <v>83</v>
      </c>
      <c r="E28" s="232"/>
      <c r="F28" s="232"/>
      <c r="G28" s="232"/>
      <c r="H28" s="232"/>
      <c r="I28" s="232"/>
      <c r="J28" s="232"/>
      <c r="K28" s="232"/>
      <c r="L28" s="232"/>
      <c r="M28" s="232"/>
      <c r="N28" s="233"/>
    </row>
    <row r="29" spans="1:14" ht="12.75" customHeight="1" x14ac:dyDescent="0.35">
      <c r="A29" s="222" t="s">
        <v>84</v>
      </c>
      <c r="B29" s="223"/>
      <c r="C29" s="224"/>
      <c r="D29" s="225" t="s">
        <v>85</v>
      </c>
      <c r="E29" s="226"/>
      <c r="F29" s="226"/>
      <c r="G29" s="226"/>
      <c r="H29" s="226"/>
      <c r="I29" s="226"/>
      <c r="J29" s="226"/>
      <c r="K29" s="226"/>
      <c r="L29" s="226"/>
      <c r="M29" s="226"/>
      <c r="N29" s="227"/>
    </row>
    <row r="30" spans="1:14" ht="14.5" x14ac:dyDescent="0.35">
      <c r="A30" s="32"/>
      <c r="B30" s="31"/>
      <c r="C30" s="30"/>
      <c r="D30" s="29" t="s">
        <v>86</v>
      </c>
      <c r="E30" s="28"/>
      <c r="F30" s="28"/>
      <c r="G30" s="28"/>
      <c r="H30" s="28"/>
      <c r="I30" s="28"/>
      <c r="J30" s="28"/>
      <c r="K30" s="28"/>
      <c r="L30" s="28"/>
      <c r="M30" s="28"/>
      <c r="N30" s="27"/>
    </row>
    <row r="31" spans="1:14" ht="12.75" customHeight="1" x14ac:dyDescent="0.35">
      <c r="A31" s="222" t="s">
        <v>87</v>
      </c>
      <c r="B31" s="223"/>
      <c r="C31" s="224"/>
      <c r="D31" s="225" t="s">
        <v>88</v>
      </c>
      <c r="E31" s="226"/>
      <c r="F31" s="226"/>
      <c r="G31" s="226"/>
      <c r="H31" s="226"/>
      <c r="I31" s="226"/>
      <c r="J31" s="226"/>
      <c r="K31" s="226"/>
      <c r="L31" s="226"/>
      <c r="M31" s="226"/>
      <c r="N31" s="227"/>
    </row>
    <row r="32" spans="1:14" ht="14.5" x14ac:dyDescent="0.35">
      <c r="A32" s="37"/>
      <c r="B32" s="25"/>
      <c r="C32" s="36"/>
      <c r="D32" s="35" t="s">
        <v>89</v>
      </c>
      <c r="E32" s="34"/>
      <c r="F32" s="34"/>
      <c r="G32" s="34"/>
      <c r="H32" s="34"/>
      <c r="I32" s="34"/>
      <c r="J32" s="34"/>
      <c r="K32" s="34"/>
      <c r="L32" s="34"/>
      <c r="M32" s="34"/>
      <c r="N32" s="33"/>
    </row>
    <row r="33" spans="1:14" ht="14.5" x14ac:dyDescent="0.35">
      <c r="A33" s="37"/>
      <c r="B33" s="25"/>
      <c r="C33" s="36"/>
      <c r="D33" s="35" t="s">
        <v>90</v>
      </c>
      <c r="E33" s="34"/>
      <c r="F33" s="34"/>
      <c r="G33" s="34"/>
      <c r="H33" s="34"/>
      <c r="I33" s="34"/>
      <c r="J33" s="34"/>
      <c r="K33" s="34"/>
      <c r="L33" s="34"/>
      <c r="M33" s="34"/>
      <c r="N33" s="33"/>
    </row>
    <row r="34" spans="1:14" ht="14.5" x14ac:dyDescent="0.35">
      <c r="A34" s="37"/>
      <c r="B34" s="25"/>
      <c r="C34" s="36"/>
      <c r="D34" s="35" t="s">
        <v>91</v>
      </c>
      <c r="E34" s="34"/>
      <c r="F34" s="34"/>
      <c r="G34" s="34"/>
      <c r="H34" s="34"/>
      <c r="I34" s="34"/>
      <c r="J34" s="34"/>
      <c r="K34" s="34"/>
      <c r="L34" s="34"/>
      <c r="M34" s="34"/>
      <c r="N34" s="33"/>
    </row>
    <row r="35" spans="1:14" ht="14.5" x14ac:dyDescent="0.35">
      <c r="A35" s="32"/>
      <c r="B35" s="31"/>
      <c r="C35" s="30"/>
      <c r="D35" s="29" t="s">
        <v>92</v>
      </c>
      <c r="E35" s="28"/>
      <c r="F35" s="28"/>
      <c r="G35" s="28"/>
      <c r="H35" s="28"/>
      <c r="I35" s="28"/>
      <c r="J35" s="28"/>
      <c r="K35" s="28"/>
      <c r="L35" s="28"/>
      <c r="M35" s="28"/>
      <c r="N35" s="27"/>
    </row>
    <row r="36" spans="1:14" ht="12.75" customHeight="1" x14ac:dyDescent="0.35">
      <c r="A36" s="222" t="s">
        <v>93</v>
      </c>
      <c r="B36" s="223"/>
      <c r="C36" s="224"/>
      <c r="D36" s="225" t="s">
        <v>94</v>
      </c>
      <c r="E36" s="226"/>
      <c r="F36" s="226"/>
      <c r="G36" s="226"/>
      <c r="H36" s="226"/>
      <c r="I36" s="226"/>
      <c r="J36" s="226"/>
      <c r="K36" s="226"/>
      <c r="L36" s="226"/>
      <c r="M36" s="226"/>
      <c r="N36" s="227"/>
    </row>
    <row r="37" spans="1:14" ht="14.5" x14ac:dyDescent="0.35">
      <c r="A37" s="32"/>
      <c r="B37" s="31"/>
      <c r="C37" s="30"/>
      <c r="D37" s="29" t="s">
        <v>95</v>
      </c>
      <c r="E37" s="28"/>
      <c r="F37" s="28"/>
      <c r="G37" s="28"/>
      <c r="H37" s="28"/>
      <c r="I37" s="28"/>
      <c r="J37" s="28"/>
      <c r="K37" s="28"/>
      <c r="L37" s="28"/>
      <c r="M37" s="28"/>
      <c r="N37" s="27"/>
    </row>
    <row r="38" spans="1:14" ht="14.5" x14ac:dyDescent="0.35">
      <c r="A38" s="240" t="s">
        <v>96</v>
      </c>
      <c r="B38" s="241"/>
      <c r="C38" s="242"/>
      <c r="D38" s="300" t="s">
        <v>97</v>
      </c>
      <c r="E38" s="301"/>
      <c r="F38" s="301"/>
      <c r="G38" s="301"/>
      <c r="H38" s="301"/>
      <c r="I38" s="301"/>
      <c r="J38" s="301"/>
      <c r="K38" s="301"/>
      <c r="L38" s="301"/>
      <c r="M38" s="301"/>
      <c r="N38" s="302"/>
    </row>
    <row r="39" spans="1:14" ht="23.25" customHeight="1" x14ac:dyDescent="0.35">
      <c r="A39" s="26"/>
      <c r="B39" s="25"/>
      <c r="C39" s="24"/>
      <c r="D39" s="321"/>
      <c r="E39" s="322"/>
      <c r="F39" s="322"/>
      <c r="G39" s="322"/>
      <c r="H39" s="322"/>
      <c r="I39" s="322"/>
      <c r="J39" s="322"/>
      <c r="K39" s="322"/>
      <c r="L39" s="322"/>
      <c r="M39" s="322"/>
      <c r="N39" s="323"/>
    </row>
    <row r="40" spans="1:14" ht="12.75" customHeight="1" x14ac:dyDescent="0.35">
      <c r="A40" s="243" t="s">
        <v>98</v>
      </c>
      <c r="B40" s="235"/>
      <c r="C40" s="244"/>
      <c r="D40" s="231" t="s">
        <v>99</v>
      </c>
      <c r="E40" s="232"/>
      <c r="F40" s="232"/>
      <c r="G40" s="232"/>
      <c r="H40" s="232"/>
      <c r="I40" s="232"/>
      <c r="J40" s="232"/>
      <c r="K40" s="232"/>
      <c r="L40" s="232"/>
      <c r="M40" s="232"/>
      <c r="N40" s="233"/>
    </row>
    <row r="41" spans="1:14" ht="12.75" customHeight="1" x14ac:dyDescent="0.35">
      <c r="A41" s="234" t="s">
        <v>100</v>
      </c>
      <c r="B41" s="235"/>
      <c r="C41" s="244"/>
      <c r="D41" s="231" t="s">
        <v>101</v>
      </c>
      <c r="E41" s="232"/>
      <c r="F41" s="232"/>
      <c r="G41" s="232"/>
      <c r="H41" s="232"/>
      <c r="I41" s="232"/>
      <c r="J41" s="232"/>
      <c r="K41" s="232"/>
      <c r="L41" s="232"/>
      <c r="M41" s="232"/>
      <c r="N41" s="233"/>
    </row>
    <row r="42" spans="1:14" ht="12.75" customHeight="1" x14ac:dyDescent="0.35">
      <c r="A42" s="294" t="s">
        <v>102</v>
      </c>
      <c r="B42" s="295"/>
      <c r="C42" s="296"/>
      <c r="D42" s="300" t="s">
        <v>103</v>
      </c>
      <c r="E42" s="301"/>
      <c r="F42" s="301"/>
      <c r="G42" s="301"/>
      <c r="H42" s="301"/>
      <c r="I42" s="301"/>
      <c r="J42" s="301"/>
      <c r="K42" s="301"/>
      <c r="L42" s="301"/>
      <c r="M42" s="301"/>
      <c r="N42" s="302"/>
    </row>
    <row r="43" spans="1:14" ht="12.75" customHeight="1" x14ac:dyDescent="0.35">
      <c r="A43" s="297"/>
      <c r="B43" s="298"/>
      <c r="C43" s="299"/>
      <c r="D43" s="303"/>
      <c r="E43" s="304"/>
      <c r="F43" s="304"/>
      <c r="G43" s="304"/>
      <c r="H43" s="304"/>
      <c r="I43" s="304"/>
      <c r="J43" s="304"/>
      <c r="K43" s="304"/>
      <c r="L43" s="304"/>
      <c r="M43" s="304"/>
      <c r="N43" s="305"/>
    </row>
    <row r="44" spans="1:14" ht="12.75" customHeight="1" x14ac:dyDescent="0.35">
      <c r="A44" s="294" t="s">
        <v>104</v>
      </c>
      <c r="B44" s="295"/>
      <c r="C44" s="296"/>
      <c r="D44" s="300" t="s">
        <v>105</v>
      </c>
      <c r="E44" s="301"/>
      <c r="F44" s="301"/>
      <c r="G44" s="301"/>
      <c r="H44" s="301"/>
      <c r="I44" s="301"/>
      <c r="J44" s="301"/>
      <c r="K44" s="301"/>
      <c r="L44" s="301"/>
      <c r="M44" s="301"/>
      <c r="N44" s="302"/>
    </row>
    <row r="45" spans="1:14" ht="12.75" customHeight="1" x14ac:dyDescent="0.35">
      <c r="A45" s="297"/>
      <c r="B45" s="298"/>
      <c r="C45" s="299"/>
      <c r="D45" s="303"/>
      <c r="E45" s="304"/>
      <c r="F45" s="304"/>
      <c r="G45" s="304"/>
      <c r="H45" s="304"/>
      <c r="I45" s="304"/>
      <c r="J45" s="304"/>
      <c r="K45" s="304"/>
      <c r="L45" s="304"/>
      <c r="M45" s="304"/>
      <c r="N45" s="305"/>
    </row>
    <row r="46" spans="1:14" ht="12.75" customHeight="1" x14ac:dyDescent="0.35">
      <c r="A46" s="245" t="s">
        <v>106</v>
      </c>
      <c r="B46" s="246"/>
      <c r="C46" s="247"/>
      <c r="D46" s="288" t="s">
        <v>107</v>
      </c>
      <c r="E46" s="289"/>
      <c r="F46" s="289"/>
      <c r="G46" s="289"/>
      <c r="H46" s="289"/>
      <c r="I46" s="289"/>
      <c r="J46" s="289"/>
      <c r="K46" s="289"/>
      <c r="L46" s="289"/>
      <c r="M46" s="289"/>
      <c r="N46" s="290"/>
    </row>
    <row r="47" spans="1:14" ht="12.75" customHeight="1" x14ac:dyDescent="0.35">
      <c r="A47" s="74"/>
      <c r="B47" s="75"/>
      <c r="C47" s="76"/>
      <c r="D47" s="291"/>
      <c r="E47" s="292"/>
      <c r="F47" s="292"/>
      <c r="G47" s="292"/>
      <c r="H47" s="292"/>
      <c r="I47" s="292"/>
      <c r="J47" s="292"/>
      <c r="K47" s="292"/>
      <c r="L47" s="292"/>
      <c r="M47" s="292"/>
      <c r="N47" s="293"/>
    </row>
  </sheetData>
  <mergeCells count="8">
    <mergeCell ref="D46:N47"/>
    <mergeCell ref="A44:C45"/>
    <mergeCell ref="D44:N45"/>
    <mergeCell ref="A3:N15"/>
    <mergeCell ref="D21:N22"/>
    <mergeCell ref="D38:N39"/>
    <mergeCell ref="A42:C43"/>
    <mergeCell ref="D42:N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37D7-99EA-4192-B4DC-83A97B1559EC}">
  <dimension ref="A1:AH430"/>
  <sheetViews>
    <sheetView zoomScale="80" zoomScaleNormal="80" zoomScaleSheetLayoutView="80" workbookViewId="0">
      <pane ySplit="2" topLeftCell="A3" activePane="bottomLeft" state="frozenSplit"/>
      <selection pane="bottomLeft" activeCell="G9" sqref="G9"/>
    </sheetView>
  </sheetViews>
  <sheetFormatPr defaultColWidth="18.7265625" defaultRowHeight="14.5" x14ac:dyDescent="0.35"/>
  <cols>
    <col min="1" max="1" width="11.26953125" style="85" customWidth="1"/>
    <col min="2" max="2" width="9.26953125" style="86" customWidth="1"/>
    <col min="3" max="3" width="15.7265625" style="86" customWidth="1"/>
    <col min="4" max="4" width="16" style="87" customWidth="1"/>
    <col min="5" max="5" width="19.54296875" style="87" customWidth="1"/>
    <col min="6" max="6" width="41.26953125" style="83" customWidth="1"/>
    <col min="7" max="7" width="60.453125" style="175" customWidth="1"/>
    <col min="8" max="8" width="33.26953125" style="175" customWidth="1"/>
    <col min="9" max="9" width="23.54296875" style="82" customWidth="1"/>
    <col min="10" max="10" width="14.453125" style="82" customWidth="1"/>
    <col min="11" max="11" width="31.26953125" style="82" hidden="1" customWidth="1"/>
    <col min="12" max="12" width="21.7265625" style="82" customWidth="1"/>
    <col min="13" max="13" width="14.7265625" style="77" customWidth="1"/>
    <col min="14" max="14" width="15.26953125" style="77" customWidth="1"/>
    <col min="15" max="15" width="45.26953125" style="88" customWidth="1"/>
    <col min="16" max="16" width="4.7265625" style="88" customWidth="1"/>
    <col min="17" max="17" width="16.26953125" style="89" customWidth="1"/>
    <col min="18" max="18" width="18.54296875" style="89" customWidth="1"/>
    <col min="19" max="19" width="55.453125" style="85" customWidth="1"/>
    <col min="20" max="20" width="49.7265625" style="85" customWidth="1"/>
    <col min="21" max="21" width="69" style="85" customWidth="1"/>
    <col min="22" max="22" width="79.1796875" style="84" hidden="1" customWidth="1"/>
    <col min="23" max="23" width="54.7265625" style="84" hidden="1" customWidth="1"/>
    <col min="25" max="25" width="18.7265625" style="84" customWidth="1"/>
    <col min="27" max="27" width="13.7265625" style="84" hidden="1" customWidth="1"/>
    <col min="28" max="16384" width="18.7265625" style="84"/>
  </cols>
  <sheetData>
    <row r="1" spans="1:34" customFormat="1" x14ac:dyDescent="0.35">
      <c r="A1" s="92" t="s">
        <v>55</v>
      </c>
      <c r="B1" s="93"/>
      <c r="C1" s="93"/>
      <c r="D1" s="93"/>
      <c r="E1" s="93"/>
      <c r="F1" s="172"/>
      <c r="G1" s="172"/>
      <c r="H1" s="172"/>
      <c r="I1" s="93"/>
      <c r="J1" s="93"/>
      <c r="K1" s="94"/>
      <c r="L1" s="95"/>
      <c r="M1" s="95"/>
      <c r="N1" s="95"/>
      <c r="O1" s="95"/>
      <c r="P1" s="95"/>
      <c r="Q1" s="95"/>
      <c r="R1" s="95"/>
      <c r="S1" s="95"/>
      <c r="T1" s="94"/>
      <c r="U1" s="94"/>
      <c r="V1" s="94"/>
      <c r="W1" s="94"/>
      <c r="AA1" s="248"/>
    </row>
    <row r="2" spans="1:34" s="77" customFormat="1" ht="44.25" customHeight="1" x14ac:dyDescent="0.35">
      <c r="A2" s="96" t="s">
        <v>108</v>
      </c>
      <c r="B2" s="96" t="s">
        <v>109</v>
      </c>
      <c r="C2" s="96" t="s">
        <v>2730</v>
      </c>
      <c r="D2" s="96" t="s">
        <v>110</v>
      </c>
      <c r="E2" s="96" t="s">
        <v>111</v>
      </c>
      <c r="F2" s="96" t="s">
        <v>112</v>
      </c>
      <c r="G2" s="96" t="s">
        <v>2729</v>
      </c>
      <c r="H2" s="96" t="s">
        <v>113</v>
      </c>
      <c r="I2" s="96" t="s">
        <v>114</v>
      </c>
      <c r="J2" s="96" t="s">
        <v>115</v>
      </c>
      <c r="K2" s="257" t="s">
        <v>2739</v>
      </c>
      <c r="L2" s="96" t="s">
        <v>116</v>
      </c>
      <c r="M2" s="96" t="s">
        <v>117</v>
      </c>
      <c r="N2" s="96" t="s">
        <v>118</v>
      </c>
      <c r="O2" s="96" t="s">
        <v>119</v>
      </c>
      <c r="P2" s="100"/>
      <c r="Q2" s="177" t="s">
        <v>120</v>
      </c>
      <c r="R2" s="177" t="s">
        <v>121</v>
      </c>
      <c r="S2" s="177" t="s">
        <v>122</v>
      </c>
      <c r="T2" s="177" t="s">
        <v>124</v>
      </c>
      <c r="U2" s="177" t="s">
        <v>123</v>
      </c>
      <c r="V2" s="178" t="s">
        <v>2740</v>
      </c>
      <c r="W2" s="179" t="s">
        <v>125</v>
      </c>
      <c r="AA2" s="249" t="s">
        <v>126</v>
      </c>
    </row>
    <row r="3" spans="1:34" s="111" customFormat="1" ht="54.75" customHeight="1" x14ac:dyDescent="0.35">
      <c r="A3" s="101" t="s">
        <v>3565</v>
      </c>
      <c r="B3" s="102" t="s">
        <v>127</v>
      </c>
      <c r="C3" s="262" t="s">
        <v>128</v>
      </c>
      <c r="D3" s="262" t="s">
        <v>129</v>
      </c>
      <c r="E3" s="262" t="s">
        <v>130</v>
      </c>
      <c r="F3" s="262" t="s">
        <v>131</v>
      </c>
      <c r="G3" s="262" t="s">
        <v>132</v>
      </c>
      <c r="H3" s="262" t="s">
        <v>133</v>
      </c>
      <c r="I3" s="176"/>
      <c r="J3" s="97"/>
      <c r="K3" s="104" t="s">
        <v>134</v>
      </c>
      <c r="L3" s="287" t="s">
        <v>135</v>
      </c>
      <c r="M3" s="106" t="s">
        <v>136</v>
      </c>
      <c r="N3" s="114" t="s">
        <v>137</v>
      </c>
      <c r="O3" s="107" t="s">
        <v>138</v>
      </c>
      <c r="P3" s="108"/>
      <c r="Q3" s="109"/>
      <c r="R3" s="110"/>
      <c r="S3" s="264"/>
      <c r="T3" s="264"/>
      <c r="U3" s="188" t="s">
        <v>139</v>
      </c>
      <c r="V3" s="263" t="s">
        <v>140</v>
      </c>
      <c r="W3" s="281" t="s">
        <v>141</v>
      </c>
      <c r="AA3" s="161" t="e">
        <f>IF(OR(J3="Fail",ISBLANK(J3)),INDEX('Issue Code Table'!C:C,MATCH(N:N,'Issue Code Table'!A:A,0)),IF(M3="Critical",6,IF(M3="Significant",5,IF(M3="Moderate",3,2))))</f>
        <v>#N/A</v>
      </c>
      <c r="AB3" s="112"/>
      <c r="AC3" s="112"/>
      <c r="AD3" s="112"/>
      <c r="AE3" s="112"/>
      <c r="AF3" s="112"/>
      <c r="AH3" s="112"/>
    </row>
    <row r="4" spans="1:34" s="111" customFormat="1" ht="54.75" customHeight="1" x14ac:dyDescent="0.35">
      <c r="A4" s="101" t="s">
        <v>3566</v>
      </c>
      <c r="B4" s="102" t="s">
        <v>142</v>
      </c>
      <c r="C4" s="262" t="s">
        <v>143</v>
      </c>
      <c r="D4" s="262" t="s">
        <v>129</v>
      </c>
      <c r="E4" s="262" t="s">
        <v>144</v>
      </c>
      <c r="F4" s="262" t="s">
        <v>145</v>
      </c>
      <c r="G4" s="262" t="s">
        <v>146</v>
      </c>
      <c r="H4" s="262" t="s">
        <v>147</v>
      </c>
      <c r="I4" s="176"/>
      <c r="J4" s="97"/>
      <c r="K4" s="104" t="s">
        <v>148</v>
      </c>
      <c r="L4" s="105"/>
      <c r="M4" s="106" t="s">
        <v>149</v>
      </c>
      <c r="N4" s="114" t="s">
        <v>150</v>
      </c>
      <c r="O4" s="107" t="s">
        <v>151</v>
      </c>
      <c r="P4" s="108"/>
      <c r="Q4" s="109"/>
      <c r="R4" s="110"/>
      <c r="S4" s="264"/>
      <c r="T4" s="264"/>
      <c r="U4" s="188" t="s">
        <v>152</v>
      </c>
      <c r="V4" s="188" t="s">
        <v>152</v>
      </c>
      <c r="W4" s="281" t="s">
        <v>141</v>
      </c>
      <c r="AA4" s="161" t="e">
        <f>IF(OR(J4="Fail",ISBLANK(J4)),INDEX('Issue Code Table'!C:C,MATCH(N:N,'Issue Code Table'!A:A,0)),IF(M4="Critical",6,IF(M4="Significant",5,IF(M4="Moderate",3,2))))</f>
        <v>#N/A</v>
      </c>
      <c r="AB4" s="112"/>
      <c r="AC4" s="112"/>
      <c r="AD4" s="112"/>
      <c r="AE4" s="112"/>
      <c r="AF4" s="112"/>
      <c r="AH4" s="112"/>
    </row>
    <row r="5" spans="1:34" s="272" customFormat="1" ht="54.75" customHeight="1" x14ac:dyDescent="0.25">
      <c r="A5" s="101" t="s">
        <v>3567</v>
      </c>
      <c r="B5" s="265" t="s">
        <v>641</v>
      </c>
      <c r="C5" s="265" t="s">
        <v>642</v>
      </c>
      <c r="D5" s="266" t="s">
        <v>129</v>
      </c>
      <c r="E5" s="267" t="s">
        <v>3516</v>
      </c>
      <c r="F5" s="265" t="s">
        <v>3517</v>
      </c>
      <c r="G5" s="265" t="s">
        <v>3518</v>
      </c>
      <c r="H5" s="265" t="s">
        <v>3519</v>
      </c>
      <c r="I5" s="268"/>
      <c r="J5" s="97"/>
      <c r="K5" s="266" t="s">
        <v>3520</v>
      </c>
      <c r="L5" s="265" t="s">
        <v>3521</v>
      </c>
      <c r="M5" s="269" t="s">
        <v>149</v>
      </c>
      <c r="N5" s="270" t="s">
        <v>3534</v>
      </c>
      <c r="O5" s="262" t="s">
        <v>3522</v>
      </c>
      <c r="P5" s="271"/>
      <c r="Q5" s="268"/>
      <c r="R5" s="268"/>
      <c r="S5" s="266"/>
      <c r="T5" s="264"/>
      <c r="U5" s="258" t="s">
        <v>3523</v>
      </c>
      <c r="V5" s="263" t="s">
        <v>3524</v>
      </c>
      <c r="W5" s="263" t="s">
        <v>3525</v>
      </c>
      <c r="AA5" s="161" t="e">
        <f>IF(OR(J5="Fail",ISBLANK(J5)),INDEX('Issue Code Table'!C:C,MATCH(N:N,'Issue Code Table'!A:A,0)),IF(M5="Critical",6,IF(M5="Significant",5,IF(M5="Moderate",3,2))))</f>
        <v>#N/A</v>
      </c>
    </row>
    <row r="6" spans="1:34" s="272" customFormat="1" ht="54.75" customHeight="1" x14ac:dyDescent="0.25">
      <c r="A6" s="101" t="s">
        <v>3568</v>
      </c>
      <c r="B6" s="273" t="s">
        <v>3526</v>
      </c>
      <c r="C6" s="273" t="s">
        <v>3527</v>
      </c>
      <c r="D6" s="274" t="s">
        <v>129</v>
      </c>
      <c r="E6" s="275" t="s">
        <v>3528</v>
      </c>
      <c r="F6" s="265" t="s">
        <v>3529</v>
      </c>
      <c r="G6" s="265" t="s">
        <v>3530</v>
      </c>
      <c r="H6" s="273" t="s">
        <v>3531</v>
      </c>
      <c r="I6" s="276"/>
      <c r="J6" s="97"/>
      <c r="K6" s="274" t="s">
        <v>3510</v>
      </c>
      <c r="L6" s="273"/>
      <c r="M6" s="277" t="s">
        <v>149</v>
      </c>
      <c r="N6" s="278" t="s">
        <v>3509</v>
      </c>
      <c r="O6" s="278" t="s">
        <v>3514</v>
      </c>
      <c r="P6" s="279"/>
      <c r="Q6" s="280"/>
      <c r="R6" s="276"/>
      <c r="S6" s="274"/>
      <c r="T6" s="264"/>
      <c r="U6" s="258" t="s">
        <v>3532</v>
      </c>
      <c r="V6" s="263" t="s">
        <v>3532</v>
      </c>
      <c r="W6" s="263" t="s">
        <v>3533</v>
      </c>
      <c r="AA6" s="161">
        <f>IF(OR(J6="Fail",ISBLANK(J6)),INDEX('Issue Code Table'!C:C,MATCH(N:N,'Issue Code Table'!A:A,0)),IF(M6="Critical",6,IF(M6="Significant",5,IF(M6="Moderate",3,2))))</f>
        <v>6</v>
      </c>
    </row>
    <row r="7" spans="1:34" s="79" customFormat="1" ht="54.75" customHeight="1" x14ac:dyDescent="0.25">
      <c r="A7" s="101" t="s">
        <v>3569</v>
      </c>
      <c r="B7" s="102" t="s">
        <v>153</v>
      </c>
      <c r="C7" s="262" t="s">
        <v>154</v>
      </c>
      <c r="D7" s="262" t="s">
        <v>155</v>
      </c>
      <c r="E7" s="262" t="s">
        <v>156</v>
      </c>
      <c r="F7" s="262" t="s">
        <v>2741</v>
      </c>
      <c r="G7" s="262" t="s">
        <v>157</v>
      </c>
      <c r="H7" s="262" t="s">
        <v>158</v>
      </c>
      <c r="I7" s="176"/>
      <c r="J7" s="97"/>
      <c r="K7" s="104" t="s">
        <v>159</v>
      </c>
      <c r="L7" s="90"/>
      <c r="M7" s="106" t="s">
        <v>160</v>
      </c>
      <c r="N7" s="114" t="s">
        <v>161</v>
      </c>
      <c r="O7" s="107" t="s">
        <v>162</v>
      </c>
      <c r="P7" s="108"/>
      <c r="Q7" s="78" t="s">
        <v>163</v>
      </c>
      <c r="R7" s="78" t="s">
        <v>164</v>
      </c>
      <c r="S7" s="103" t="s">
        <v>165</v>
      </c>
      <c r="T7" s="103" t="s">
        <v>166</v>
      </c>
      <c r="U7" s="188" t="s">
        <v>4224</v>
      </c>
      <c r="V7" s="188" t="s">
        <v>4260</v>
      </c>
      <c r="W7" s="281"/>
      <c r="AA7" s="161">
        <f>IF(OR(J7="Fail",ISBLANK(J7)),INDEX('Issue Code Table'!C:C,MATCH(N:N,'Issue Code Table'!A:A,0)),IF(M7="Critical",6,IF(M7="Significant",5,IF(M7="Moderate",3,2))))</f>
        <v>3</v>
      </c>
    </row>
    <row r="8" spans="1:34" s="79" customFormat="1" ht="54.75" customHeight="1" x14ac:dyDescent="0.25">
      <c r="A8" s="101" t="s">
        <v>3570</v>
      </c>
      <c r="B8" s="102" t="s">
        <v>153</v>
      </c>
      <c r="C8" s="262" t="s">
        <v>154</v>
      </c>
      <c r="D8" s="262" t="s">
        <v>155</v>
      </c>
      <c r="E8" s="262" t="s">
        <v>3515</v>
      </c>
      <c r="F8" s="262" t="s">
        <v>4232</v>
      </c>
      <c r="G8" s="262" t="s">
        <v>157</v>
      </c>
      <c r="H8" s="262" t="s">
        <v>3471</v>
      </c>
      <c r="I8" s="176"/>
      <c r="J8" s="97"/>
      <c r="K8" s="104" t="s">
        <v>3271</v>
      </c>
      <c r="L8" s="250" t="s">
        <v>3564</v>
      </c>
      <c r="M8" s="106" t="s">
        <v>149</v>
      </c>
      <c r="N8" s="114" t="s">
        <v>167</v>
      </c>
      <c r="O8" s="107" t="s">
        <v>168</v>
      </c>
      <c r="P8" s="108"/>
      <c r="Q8" s="78" t="s">
        <v>163</v>
      </c>
      <c r="R8" s="78" t="s">
        <v>169</v>
      </c>
      <c r="S8" s="103" t="s">
        <v>170</v>
      </c>
      <c r="T8" s="103" t="s">
        <v>171</v>
      </c>
      <c r="U8" s="188" t="s">
        <v>4227</v>
      </c>
      <c r="V8" s="188" t="s">
        <v>4261</v>
      </c>
      <c r="W8" s="281" t="s">
        <v>172</v>
      </c>
      <c r="AA8" s="161">
        <f>IF(OR(J8="Fail",ISBLANK(J8)),INDEX('Issue Code Table'!C:C,MATCH(N:N,'Issue Code Table'!A:A,0)),IF(M8="Critical",6,IF(M8="Significant",5,IF(M8="Moderate",3,2))))</f>
        <v>5</v>
      </c>
    </row>
    <row r="9" spans="1:34" s="79" customFormat="1" ht="54.75" customHeight="1" x14ac:dyDescent="0.25">
      <c r="A9" s="101" t="s">
        <v>3571</v>
      </c>
      <c r="B9" s="102" t="s">
        <v>153</v>
      </c>
      <c r="C9" s="262" t="s">
        <v>154</v>
      </c>
      <c r="D9" s="262" t="s">
        <v>155</v>
      </c>
      <c r="E9" s="262" t="s">
        <v>173</v>
      </c>
      <c r="F9" s="262" t="s">
        <v>2742</v>
      </c>
      <c r="G9" s="262" t="s">
        <v>157</v>
      </c>
      <c r="H9" s="262" t="s">
        <v>174</v>
      </c>
      <c r="I9" s="176"/>
      <c r="J9" s="97"/>
      <c r="K9" s="104" t="s">
        <v>175</v>
      </c>
      <c r="L9" s="90"/>
      <c r="M9" s="106" t="s">
        <v>160</v>
      </c>
      <c r="N9" s="114" t="s">
        <v>176</v>
      </c>
      <c r="O9" s="107" t="s">
        <v>177</v>
      </c>
      <c r="P9" s="108"/>
      <c r="Q9" s="78" t="s">
        <v>163</v>
      </c>
      <c r="R9" s="78" t="s">
        <v>178</v>
      </c>
      <c r="S9" s="103" t="s">
        <v>3050</v>
      </c>
      <c r="T9" s="103" t="s">
        <v>179</v>
      </c>
      <c r="U9" s="188" t="s">
        <v>4226</v>
      </c>
      <c r="V9" s="188" t="s">
        <v>4262</v>
      </c>
      <c r="W9" s="281"/>
      <c r="AA9" s="161">
        <f>IF(OR(J9="Fail",ISBLANK(J9)),INDEX('Issue Code Table'!C:C,MATCH(N:N,'Issue Code Table'!A:A,0)),IF(M9="Critical",6,IF(M9="Significant",5,IF(M9="Moderate",3,2))))</f>
        <v>5</v>
      </c>
    </row>
    <row r="10" spans="1:34" s="79" customFormat="1" ht="54.75" customHeight="1" x14ac:dyDescent="0.25">
      <c r="A10" s="101" t="s">
        <v>3572</v>
      </c>
      <c r="B10" s="102" t="s">
        <v>153</v>
      </c>
      <c r="C10" s="262" t="s">
        <v>154</v>
      </c>
      <c r="D10" s="262" t="s">
        <v>155</v>
      </c>
      <c r="E10" s="262" t="s">
        <v>3473</v>
      </c>
      <c r="F10" s="262" t="s">
        <v>3916</v>
      </c>
      <c r="G10" s="262" t="s">
        <v>157</v>
      </c>
      <c r="H10" s="258" t="s">
        <v>3472</v>
      </c>
      <c r="I10" s="176"/>
      <c r="J10" s="97"/>
      <c r="K10" s="104" t="s">
        <v>180</v>
      </c>
      <c r="L10" s="190"/>
      <c r="M10" s="106" t="s">
        <v>149</v>
      </c>
      <c r="N10" s="114" t="s">
        <v>181</v>
      </c>
      <c r="O10" s="107" t="s">
        <v>182</v>
      </c>
      <c r="P10" s="108"/>
      <c r="Q10" s="78" t="s">
        <v>163</v>
      </c>
      <c r="R10" s="78" t="s">
        <v>183</v>
      </c>
      <c r="S10" s="103" t="s">
        <v>184</v>
      </c>
      <c r="T10" s="103" t="s">
        <v>3944</v>
      </c>
      <c r="U10" s="188" t="s">
        <v>4225</v>
      </c>
      <c r="V10" s="188" t="s">
        <v>4263</v>
      </c>
      <c r="W10" s="281" t="s">
        <v>172</v>
      </c>
      <c r="AA10" s="161">
        <f>IF(OR(J10="Fail",ISBLANK(J10)),INDEX('Issue Code Table'!C:C,MATCH(N:N,'Issue Code Table'!A:A,0)),IF(M10="Critical",6,IF(M10="Significant",5,IF(M10="Moderate",3,2))))</f>
        <v>6</v>
      </c>
    </row>
    <row r="11" spans="1:34" s="79" customFormat="1" ht="54.75" customHeight="1" x14ac:dyDescent="0.25">
      <c r="A11" s="101" t="s">
        <v>3573</v>
      </c>
      <c r="B11" s="102" t="s">
        <v>153</v>
      </c>
      <c r="C11" s="262" t="s">
        <v>154</v>
      </c>
      <c r="D11" s="262" t="s">
        <v>155</v>
      </c>
      <c r="E11" s="262" t="s">
        <v>3111</v>
      </c>
      <c r="F11" s="262" t="s">
        <v>2743</v>
      </c>
      <c r="G11" s="262" t="s">
        <v>157</v>
      </c>
      <c r="H11" s="262" t="s">
        <v>185</v>
      </c>
      <c r="I11" s="176"/>
      <c r="J11" s="97"/>
      <c r="K11" s="104" t="s">
        <v>186</v>
      </c>
      <c r="L11" s="90"/>
      <c r="M11" s="106" t="s">
        <v>149</v>
      </c>
      <c r="N11" s="114" t="s">
        <v>187</v>
      </c>
      <c r="O11" s="107" t="s">
        <v>188</v>
      </c>
      <c r="P11" s="108"/>
      <c r="Q11" s="78" t="s">
        <v>163</v>
      </c>
      <c r="R11" s="78" t="s">
        <v>189</v>
      </c>
      <c r="S11" s="103" t="s">
        <v>190</v>
      </c>
      <c r="T11" s="103" t="s">
        <v>191</v>
      </c>
      <c r="U11" s="188" t="s">
        <v>4228</v>
      </c>
      <c r="V11" s="188" t="s">
        <v>4264</v>
      </c>
      <c r="W11" s="281" t="s">
        <v>172</v>
      </c>
      <c r="AA11" s="161">
        <f>IF(OR(J11="Fail",ISBLANK(J11)),INDEX('Issue Code Table'!C:C,MATCH(N:N,'Issue Code Table'!A:A,0)),IF(M11="Critical",6,IF(M11="Significant",5,IF(M11="Moderate",3,2))))</f>
        <v>4</v>
      </c>
    </row>
    <row r="12" spans="1:34" s="79" customFormat="1" ht="54.75" customHeight="1" x14ac:dyDescent="0.25">
      <c r="A12" s="101" t="s">
        <v>3574</v>
      </c>
      <c r="B12" s="102" t="s">
        <v>153</v>
      </c>
      <c r="C12" s="262" t="s">
        <v>154</v>
      </c>
      <c r="D12" s="262" t="s">
        <v>155</v>
      </c>
      <c r="E12" s="262" t="s">
        <v>3112</v>
      </c>
      <c r="F12" s="262" t="s">
        <v>2744</v>
      </c>
      <c r="G12" s="262" t="s">
        <v>4168</v>
      </c>
      <c r="H12" s="262" t="s">
        <v>3030</v>
      </c>
      <c r="I12" s="176"/>
      <c r="J12" s="97"/>
      <c r="K12" s="104" t="s">
        <v>3031</v>
      </c>
      <c r="L12" s="90"/>
      <c r="M12" s="106" t="s">
        <v>287</v>
      </c>
      <c r="N12" s="114" t="s">
        <v>2193</v>
      </c>
      <c r="O12" s="107" t="s">
        <v>1804</v>
      </c>
      <c r="P12" s="108"/>
      <c r="Q12" s="78" t="s">
        <v>163</v>
      </c>
      <c r="R12" s="78" t="s">
        <v>196</v>
      </c>
      <c r="S12" s="103" t="s">
        <v>3051</v>
      </c>
      <c r="T12" s="103" t="s">
        <v>3082</v>
      </c>
      <c r="U12" s="188" t="s">
        <v>4592</v>
      </c>
      <c r="V12" s="188" t="s">
        <v>4265</v>
      </c>
      <c r="W12" s="281"/>
      <c r="AA12" s="161">
        <f>IF(OR(J12="Fail",ISBLANK(J12)),INDEX('Issue Code Table'!C:C,MATCH(N:N,'Issue Code Table'!A:A,0)),IF(M12="Critical",6,IF(M12="Significant",5,IF(M12="Moderate",3,2))))</f>
        <v>2</v>
      </c>
    </row>
    <row r="13" spans="1:34" s="79" customFormat="1" ht="54.75" customHeight="1" x14ac:dyDescent="0.25">
      <c r="A13" s="101" t="s">
        <v>3575</v>
      </c>
      <c r="B13" s="102" t="s">
        <v>153</v>
      </c>
      <c r="C13" s="262" t="s">
        <v>154</v>
      </c>
      <c r="D13" s="262" t="s">
        <v>155</v>
      </c>
      <c r="E13" s="262" t="s">
        <v>3198</v>
      </c>
      <c r="F13" s="262" t="s">
        <v>2745</v>
      </c>
      <c r="G13" s="262" t="s">
        <v>157</v>
      </c>
      <c r="H13" s="262" t="s">
        <v>192</v>
      </c>
      <c r="I13" s="176"/>
      <c r="J13" s="97"/>
      <c r="K13" s="104" t="s">
        <v>193</v>
      </c>
      <c r="L13" s="90"/>
      <c r="M13" s="106" t="s">
        <v>149</v>
      </c>
      <c r="N13" s="114" t="s">
        <v>194</v>
      </c>
      <c r="O13" s="107" t="s">
        <v>195</v>
      </c>
      <c r="P13" s="108"/>
      <c r="Q13" s="78" t="s">
        <v>163</v>
      </c>
      <c r="R13" s="78" t="s">
        <v>3037</v>
      </c>
      <c r="S13" s="103" t="s">
        <v>197</v>
      </c>
      <c r="T13" s="103" t="s">
        <v>198</v>
      </c>
      <c r="U13" s="188" t="s">
        <v>4229</v>
      </c>
      <c r="V13" s="188" t="s">
        <v>4266</v>
      </c>
      <c r="W13" s="281" t="s">
        <v>172</v>
      </c>
      <c r="AA13" s="161">
        <f>IF(OR(J13="Fail",ISBLANK(J13)),INDEX('Issue Code Table'!C:C,MATCH(N:N,'Issue Code Table'!A:A,0)),IF(M13="Critical",6,IF(M13="Significant",5,IF(M13="Moderate",3,2))))</f>
        <v>7</v>
      </c>
    </row>
    <row r="14" spans="1:34" s="79" customFormat="1" ht="54.75" customHeight="1" x14ac:dyDescent="0.25">
      <c r="A14" s="101" t="s">
        <v>3576</v>
      </c>
      <c r="B14" s="102" t="s">
        <v>199</v>
      </c>
      <c r="C14" s="262" t="s">
        <v>200</v>
      </c>
      <c r="D14" s="262" t="s">
        <v>155</v>
      </c>
      <c r="E14" s="262" t="s">
        <v>201</v>
      </c>
      <c r="F14" s="262" t="s">
        <v>3440</v>
      </c>
      <c r="G14" s="262" t="s">
        <v>157</v>
      </c>
      <c r="H14" s="262" t="s">
        <v>3032</v>
      </c>
      <c r="I14" s="176"/>
      <c r="J14" s="97"/>
      <c r="K14" s="104" t="s">
        <v>3033</v>
      </c>
      <c r="L14" s="251" t="s">
        <v>3034</v>
      </c>
      <c r="M14" s="106" t="s">
        <v>160</v>
      </c>
      <c r="N14" s="114" t="s">
        <v>202</v>
      </c>
      <c r="O14" s="107" t="s">
        <v>203</v>
      </c>
      <c r="P14" s="108"/>
      <c r="Q14" s="78" t="s">
        <v>204</v>
      </c>
      <c r="R14" s="78" t="s">
        <v>205</v>
      </c>
      <c r="S14" s="103" t="s">
        <v>206</v>
      </c>
      <c r="T14" s="103" t="s">
        <v>207</v>
      </c>
      <c r="U14" s="188" t="s">
        <v>4223</v>
      </c>
      <c r="V14" s="188" t="s">
        <v>4267</v>
      </c>
      <c r="W14" s="281"/>
      <c r="AA14" s="161">
        <f>IF(OR(J14="Fail",ISBLANK(J14)),INDEX('Issue Code Table'!C:C,MATCH(N:N,'Issue Code Table'!A:A,0)),IF(M14="Critical",6,IF(M14="Significant",5,IF(M14="Moderate",3,2))))</f>
        <v>5</v>
      </c>
    </row>
    <row r="15" spans="1:34" s="79" customFormat="1" ht="54.75" customHeight="1" x14ac:dyDescent="0.25">
      <c r="A15" s="101" t="s">
        <v>3577</v>
      </c>
      <c r="B15" s="102" t="s">
        <v>199</v>
      </c>
      <c r="C15" s="262" t="s">
        <v>200</v>
      </c>
      <c r="D15" s="262" t="s">
        <v>155</v>
      </c>
      <c r="E15" s="262" t="s">
        <v>208</v>
      </c>
      <c r="F15" s="262" t="s">
        <v>3441</v>
      </c>
      <c r="G15" s="262" t="s">
        <v>157</v>
      </c>
      <c r="H15" s="262" t="s">
        <v>209</v>
      </c>
      <c r="I15" s="258"/>
      <c r="J15" s="97"/>
      <c r="K15" s="282" t="s">
        <v>210</v>
      </c>
      <c r="L15" s="251" t="s">
        <v>211</v>
      </c>
      <c r="M15" s="265" t="s">
        <v>149</v>
      </c>
      <c r="N15" s="283" t="s">
        <v>1808</v>
      </c>
      <c r="O15" s="259" t="s">
        <v>4231</v>
      </c>
      <c r="P15" s="260"/>
      <c r="Q15" s="284" t="s">
        <v>204</v>
      </c>
      <c r="R15" s="284" t="s">
        <v>213</v>
      </c>
      <c r="S15" s="262" t="s">
        <v>214</v>
      </c>
      <c r="T15" s="262" t="s">
        <v>215</v>
      </c>
      <c r="U15" s="188" t="s">
        <v>4230</v>
      </c>
      <c r="V15" s="188" t="s">
        <v>4268</v>
      </c>
      <c r="W15" s="281" t="s">
        <v>172</v>
      </c>
      <c r="AA15" s="161">
        <f>IF(OR(J15="Fail",ISBLANK(J15)),INDEX('Issue Code Table'!C:C,MATCH(N:N,'Issue Code Table'!A:A,0)),IF(M15="Critical",6,IF(M15="Significant",5,IF(M15="Moderate",3,2))))</f>
        <v>4</v>
      </c>
    </row>
    <row r="16" spans="1:34" s="79" customFormat="1" ht="54.75" customHeight="1" x14ac:dyDescent="0.25">
      <c r="A16" s="101" t="s">
        <v>3578</v>
      </c>
      <c r="B16" s="102" t="s">
        <v>199</v>
      </c>
      <c r="C16" s="262" t="s">
        <v>200</v>
      </c>
      <c r="D16" s="262" t="s">
        <v>155</v>
      </c>
      <c r="E16" s="262" t="s">
        <v>216</v>
      </c>
      <c r="F16" s="262" t="s">
        <v>2746</v>
      </c>
      <c r="G16" s="262" t="s">
        <v>157</v>
      </c>
      <c r="H16" s="262" t="s">
        <v>217</v>
      </c>
      <c r="I16" s="176"/>
      <c r="J16" s="97"/>
      <c r="K16" s="104" t="s">
        <v>3442</v>
      </c>
      <c r="L16" s="251"/>
      <c r="M16" s="106" t="s">
        <v>160</v>
      </c>
      <c r="N16" s="114" t="s">
        <v>218</v>
      </c>
      <c r="O16" s="191" t="s">
        <v>219</v>
      </c>
      <c r="P16" s="108"/>
      <c r="Q16" s="78" t="s">
        <v>204</v>
      </c>
      <c r="R16" s="78" t="s">
        <v>220</v>
      </c>
      <c r="S16" s="102" t="s">
        <v>221</v>
      </c>
      <c r="T16" s="103" t="s">
        <v>222</v>
      </c>
      <c r="U16" s="262" t="s">
        <v>4344</v>
      </c>
      <c r="V16" s="262" t="s">
        <v>4269</v>
      </c>
      <c r="W16" s="281"/>
      <c r="AA16" s="161">
        <f>IF(OR(J16="Fail",ISBLANK(J16)),INDEX('Issue Code Table'!C:C,MATCH(N:N,'Issue Code Table'!A:A,0)),IF(M16="Critical",6,IF(M16="Significant",5,IF(M16="Moderate",3,2))))</f>
        <v>4</v>
      </c>
    </row>
    <row r="17" spans="1:27" s="79" customFormat="1" ht="54.75" customHeight="1" x14ac:dyDescent="0.25">
      <c r="A17" s="101" t="s">
        <v>3579</v>
      </c>
      <c r="B17" s="103" t="s">
        <v>223</v>
      </c>
      <c r="C17" s="262" t="s">
        <v>224</v>
      </c>
      <c r="D17" s="262" t="s">
        <v>155</v>
      </c>
      <c r="E17" s="262" t="s">
        <v>225</v>
      </c>
      <c r="F17" s="262" t="s">
        <v>2747</v>
      </c>
      <c r="G17" s="262" t="s">
        <v>157</v>
      </c>
      <c r="H17" s="262" t="s">
        <v>226</v>
      </c>
      <c r="I17" s="176"/>
      <c r="J17" s="97"/>
      <c r="K17" s="104" t="s">
        <v>227</v>
      </c>
      <c r="L17" s="90"/>
      <c r="M17" s="106" t="s">
        <v>149</v>
      </c>
      <c r="N17" s="114" t="s">
        <v>228</v>
      </c>
      <c r="O17" s="107" t="s">
        <v>229</v>
      </c>
      <c r="P17" s="108"/>
      <c r="Q17" s="78" t="s">
        <v>230</v>
      </c>
      <c r="R17" s="78" t="s">
        <v>231</v>
      </c>
      <c r="S17" s="103" t="s">
        <v>232</v>
      </c>
      <c r="T17" s="103" t="s">
        <v>233</v>
      </c>
      <c r="U17" s="188" t="s">
        <v>4850</v>
      </c>
      <c r="V17" s="188" t="s">
        <v>4270</v>
      </c>
      <c r="W17" s="281" t="s">
        <v>172</v>
      </c>
      <c r="AA17" s="161">
        <f>IF(OR(J17="Fail",ISBLANK(J17)),INDEX('Issue Code Table'!C:C,MATCH(N:N,'Issue Code Table'!A:A,0)),IF(M17="Critical",6,IF(M17="Significant",5,IF(M17="Moderate",3,2))))</f>
        <v>5</v>
      </c>
    </row>
    <row r="18" spans="1:27" s="79" customFormat="1" ht="54.75" customHeight="1" x14ac:dyDescent="0.25">
      <c r="A18" s="101" t="s">
        <v>3580</v>
      </c>
      <c r="B18" s="103" t="s">
        <v>223</v>
      </c>
      <c r="C18" s="262" t="s">
        <v>224</v>
      </c>
      <c r="D18" s="262" t="s">
        <v>155</v>
      </c>
      <c r="E18" s="262" t="s">
        <v>234</v>
      </c>
      <c r="F18" s="262" t="s">
        <v>2748</v>
      </c>
      <c r="G18" s="262" t="s">
        <v>157</v>
      </c>
      <c r="H18" s="262" t="s">
        <v>3476</v>
      </c>
      <c r="I18" s="176"/>
      <c r="J18" s="97"/>
      <c r="K18" s="104" t="s">
        <v>3475</v>
      </c>
      <c r="L18" s="189"/>
      <c r="M18" s="106" t="s">
        <v>149</v>
      </c>
      <c r="N18" s="114" t="s">
        <v>228</v>
      </c>
      <c r="O18" s="107" t="s">
        <v>229</v>
      </c>
      <c r="P18" s="108"/>
      <c r="Q18" s="78" t="s">
        <v>230</v>
      </c>
      <c r="R18" s="78" t="s">
        <v>235</v>
      </c>
      <c r="S18" s="103" t="s">
        <v>3052</v>
      </c>
      <c r="T18" s="103" t="s">
        <v>3083</v>
      </c>
      <c r="U18" s="188" t="s">
        <v>4345</v>
      </c>
      <c r="V18" s="188" t="s">
        <v>4271</v>
      </c>
      <c r="W18" s="281" t="s">
        <v>172</v>
      </c>
      <c r="AA18" s="161">
        <f>IF(OR(J18="Fail",ISBLANK(J18)),INDEX('Issue Code Table'!C:C,MATCH(N:N,'Issue Code Table'!A:A,0)),IF(M18="Critical",6,IF(M18="Significant",5,IF(M18="Moderate",3,2))))</f>
        <v>5</v>
      </c>
    </row>
    <row r="19" spans="1:27" s="79" customFormat="1" ht="54.75" customHeight="1" x14ac:dyDescent="0.25">
      <c r="A19" s="101" t="s">
        <v>3581</v>
      </c>
      <c r="B19" s="102" t="s">
        <v>236</v>
      </c>
      <c r="C19" s="262" t="s">
        <v>237</v>
      </c>
      <c r="D19" s="262" t="s">
        <v>155</v>
      </c>
      <c r="E19" s="262" t="s">
        <v>238</v>
      </c>
      <c r="F19" s="262" t="s">
        <v>2749</v>
      </c>
      <c r="G19" s="262" t="s">
        <v>157</v>
      </c>
      <c r="H19" s="262" t="s">
        <v>239</v>
      </c>
      <c r="I19" s="176"/>
      <c r="J19" s="97"/>
      <c r="K19" s="104" t="s">
        <v>240</v>
      </c>
      <c r="L19" s="90"/>
      <c r="M19" s="106" t="s">
        <v>149</v>
      </c>
      <c r="N19" s="114" t="s">
        <v>228</v>
      </c>
      <c r="O19" s="107" t="s">
        <v>229</v>
      </c>
      <c r="P19" s="108"/>
      <c r="Q19" s="78" t="s">
        <v>230</v>
      </c>
      <c r="R19" s="78" t="s">
        <v>241</v>
      </c>
      <c r="S19" s="103" t="s">
        <v>242</v>
      </c>
      <c r="T19" s="103" t="s">
        <v>3084</v>
      </c>
      <c r="U19" s="188" t="s">
        <v>4347</v>
      </c>
      <c r="V19" s="188" t="s">
        <v>4272</v>
      </c>
      <c r="W19" s="281" t="s">
        <v>172</v>
      </c>
      <c r="AA19" s="161">
        <f>IF(OR(J19="Fail",ISBLANK(J19)),INDEX('Issue Code Table'!C:C,MATCH(N:N,'Issue Code Table'!A:A,0)),IF(M19="Critical",6,IF(M19="Significant",5,IF(M19="Moderate",3,2))))</f>
        <v>5</v>
      </c>
    </row>
    <row r="20" spans="1:27" s="79" customFormat="1" ht="54.75" customHeight="1" x14ac:dyDescent="0.25">
      <c r="A20" s="101" t="s">
        <v>3582</v>
      </c>
      <c r="B20" s="103" t="s">
        <v>223</v>
      </c>
      <c r="C20" s="262" t="s">
        <v>224</v>
      </c>
      <c r="D20" s="262" t="s">
        <v>155</v>
      </c>
      <c r="E20" s="262" t="s">
        <v>243</v>
      </c>
      <c r="F20" s="262" t="s">
        <v>2750</v>
      </c>
      <c r="G20" s="262" t="s">
        <v>157</v>
      </c>
      <c r="H20" s="262" t="s">
        <v>244</v>
      </c>
      <c r="I20" s="176"/>
      <c r="J20" s="97"/>
      <c r="K20" s="104" t="s">
        <v>245</v>
      </c>
      <c r="L20" s="90"/>
      <c r="M20" s="106" t="s">
        <v>160</v>
      </c>
      <c r="N20" s="114" t="s">
        <v>246</v>
      </c>
      <c r="O20" s="107" t="s">
        <v>247</v>
      </c>
      <c r="P20" s="108"/>
      <c r="Q20" s="78" t="s">
        <v>230</v>
      </c>
      <c r="R20" s="80" t="s">
        <v>248</v>
      </c>
      <c r="S20" s="103" t="s">
        <v>249</v>
      </c>
      <c r="T20" s="103" t="s">
        <v>250</v>
      </c>
      <c r="U20" s="188" t="s">
        <v>4346</v>
      </c>
      <c r="V20" s="188" t="s">
        <v>4273</v>
      </c>
      <c r="W20" s="281"/>
      <c r="AA20" s="161">
        <f>IF(OR(J20="Fail",ISBLANK(J20)),INDEX('Issue Code Table'!C:C,MATCH(N:N,'Issue Code Table'!A:A,0)),IF(M20="Critical",6,IF(M20="Significant",5,IF(M20="Moderate",3,2))))</f>
        <v>4</v>
      </c>
    </row>
    <row r="21" spans="1:27" s="79" customFormat="1" ht="54.75" customHeight="1" x14ac:dyDescent="0.25">
      <c r="A21" s="101" t="s">
        <v>3583</v>
      </c>
      <c r="B21" s="103" t="s">
        <v>223</v>
      </c>
      <c r="C21" s="262" t="s">
        <v>224</v>
      </c>
      <c r="D21" s="262" t="s">
        <v>155</v>
      </c>
      <c r="E21" s="262" t="s">
        <v>251</v>
      </c>
      <c r="F21" s="262" t="s">
        <v>2751</v>
      </c>
      <c r="G21" s="262" t="s">
        <v>157</v>
      </c>
      <c r="H21" s="262" t="s">
        <v>252</v>
      </c>
      <c r="I21" s="176"/>
      <c r="J21" s="97"/>
      <c r="K21" s="104" t="s">
        <v>253</v>
      </c>
      <c r="L21" s="90"/>
      <c r="M21" s="106" t="s">
        <v>149</v>
      </c>
      <c r="N21" s="114" t="s">
        <v>228</v>
      </c>
      <c r="O21" s="107" t="s">
        <v>229</v>
      </c>
      <c r="P21" s="108"/>
      <c r="Q21" s="78" t="s">
        <v>230</v>
      </c>
      <c r="R21" s="78" t="s">
        <v>254</v>
      </c>
      <c r="S21" s="103" t="s">
        <v>255</v>
      </c>
      <c r="T21" s="103" t="s">
        <v>256</v>
      </c>
      <c r="U21" s="188" t="s">
        <v>4348</v>
      </c>
      <c r="V21" s="188" t="s">
        <v>4274</v>
      </c>
      <c r="W21" s="281" t="s">
        <v>172</v>
      </c>
      <c r="AA21" s="161">
        <f>IF(OR(J21="Fail",ISBLANK(J21)),INDEX('Issue Code Table'!C:C,MATCH(N:N,'Issue Code Table'!A:A,0)),IF(M21="Critical",6,IF(M21="Significant",5,IF(M21="Moderate",3,2))))</f>
        <v>5</v>
      </c>
    </row>
    <row r="22" spans="1:27" s="79" customFormat="1" ht="54.75" customHeight="1" x14ac:dyDescent="0.25">
      <c r="A22" s="101" t="s">
        <v>3584</v>
      </c>
      <c r="B22" s="103" t="s">
        <v>223</v>
      </c>
      <c r="C22" s="262" t="s">
        <v>224</v>
      </c>
      <c r="D22" s="262" t="s">
        <v>155</v>
      </c>
      <c r="E22" s="262" t="s">
        <v>257</v>
      </c>
      <c r="F22" s="262" t="s">
        <v>2752</v>
      </c>
      <c r="G22" s="262" t="s">
        <v>157</v>
      </c>
      <c r="H22" s="262" t="s">
        <v>258</v>
      </c>
      <c r="I22" s="176"/>
      <c r="J22" s="97"/>
      <c r="K22" s="104" t="s">
        <v>259</v>
      </c>
      <c r="L22" s="90"/>
      <c r="M22" s="106" t="s">
        <v>149</v>
      </c>
      <c r="N22" s="114" t="s">
        <v>228</v>
      </c>
      <c r="O22" s="107" t="s">
        <v>229</v>
      </c>
      <c r="P22" s="108"/>
      <c r="Q22" s="78" t="s">
        <v>230</v>
      </c>
      <c r="R22" s="78" t="s">
        <v>260</v>
      </c>
      <c r="S22" s="103" t="s">
        <v>261</v>
      </c>
      <c r="T22" s="103" t="s">
        <v>262</v>
      </c>
      <c r="U22" s="188" t="s">
        <v>4349</v>
      </c>
      <c r="V22" s="188" t="s">
        <v>4275</v>
      </c>
      <c r="W22" s="281" t="s">
        <v>172</v>
      </c>
      <c r="AA22" s="161">
        <f>IF(OR(J22="Fail",ISBLANK(J22)),INDEX('Issue Code Table'!C:C,MATCH(N:N,'Issue Code Table'!A:A,0)),IF(M22="Critical",6,IF(M22="Significant",5,IF(M22="Moderate",3,2))))</f>
        <v>5</v>
      </c>
    </row>
    <row r="23" spans="1:27" s="79" customFormat="1" ht="54.75" customHeight="1" x14ac:dyDescent="0.25">
      <c r="A23" s="101" t="s">
        <v>3585</v>
      </c>
      <c r="B23" s="102" t="s">
        <v>263</v>
      </c>
      <c r="C23" s="262" t="s">
        <v>264</v>
      </c>
      <c r="D23" s="262" t="s">
        <v>155</v>
      </c>
      <c r="E23" s="262" t="s">
        <v>265</v>
      </c>
      <c r="F23" s="262" t="s">
        <v>2753</v>
      </c>
      <c r="G23" s="262" t="s">
        <v>157</v>
      </c>
      <c r="H23" s="262" t="s">
        <v>266</v>
      </c>
      <c r="I23" s="176"/>
      <c r="J23" s="97"/>
      <c r="K23" s="104" t="s">
        <v>267</v>
      </c>
      <c r="L23" s="90"/>
      <c r="M23" s="106" t="s">
        <v>160</v>
      </c>
      <c r="N23" s="114" t="s">
        <v>246</v>
      </c>
      <c r="O23" s="107" t="s">
        <v>247</v>
      </c>
      <c r="P23" s="108"/>
      <c r="Q23" s="78" t="s">
        <v>230</v>
      </c>
      <c r="R23" s="78" t="s">
        <v>268</v>
      </c>
      <c r="S23" s="103" t="s">
        <v>269</v>
      </c>
      <c r="T23" s="103" t="s">
        <v>270</v>
      </c>
      <c r="U23" s="188" t="s">
        <v>4351</v>
      </c>
      <c r="V23" s="188" t="s">
        <v>4276</v>
      </c>
      <c r="W23" s="281"/>
      <c r="AA23" s="161">
        <f>IF(OR(J23="Fail",ISBLANK(J23)),INDEX('Issue Code Table'!C:C,MATCH(N:N,'Issue Code Table'!A:A,0)),IF(M23="Critical",6,IF(M23="Significant",5,IF(M23="Moderate",3,2))))</f>
        <v>4</v>
      </c>
    </row>
    <row r="24" spans="1:27" s="79" customFormat="1" ht="54.75" customHeight="1" x14ac:dyDescent="0.25">
      <c r="A24" s="101" t="s">
        <v>3586</v>
      </c>
      <c r="B24" s="102" t="s">
        <v>271</v>
      </c>
      <c r="C24" s="262" t="s">
        <v>272</v>
      </c>
      <c r="D24" s="262" t="s">
        <v>155</v>
      </c>
      <c r="E24" s="262" t="s">
        <v>273</v>
      </c>
      <c r="F24" s="262" t="s">
        <v>2754</v>
      </c>
      <c r="G24" s="262" t="s">
        <v>157</v>
      </c>
      <c r="H24" s="262" t="s">
        <v>274</v>
      </c>
      <c r="I24" s="176"/>
      <c r="J24" s="97"/>
      <c r="K24" s="104" t="s">
        <v>275</v>
      </c>
      <c r="L24" s="90"/>
      <c r="M24" s="106" t="s">
        <v>160</v>
      </c>
      <c r="N24" s="114" t="s">
        <v>246</v>
      </c>
      <c r="O24" s="107" t="s">
        <v>247</v>
      </c>
      <c r="P24" s="108"/>
      <c r="Q24" s="78" t="s">
        <v>230</v>
      </c>
      <c r="R24" s="78" t="s">
        <v>276</v>
      </c>
      <c r="S24" s="103" t="s">
        <v>277</v>
      </c>
      <c r="T24" s="103" t="s">
        <v>278</v>
      </c>
      <c r="U24" s="188" t="s">
        <v>4350</v>
      </c>
      <c r="V24" s="188" t="s">
        <v>4277</v>
      </c>
      <c r="W24" s="281"/>
      <c r="AA24" s="161">
        <f>IF(OR(J24="Fail",ISBLANK(J24)),INDEX('Issue Code Table'!C:C,MATCH(N:N,'Issue Code Table'!A:A,0)),IF(M24="Critical",6,IF(M24="Significant",5,IF(M24="Moderate",3,2))))</f>
        <v>4</v>
      </c>
    </row>
    <row r="25" spans="1:27" s="79" customFormat="1" ht="54.75" customHeight="1" x14ac:dyDescent="0.25">
      <c r="A25" s="101" t="s">
        <v>3587</v>
      </c>
      <c r="B25" s="103" t="s">
        <v>223</v>
      </c>
      <c r="C25" s="262" t="s">
        <v>224</v>
      </c>
      <c r="D25" s="262" t="s">
        <v>155</v>
      </c>
      <c r="E25" s="262" t="s">
        <v>279</v>
      </c>
      <c r="F25" s="262" t="s">
        <v>2755</v>
      </c>
      <c r="G25" s="262" t="s">
        <v>157</v>
      </c>
      <c r="H25" s="262" t="s">
        <v>280</v>
      </c>
      <c r="I25" s="176"/>
      <c r="J25" s="97"/>
      <c r="K25" s="104" t="s">
        <v>281</v>
      </c>
      <c r="L25" s="90"/>
      <c r="M25" s="106" t="s">
        <v>160</v>
      </c>
      <c r="N25" s="114" t="s">
        <v>246</v>
      </c>
      <c r="O25" s="107" t="s">
        <v>247</v>
      </c>
      <c r="P25" s="108"/>
      <c r="Q25" s="78" t="s">
        <v>230</v>
      </c>
      <c r="R25" s="78" t="s">
        <v>282</v>
      </c>
      <c r="S25" s="103" t="s">
        <v>283</v>
      </c>
      <c r="T25" s="103" t="s">
        <v>233</v>
      </c>
      <c r="U25" s="188" t="s">
        <v>4352</v>
      </c>
      <c r="V25" s="188" t="s">
        <v>4278</v>
      </c>
      <c r="W25" s="281"/>
      <c r="AA25" s="161">
        <f>IF(OR(J25="Fail",ISBLANK(J25)),INDEX('Issue Code Table'!C:C,MATCH(N:N,'Issue Code Table'!A:A,0)),IF(M25="Critical",6,IF(M25="Significant",5,IF(M25="Moderate",3,2))))</f>
        <v>4</v>
      </c>
    </row>
    <row r="26" spans="1:27" s="79" customFormat="1" ht="54.75" customHeight="1" x14ac:dyDescent="0.25">
      <c r="A26" s="101" t="s">
        <v>3588</v>
      </c>
      <c r="B26" s="103" t="s">
        <v>223</v>
      </c>
      <c r="C26" s="262" t="s">
        <v>224</v>
      </c>
      <c r="D26" s="262" t="s">
        <v>155</v>
      </c>
      <c r="E26" s="262" t="s">
        <v>284</v>
      </c>
      <c r="F26" s="262" t="s">
        <v>2756</v>
      </c>
      <c r="G26" s="262" t="s">
        <v>157</v>
      </c>
      <c r="H26" s="262" t="s">
        <v>285</v>
      </c>
      <c r="I26" s="176"/>
      <c r="J26" s="97"/>
      <c r="K26" s="104" t="s">
        <v>286</v>
      </c>
      <c r="L26" s="90"/>
      <c r="M26" s="106" t="s">
        <v>287</v>
      </c>
      <c r="N26" s="114" t="s">
        <v>246</v>
      </c>
      <c r="O26" s="107" t="s">
        <v>247</v>
      </c>
      <c r="P26" s="108"/>
      <c r="Q26" s="78" t="s">
        <v>230</v>
      </c>
      <c r="R26" s="78" t="s">
        <v>288</v>
      </c>
      <c r="S26" s="103" t="s">
        <v>289</v>
      </c>
      <c r="T26" s="103" t="s">
        <v>233</v>
      </c>
      <c r="U26" s="188" t="s">
        <v>4353</v>
      </c>
      <c r="V26" s="188" t="s">
        <v>4279</v>
      </c>
      <c r="W26" s="281"/>
      <c r="AA26" s="161">
        <f>IF(OR(J26="Fail",ISBLANK(J26)),INDEX('Issue Code Table'!C:C,MATCH(N:N,'Issue Code Table'!A:A,0)),IF(M26="Critical",6,IF(M26="Significant",5,IF(M26="Moderate",3,2))))</f>
        <v>4</v>
      </c>
    </row>
    <row r="27" spans="1:27" s="79" customFormat="1" ht="54.75" customHeight="1" x14ac:dyDescent="0.25">
      <c r="A27" s="101" t="s">
        <v>3589</v>
      </c>
      <c r="B27" s="103" t="s">
        <v>223</v>
      </c>
      <c r="C27" s="262" t="s">
        <v>224</v>
      </c>
      <c r="D27" s="262" t="s">
        <v>155</v>
      </c>
      <c r="E27" s="262" t="s">
        <v>290</v>
      </c>
      <c r="F27" s="262" t="s">
        <v>2757</v>
      </c>
      <c r="G27" s="262" t="s">
        <v>157</v>
      </c>
      <c r="H27" s="262" t="s">
        <v>291</v>
      </c>
      <c r="I27" s="176"/>
      <c r="J27" s="97"/>
      <c r="K27" s="104" t="s">
        <v>292</v>
      </c>
      <c r="L27" s="90"/>
      <c r="M27" s="106" t="s">
        <v>149</v>
      </c>
      <c r="N27" s="114" t="s">
        <v>228</v>
      </c>
      <c r="O27" s="107" t="s">
        <v>229</v>
      </c>
      <c r="P27" s="108"/>
      <c r="Q27" s="78" t="s">
        <v>230</v>
      </c>
      <c r="R27" s="78" t="s">
        <v>293</v>
      </c>
      <c r="S27" s="103" t="s">
        <v>294</v>
      </c>
      <c r="T27" s="103" t="s">
        <v>233</v>
      </c>
      <c r="U27" s="188" t="s">
        <v>4354</v>
      </c>
      <c r="V27" s="188" t="s">
        <v>4280</v>
      </c>
      <c r="W27" s="281" t="s">
        <v>172</v>
      </c>
      <c r="AA27" s="161">
        <f>IF(OR(J27="Fail",ISBLANK(J27)),INDEX('Issue Code Table'!C:C,MATCH(N:N,'Issue Code Table'!A:A,0)),IF(M27="Critical",6,IF(M27="Significant",5,IF(M27="Moderate",3,2))))</f>
        <v>5</v>
      </c>
    </row>
    <row r="28" spans="1:27" s="79" customFormat="1" ht="54.75" customHeight="1" x14ac:dyDescent="0.25">
      <c r="A28" s="101" t="s">
        <v>3590</v>
      </c>
      <c r="B28" s="103" t="s">
        <v>223</v>
      </c>
      <c r="C28" s="262" t="s">
        <v>224</v>
      </c>
      <c r="D28" s="262" t="s">
        <v>155</v>
      </c>
      <c r="E28" s="262" t="s">
        <v>295</v>
      </c>
      <c r="F28" s="262" t="s">
        <v>2758</v>
      </c>
      <c r="G28" s="262" t="s">
        <v>157</v>
      </c>
      <c r="H28" s="262" t="s">
        <v>296</v>
      </c>
      <c r="I28" s="176"/>
      <c r="J28" s="97"/>
      <c r="K28" s="104" t="s">
        <v>297</v>
      </c>
      <c r="L28" s="90"/>
      <c r="M28" s="106" t="s">
        <v>160</v>
      </c>
      <c r="N28" s="114" t="s">
        <v>246</v>
      </c>
      <c r="O28" s="107" t="s">
        <v>247</v>
      </c>
      <c r="P28" s="108"/>
      <c r="Q28" s="78" t="s">
        <v>230</v>
      </c>
      <c r="R28" s="78" t="s">
        <v>298</v>
      </c>
      <c r="S28" s="103" t="s">
        <v>299</v>
      </c>
      <c r="T28" s="103" t="s">
        <v>233</v>
      </c>
      <c r="U28" s="188" t="s">
        <v>4355</v>
      </c>
      <c r="V28" s="188" t="s">
        <v>4281</v>
      </c>
      <c r="W28" s="281"/>
      <c r="AA28" s="161">
        <f>IF(OR(J28="Fail",ISBLANK(J28)),INDEX('Issue Code Table'!C:C,MATCH(N:N,'Issue Code Table'!A:A,0)),IF(M28="Critical",6,IF(M28="Significant",5,IF(M28="Moderate",3,2))))</f>
        <v>4</v>
      </c>
    </row>
    <row r="29" spans="1:27" s="79" customFormat="1" ht="54.75" customHeight="1" x14ac:dyDescent="0.25">
      <c r="A29" s="101" t="s">
        <v>3591</v>
      </c>
      <c r="B29" s="103" t="s">
        <v>223</v>
      </c>
      <c r="C29" s="262" t="s">
        <v>224</v>
      </c>
      <c r="D29" s="262" t="s">
        <v>155</v>
      </c>
      <c r="E29" s="262" t="s">
        <v>300</v>
      </c>
      <c r="F29" s="262" t="s">
        <v>2759</v>
      </c>
      <c r="G29" s="262" t="s">
        <v>157</v>
      </c>
      <c r="H29" s="262" t="s">
        <v>301</v>
      </c>
      <c r="I29" s="176"/>
      <c r="J29" s="97"/>
      <c r="K29" s="104" t="s">
        <v>302</v>
      </c>
      <c r="L29" s="90"/>
      <c r="M29" s="106" t="s">
        <v>160</v>
      </c>
      <c r="N29" s="114" t="s">
        <v>246</v>
      </c>
      <c r="O29" s="107" t="s">
        <v>247</v>
      </c>
      <c r="P29" s="108"/>
      <c r="Q29" s="78" t="s">
        <v>230</v>
      </c>
      <c r="R29" s="78" t="s">
        <v>303</v>
      </c>
      <c r="S29" s="103" t="s">
        <v>304</v>
      </c>
      <c r="T29" s="103" t="s">
        <v>233</v>
      </c>
      <c r="U29" s="188" t="s">
        <v>4639</v>
      </c>
      <c r="V29" s="188" t="s">
        <v>4282</v>
      </c>
      <c r="W29" s="281"/>
      <c r="AA29" s="161">
        <f>IF(OR(J29="Fail",ISBLANK(J29)),INDEX('Issue Code Table'!C:C,MATCH(N:N,'Issue Code Table'!A:A,0)),IF(M29="Critical",6,IF(M29="Significant",5,IF(M29="Moderate",3,2))))</f>
        <v>4</v>
      </c>
    </row>
    <row r="30" spans="1:27" s="79" customFormat="1" ht="54.75" customHeight="1" x14ac:dyDescent="0.25">
      <c r="A30" s="101" t="s">
        <v>3592</v>
      </c>
      <c r="B30" s="103" t="s">
        <v>223</v>
      </c>
      <c r="C30" s="262" t="s">
        <v>224</v>
      </c>
      <c r="D30" s="262" t="s">
        <v>155</v>
      </c>
      <c r="E30" s="262" t="s">
        <v>305</v>
      </c>
      <c r="F30" s="262" t="s">
        <v>2760</v>
      </c>
      <c r="G30" s="262" t="s">
        <v>157</v>
      </c>
      <c r="H30" s="262" t="s">
        <v>306</v>
      </c>
      <c r="I30" s="176"/>
      <c r="J30" s="97"/>
      <c r="K30" s="104" t="s">
        <v>307</v>
      </c>
      <c r="L30" s="90"/>
      <c r="M30" s="106" t="s">
        <v>160</v>
      </c>
      <c r="N30" s="114" t="s">
        <v>246</v>
      </c>
      <c r="O30" s="107" t="s">
        <v>247</v>
      </c>
      <c r="P30" s="108"/>
      <c r="Q30" s="78" t="s">
        <v>230</v>
      </c>
      <c r="R30" s="78" t="s">
        <v>308</v>
      </c>
      <c r="S30" s="103" t="s">
        <v>309</v>
      </c>
      <c r="T30" s="103" t="s">
        <v>3085</v>
      </c>
      <c r="U30" s="188" t="s">
        <v>4356</v>
      </c>
      <c r="V30" s="188" t="s">
        <v>4283</v>
      </c>
      <c r="W30" s="281"/>
      <c r="AA30" s="161">
        <f>IF(OR(J30="Fail",ISBLANK(J30)),INDEX('Issue Code Table'!C:C,MATCH(N:N,'Issue Code Table'!A:A,0)),IF(M30="Critical",6,IF(M30="Significant",5,IF(M30="Moderate",3,2))))</f>
        <v>4</v>
      </c>
    </row>
    <row r="31" spans="1:27" s="79" customFormat="1" ht="54.75" customHeight="1" x14ac:dyDescent="0.25">
      <c r="A31" s="101" t="s">
        <v>3593</v>
      </c>
      <c r="B31" s="103" t="s">
        <v>223</v>
      </c>
      <c r="C31" s="262" t="s">
        <v>224</v>
      </c>
      <c r="D31" s="262" t="s">
        <v>155</v>
      </c>
      <c r="E31" s="262" t="s">
        <v>310</v>
      </c>
      <c r="F31" s="262" t="s">
        <v>2761</v>
      </c>
      <c r="G31" s="262" t="s">
        <v>157</v>
      </c>
      <c r="H31" s="262" t="s">
        <v>311</v>
      </c>
      <c r="I31" s="176"/>
      <c r="J31" s="97"/>
      <c r="K31" s="104" t="s">
        <v>312</v>
      </c>
      <c r="L31" s="90"/>
      <c r="M31" s="106" t="s">
        <v>160</v>
      </c>
      <c r="N31" s="114" t="s">
        <v>246</v>
      </c>
      <c r="O31" s="107" t="s">
        <v>247</v>
      </c>
      <c r="P31" s="108"/>
      <c r="Q31" s="78" t="s">
        <v>230</v>
      </c>
      <c r="R31" s="78" t="s">
        <v>313</v>
      </c>
      <c r="S31" s="103" t="s">
        <v>314</v>
      </c>
      <c r="T31" s="103" t="s">
        <v>3086</v>
      </c>
      <c r="U31" s="188" t="s">
        <v>4357</v>
      </c>
      <c r="V31" s="188" t="s">
        <v>4284</v>
      </c>
      <c r="W31" s="281"/>
      <c r="AA31" s="161">
        <f>IF(OR(J31="Fail",ISBLANK(J31)),INDEX('Issue Code Table'!C:C,MATCH(N:N,'Issue Code Table'!A:A,0)),IF(M31="Critical",6,IF(M31="Significant",5,IF(M31="Moderate",3,2))))</f>
        <v>4</v>
      </c>
    </row>
    <row r="32" spans="1:27" s="79" customFormat="1" ht="54.75" customHeight="1" x14ac:dyDescent="0.25">
      <c r="A32" s="101" t="s">
        <v>3594</v>
      </c>
      <c r="B32" s="103" t="s">
        <v>223</v>
      </c>
      <c r="C32" s="262" t="s">
        <v>224</v>
      </c>
      <c r="D32" s="262" t="s">
        <v>155</v>
      </c>
      <c r="E32" s="262" t="s">
        <v>315</v>
      </c>
      <c r="F32" s="262" t="s">
        <v>2762</v>
      </c>
      <c r="G32" s="262" t="s">
        <v>157</v>
      </c>
      <c r="H32" s="262" t="s">
        <v>316</v>
      </c>
      <c r="I32" s="176"/>
      <c r="J32" s="97"/>
      <c r="K32" s="104" t="s">
        <v>317</v>
      </c>
      <c r="L32" s="90"/>
      <c r="M32" s="106" t="s">
        <v>149</v>
      </c>
      <c r="N32" s="114" t="s">
        <v>318</v>
      </c>
      <c r="O32" s="107" t="s">
        <v>319</v>
      </c>
      <c r="P32" s="108"/>
      <c r="Q32" s="78" t="s">
        <v>230</v>
      </c>
      <c r="R32" s="78" t="s">
        <v>320</v>
      </c>
      <c r="S32" s="103" t="s">
        <v>321</v>
      </c>
      <c r="T32" s="103" t="s">
        <v>322</v>
      </c>
      <c r="U32" s="188" t="s">
        <v>4358</v>
      </c>
      <c r="V32" s="188" t="s">
        <v>4285</v>
      </c>
      <c r="W32" s="281" t="s">
        <v>172</v>
      </c>
      <c r="AA32" s="161">
        <f>IF(OR(J32="Fail",ISBLANK(J32)),INDEX('Issue Code Table'!C:C,MATCH(N:N,'Issue Code Table'!A:A,0)),IF(M32="Critical",6,IF(M32="Significant",5,IF(M32="Moderate",3,2))))</f>
        <v>6</v>
      </c>
    </row>
    <row r="33" spans="1:27" s="79" customFormat="1" ht="54.75" customHeight="1" x14ac:dyDescent="0.25">
      <c r="A33" s="101" t="s">
        <v>3595</v>
      </c>
      <c r="B33" s="103" t="s">
        <v>223</v>
      </c>
      <c r="C33" s="262" t="s">
        <v>224</v>
      </c>
      <c r="D33" s="262" t="s">
        <v>155</v>
      </c>
      <c r="E33" s="262" t="s">
        <v>323</v>
      </c>
      <c r="F33" s="262" t="s">
        <v>2763</v>
      </c>
      <c r="G33" s="262" t="s">
        <v>157</v>
      </c>
      <c r="H33" s="262" t="s">
        <v>324</v>
      </c>
      <c r="I33" s="176"/>
      <c r="J33" s="97"/>
      <c r="K33" s="104" t="s">
        <v>325</v>
      </c>
      <c r="L33" s="90"/>
      <c r="M33" s="106" t="s">
        <v>149</v>
      </c>
      <c r="N33" s="114" t="s">
        <v>318</v>
      </c>
      <c r="O33" s="107" t="s">
        <v>319</v>
      </c>
      <c r="P33" s="108"/>
      <c r="Q33" s="78" t="s">
        <v>230</v>
      </c>
      <c r="R33" s="78" t="s">
        <v>326</v>
      </c>
      <c r="S33" s="103" t="s">
        <v>327</v>
      </c>
      <c r="T33" s="103" t="s">
        <v>3087</v>
      </c>
      <c r="U33" s="188" t="s">
        <v>4593</v>
      </c>
      <c r="V33" s="188" t="s">
        <v>4286</v>
      </c>
      <c r="W33" s="281" t="s">
        <v>172</v>
      </c>
      <c r="AA33" s="161">
        <f>IF(OR(J33="Fail",ISBLANK(J33)),INDEX('Issue Code Table'!C:C,MATCH(N:N,'Issue Code Table'!A:A,0)),IF(M33="Critical",6,IF(M33="Significant",5,IF(M33="Moderate",3,2))))</f>
        <v>6</v>
      </c>
    </row>
    <row r="34" spans="1:27" s="79" customFormat="1" ht="54.75" customHeight="1" x14ac:dyDescent="0.25">
      <c r="A34" s="101" t="s">
        <v>3596</v>
      </c>
      <c r="B34" s="103" t="s">
        <v>223</v>
      </c>
      <c r="C34" s="262" t="s">
        <v>224</v>
      </c>
      <c r="D34" s="262" t="s">
        <v>155</v>
      </c>
      <c r="E34" s="262" t="s">
        <v>328</v>
      </c>
      <c r="F34" s="262" t="s">
        <v>2764</v>
      </c>
      <c r="G34" s="262" t="s">
        <v>157</v>
      </c>
      <c r="H34" s="262" t="s">
        <v>329</v>
      </c>
      <c r="I34" s="176"/>
      <c r="J34" s="97"/>
      <c r="K34" s="104" t="s">
        <v>330</v>
      </c>
      <c r="L34" s="91"/>
      <c r="M34" s="106" t="s">
        <v>149</v>
      </c>
      <c r="N34" s="114" t="s">
        <v>318</v>
      </c>
      <c r="O34" s="107" t="s">
        <v>319</v>
      </c>
      <c r="P34" s="108"/>
      <c r="Q34" s="78" t="s">
        <v>230</v>
      </c>
      <c r="R34" s="78" t="s">
        <v>331</v>
      </c>
      <c r="S34" s="103" t="s">
        <v>3053</v>
      </c>
      <c r="T34" s="103" t="s">
        <v>332</v>
      </c>
      <c r="U34" s="188" t="s">
        <v>4594</v>
      </c>
      <c r="V34" s="188" t="s">
        <v>4287</v>
      </c>
      <c r="W34" s="281" t="s">
        <v>172</v>
      </c>
      <c r="AA34" s="161">
        <f>IF(OR(J34="Fail",ISBLANK(J34)),INDEX('Issue Code Table'!C:C,MATCH(N:N,'Issue Code Table'!A:A,0)),IF(M34="Critical",6,IF(M34="Significant",5,IF(M34="Moderate",3,2))))</f>
        <v>6</v>
      </c>
    </row>
    <row r="35" spans="1:27" s="79" customFormat="1" ht="54.75" customHeight="1" x14ac:dyDescent="0.25">
      <c r="A35" s="101" t="s">
        <v>3597</v>
      </c>
      <c r="B35" s="103" t="s">
        <v>223</v>
      </c>
      <c r="C35" s="262" t="s">
        <v>224</v>
      </c>
      <c r="D35" s="262" t="s">
        <v>155</v>
      </c>
      <c r="E35" s="262" t="s">
        <v>333</v>
      </c>
      <c r="F35" s="262" t="s">
        <v>2765</v>
      </c>
      <c r="G35" s="262" t="s">
        <v>157</v>
      </c>
      <c r="H35" s="262" t="s">
        <v>334</v>
      </c>
      <c r="I35" s="176"/>
      <c r="J35" s="97"/>
      <c r="K35" s="104" t="s">
        <v>335</v>
      </c>
      <c r="L35" s="90"/>
      <c r="M35" s="106" t="s">
        <v>149</v>
      </c>
      <c r="N35" s="114" t="s">
        <v>318</v>
      </c>
      <c r="O35" s="107" t="s">
        <v>319</v>
      </c>
      <c r="P35" s="108"/>
      <c r="Q35" s="78" t="s">
        <v>230</v>
      </c>
      <c r="R35" s="78" t="s">
        <v>336</v>
      </c>
      <c r="S35" s="103" t="s">
        <v>337</v>
      </c>
      <c r="T35" s="103" t="s">
        <v>3088</v>
      </c>
      <c r="U35" s="188" t="s">
        <v>4851</v>
      </c>
      <c r="V35" s="188" t="s">
        <v>4288</v>
      </c>
      <c r="W35" s="281" t="s">
        <v>172</v>
      </c>
      <c r="AA35" s="161">
        <f>IF(OR(J35="Fail",ISBLANK(J35)),INDEX('Issue Code Table'!C:C,MATCH(N:N,'Issue Code Table'!A:A,0)),IF(M35="Critical",6,IF(M35="Significant",5,IF(M35="Moderate",3,2))))</f>
        <v>6</v>
      </c>
    </row>
    <row r="36" spans="1:27" s="79" customFormat="1" ht="54.75" customHeight="1" x14ac:dyDescent="0.25">
      <c r="A36" s="101" t="s">
        <v>3598</v>
      </c>
      <c r="B36" s="103" t="s">
        <v>223</v>
      </c>
      <c r="C36" s="262" t="s">
        <v>224</v>
      </c>
      <c r="D36" s="262" t="s">
        <v>155</v>
      </c>
      <c r="E36" s="262" t="s">
        <v>338</v>
      </c>
      <c r="F36" s="262" t="s">
        <v>2766</v>
      </c>
      <c r="G36" s="262" t="s">
        <v>157</v>
      </c>
      <c r="H36" s="262" t="s">
        <v>339</v>
      </c>
      <c r="I36" s="176"/>
      <c r="J36" s="97"/>
      <c r="K36" s="104" t="s">
        <v>340</v>
      </c>
      <c r="L36" s="90"/>
      <c r="M36" s="106" t="s">
        <v>149</v>
      </c>
      <c r="N36" s="114" t="s">
        <v>228</v>
      </c>
      <c r="O36" s="107" t="s">
        <v>229</v>
      </c>
      <c r="P36" s="108"/>
      <c r="Q36" s="78" t="s">
        <v>230</v>
      </c>
      <c r="R36" s="78" t="s">
        <v>341</v>
      </c>
      <c r="S36" s="103" t="s">
        <v>342</v>
      </c>
      <c r="T36" s="103" t="s">
        <v>343</v>
      </c>
      <c r="U36" s="188" t="s">
        <v>4852</v>
      </c>
      <c r="V36" s="188" t="s">
        <v>4289</v>
      </c>
      <c r="W36" s="281" t="s">
        <v>172</v>
      </c>
      <c r="AA36" s="161">
        <f>IF(OR(J36="Fail",ISBLANK(J36)),INDEX('Issue Code Table'!C:C,MATCH(N:N,'Issue Code Table'!A:A,0)),IF(M36="Critical",6,IF(M36="Significant",5,IF(M36="Moderate",3,2))))</f>
        <v>5</v>
      </c>
    </row>
    <row r="37" spans="1:27" s="79" customFormat="1" ht="54.75" customHeight="1" x14ac:dyDescent="0.25">
      <c r="A37" s="101" t="s">
        <v>3599</v>
      </c>
      <c r="B37" s="103" t="s">
        <v>223</v>
      </c>
      <c r="C37" s="262" t="s">
        <v>224</v>
      </c>
      <c r="D37" s="262" t="s">
        <v>155</v>
      </c>
      <c r="E37" s="262" t="s">
        <v>344</v>
      </c>
      <c r="F37" s="262" t="s">
        <v>2767</v>
      </c>
      <c r="G37" s="262" t="s">
        <v>157</v>
      </c>
      <c r="H37" s="262" t="s">
        <v>345</v>
      </c>
      <c r="I37" s="176"/>
      <c r="J37" s="97"/>
      <c r="K37" s="104" t="s">
        <v>346</v>
      </c>
      <c r="L37" s="90"/>
      <c r="M37" s="106" t="s">
        <v>149</v>
      </c>
      <c r="N37" s="114" t="s">
        <v>228</v>
      </c>
      <c r="O37" s="107" t="s">
        <v>229</v>
      </c>
      <c r="P37" s="108"/>
      <c r="Q37" s="78" t="s">
        <v>230</v>
      </c>
      <c r="R37" s="78" t="s">
        <v>347</v>
      </c>
      <c r="S37" s="103" t="s">
        <v>348</v>
      </c>
      <c r="T37" s="103" t="s">
        <v>233</v>
      </c>
      <c r="U37" s="188" t="s">
        <v>4595</v>
      </c>
      <c r="V37" s="188" t="s">
        <v>4290</v>
      </c>
      <c r="W37" s="281" t="s">
        <v>172</v>
      </c>
      <c r="AA37" s="161">
        <f>IF(OR(J37="Fail",ISBLANK(J37)),INDEX('Issue Code Table'!C:C,MATCH(N:N,'Issue Code Table'!A:A,0)),IF(M37="Critical",6,IF(M37="Significant",5,IF(M37="Moderate",3,2))))</f>
        <v>5</v>
      </c>
    </row>
    <row r="38" spans="1:27" s="79" customFormat="1" ht="54.75" customHeight="1" x14ac:dyDescent="0.25">
      <c r="A38" s="101" t="s">
        <v>3600</v>
      </c>
      <c r="B38" s="103" t="s">
        <v>223</v>
      </c>
      <c r="C38" s="262" t="s">
        <v>224</v>
      </c>
      <c r="D38" s="262" t="s">
        <v>155</v>
      </c>
      <c r="E38" s="262" t="s">
        <v>349</v>
      </c>
      <c r="F38" s="262" t="s">
        <v>2768</v>
      </c>
      <c r="G38" s="262" t="s">
        <v>157</v>
      </c>
      <c r="H38" s="262" t="s">
        <v>350</v>
      </c>
      <c r="I38" s="176"/>
      <c r="J38" s="97"/>
      <c r="K38" s="104" t="s">
        <v>351</v>
      </c>
      <c r="L38" s="90"/>
      <c r="M38" s="106" t="s">
        <v>160</v>
      </c>
      <c r="N38" s="114" t="s">
        <v>246</v>
      </c>
      <c r="O38" s="107" t="s">
        <v>247</v>
      </c>
      <c r="P38" s="108"/>
      <c r="Q38" s="78" t="s">
        <v>230</v>
      </c>
      <c r="R38" s="80" t="s">
        <v>352</v>
      </c>
      <c r="S38" s="103" t="s">
        <v>353</v>
      </c>
      <c r="T38" s="103" t="s">
        <v>3089</v>
      </c>
      <c r="U38" s="188" t="s">
        <v>4597</v>
      </c>
      <c r="V38" s="188" t="s">
        <v>4291</v>
      </c>
      <c r="W38" s="281"/>
      <c r="AA38" s="161">
        <f>IF(OR(J38="Fail",ISBLANK(J38)),INDEX('Issue Code Table'!C:C,MATCH(N:N,'Issue Code Table'!A:A,0)),IF(M38="Critical",6,IF(M38="Significant",5,IF(M38="Moderate",3,2))))</f>
        <v>4</v>
      </c>
    </row>
    <row r="39" spans="1:27" s="79" customFormat="1" ht="54.75" customHeight="1" x14ac:dyDescent="0.25">
      <c r="A39" s="101" t="s">
        <v>3601</v>
      </c>
      <c r="B39" s="103" t="s">
        <v>223</v>
      </c>
      <c r="C39" s="262" t="s">
        <v>224</v>
      </c>
      <c r="D39" s="262" t="s">
        <v>155</v>
      </c>
      <c r="E39" s="262" t="s">
        <v>354</v>
      </c>
      <c r="F39" s="262" t="s">
        <v>2769</v>
      </c>
      <c r="G39" s="262" t="s">
        <v>157</v>
      </c>
      <c r="H39" s="262" t="s">
        <v>355</v>
      </c>
      <c r="I39" s="176"/>
      <c r="J39" s="97"/>
      <c r="K39" s="104" t="s">
        <v>356</v>
      </c>
      <c r="L39" s="90"/>
      <c r="M39" s="106" t="s">
        <v>160</v>
      </c>
      <c r="N39" s="114" t="s">
        <v>246</v>
      </c>
      <c r="O39" s="107" t="s">
        <v>247</v>
      </c>
      <c r="P39" s="108"/>
      <c r="Q39" s="78" t="s">
        <v>230</v>
      </c>
      <c r="R39" s="78" t="s">
        <v>357</v>
      </c>
      <c r="S39" s="103" t="s">
        <v>358</v>
      </c>
      <c r="T39" s="103" t="s">
        <v>359</v>
      </c>
      <c r="U39" s="188" t="s">
        <v>4596</v>
      </c>
      <c r="V39" s="188" t="s">
        <v>4292</v>
      </c>
      <c r="W39" s="281"/>
      <c r="AA39" s="161">
        <f>IF(OR(J39="Fail",ISBLANK(J39)),INDEX('Issue Code Table'!C:C,MATCH(N:N,'Issue Code Table'!A:A,0)),IF(M39="Critical",6,IF(M39="Significant",5,IF(M39="Moderate",3,2))))</f>
        <v>4</v>
      </c>
    </row>
    <row r="40" spans="1:27" s="79" customFormat="1" ht="54.75" customHeight="1" x14ac:dyDescent="0.25">
      <c r="A40" s="101" t="s">
        <v>3602</v>
      </c>
      <c r="B40" s="103" t="s">
        <v>223</v>
      </c>
      <c r="C40" s="262" t="s">
        <v>224</v>
      </c>
      <c r="D40" s="262" t="s">
        <v>155</v>
      </c>
      <c r="E40" s="262" t="s">
        <v>360</v>
      </c>
      <c r="F40" s="262" t="s">
        <v>2770</v>
      </c>
      <c r="G40" s="262" t="s">
        <v>157</v>
      </c>
      <c r="H40" s="262" t="s">
        <v>361</v>
      </c>
      <c r="I40" s="176"/>
      <c r="J40" s="97"/>
      <c r="K40" s="104" t="s">
        <v>362</v>
      </c>
      <c r="L40" s="90"/>
      <c r="M40" s="106" t="s">
        <v>149</v>
      </c>
      <c r="N40" s="114" t="s">
        <v>228</v>
      </c>
      <c r="O40" s="107" t="s">
        <v>229</v>
      </c>
      <c r="P40" s="108"/>
      <c r="Q40" s="78" t="s">
        <v>230</v>
      </c>
      <c r="R40" s="78" t="s">
        <v>363</v>
      </c>
      <c r="S40" s="103" t="s">
        <v>364</v>
      </c>
      <c r="T40" s="103" t="s">
        <v>3090</v>
      </c>
      <c r="U40" s="188" t="s">
        <v>4598</v>
      </c>
      <c r="V40" s="188" t="s">
        <v>4293</v>
      </c>
      <c r="W40" s="281" t="s">
        <v>172</v>
      </c>
      <c r="AA40" s="161">
        <f>IF(OR(J40="Fail",ISBLANK(J40)),INDEX('Issue Code Table'!C:C,MATCH(N:N,'Issue Code Table'!A:A,0)),IF(M40="Critical",6,IF(M40="Significant",5,IF(M40="Moderate",3,2))))</f>
        <v>5</v>
      </c>
    </row>
    <row r="41" spans="1:27" s="79" customFormat="1" ht="54.75" customHeight="1" x14ac:dyDescent="0.25">
      <c r="A41" s="101" t="s">
        <v>3603</v>
      </c>
      <c r="B41" s="103" t="s">
        <v>223</v>
      </c>
      <c r="C41" s="262" t="s">
        <v>224</v>
      </c>
      <c r="D41" s="262" t="s">
        <v>155</v>
      </c>
      <c r="E41" s="262" t="s">
        <v>3035</v>
      </c>
      <c r="F41" s="262" t="s">
        <v>2771</v>
      </c>
      <c r="G41" s="262" t="s">
        <v>157</v>
      </c>
      <c r="H41" s="262" t="s">
        <v>3036</v>
      </c>
      <c r="I41" s="258"/>
      <c r="J41" s="97"/>
      <c r="K41" s="113" t="s">
        <v>3036</v>
      </c>
      <c r="L41" s="113"/>
      <c r="M41" s="106" t="s">
        <v>160</v>
      </c>
      <c r="N41" s="114" t="s">
        <v>246</v>
      </c>
      <c r="O41" s="259" t="s">
        <v>247</v>
      </c>
      <c r="P41" s="108"/>
      <c r="Q41" s="78" t="s">
        <v>230</v>
      </c>
      <c r="R41" s="78" t="s">
        <v>368</v>
      </c>
      <c r="S41" s="103" t="s">
        <v>3054</v>
      </c>
      <c r="T41" s="103" t="s">
        <v>233</v>
      </c>
      <c r="U41" s="188" t="s">
        <v>4599</v>
      </c>
      <c r="V41" s="188" t="s">
        <v>4294</v>
      </c>
      <c r="W41" s="281"/>
      <c r="AA41" s="161">
        <f>IF(OR(J41="Fail",ISBLANK(J41)),INDEX('Issue Code Table'!C:C,MATCH(N:N,'Issue Code Table'!A:A,0)),IF(M41="Critical",6,IF(M41="Significant",5,IF(M41="Moderate",3,2))))</f>
        <v>4</v>
      </c>
    </row>
    <row r="42" spans="1:27" s="79" customFormat="1" ht="54.75" customHeight="1" x14ac:dyDescent="0.25">
      <c r="A42" s="101" t="s">
        <v>3604</v>
      </c>
      <c r="B42" s="103" t="s">
        <v>223</v>
      </c>
      <c r="C42" s="262" t="s">
        <v>224</v>
      </c>
      <c r="D42" s="262" t="s">
        <v>155</v>
      </c>
      <c r="E42" s="262" t="s">
        <v>365</v>
      </c>
      <c r="F42" s="262" t="s">
        <v>2772</v>
      </c>
      <c r="G42" s="262" t="s">
        <v>157</v>
      </c>
      <c r="H42" s="262" t="s">
        <v>366</v>
      </c>
      <c r="I42" s="258"/>
      <c r="J42" s="97"/>
      <c r="K42" s="113" t="s">
        <v>367</v>
      </c>
      <c r="L42" s="113"/>
      <c r="M42" s="106" t="s">
        <v>160</v>
      </c>
      <c r="N42" s="114" t="s">
        <v>246</v>
      </c>
      <c r="O42" s="259" t="s">
        <v>247</v>
      </c>
      <c r="P42" s="108"/>
      <c r="Q42" s="78" t="s">
        <v>230</v>
      </c>
      <c r="R42" s="80" t="s">
        <v>373</v>
      </c>
      <c r="S42" s="103" t="s">
        <v>369</v>
      </c>
      <c r="T42" s="103" t="s">
        <v>3091</v>
      </c>
      <c r="U42" s="188" t="s">
        <v>4600</v>
      </c>
      <c r="V42" s="188" t="s">
        <v>4295</v>
      </c>
      <c r="W42" s="281"/>
      <c r="AA42" s="161">
        <f>IF(OR(J42="Fail",ISBLANK(J42)),INDEX('Issue Code Table'!C:C,MATCH(N:N,'Issue Code Table'!A:A,0)),IF(M42="Critical",6,IF(M42="Significant",5,IF(M42="Moderate",3,2))))</f>
        <v>4</v>
      </c>
    </row>
    <row r="43" spans="1:27" s="79" customFormat="1" ht="54.75" customHeight="1" x14ac:dyDescent="0.25">
      <c r="A43" s="101" t="s">
        <v>3605</v>
      </c>
      <c r="B43" s="103" t="s">
        <v>223</v>
      </c>
      <c r="C43" s="262" t="s">
        <v>224</v>
      </c>
      <c r="D43" s="262" t="s">
        <v>155</v>
      </c>
      <c r="E43" s="262" t="s">
        <v>370</v>
      </c>
      <c r="F43" s="262" t="s">
        <v>2773</v>
      </c>
      <c r="G43" s="262" t="s">
        <v>157</v>
      </c>
      <c r="H43" s="262" t="s">
        <v>371</v>
      </c>
      <c r="I43" s="258"/>
      <c r="J43" s="97"/>
      <c r="K43" s="113" t="s">
        <v>372</v>
      </c>
      <c r="L43" s="113"/>
      <c r="M43" s="106" t="s">
        <v>160</v>
      </c>
      <c r="N43" s="114" t="s">
        <v>246</v>
      </c>
      <c r="O43" s="259" t="s">
        <v>247</v>
      </c>
      <c r="P43" s="108"/>
      <c r="Q43" s="78" t="s">
        <v>230</v>
      </c>
      <c r="R43" s="78" t="s">
        <v>3038</v>
      </c>
      <c r="S43" s="103" t="s">
        <v>374</v>
      </c>
      <c r="T43" s="103" t="s">
        <v>233</v>
      </c>
      <c r="U43" s="188" t="s">
        <v>4601</v>
      </c>
      <c r="V43" s="188" t="s">
        <v>4296</v>
      </c>
      <c r="W43" s="281"/>
      <c r="AA43" s="161">
        <f>IF(OR(J43="Fail",ISBLANK(J43)),INDEX('Issue Code Table'!C:C,MATCH(N:N,'Issue Code Table'!A:A,0)),IF(M43="Critical",6,IF(M43="Significant",5,IF(M43="Moderate",3,2))))</f>
        <v>4</v>
      </c>
    </row>
    <row r="44" spans="1:27" s="79" customFormat="1" ht="54.75" customHeight="1" x14ac:dyDescent="0.25">
      <c r="A44" s="101" t="s">
        <v>3606</v>
      </c>
      <c r="B44" s="103" t="s">
        <v>223</v>
      </c>
      <c r="C44" s="262" t="s">
        <v>224</v>
      </c>
      <c r="D44" s="262" t="s">
        <v>155</v>
      </c>
      <c r="E44" s="262" t="s">
        <v>375</v>
      </c>
      <c r="F44" s="262" t="s">
        <v>2774</v>
      </c>
      <c r="G44" s="262" t="s">
        <v>157</v>
      </c>
      <c r="H44" s="262" t="s">
        <v>376</v>
      </c>
      <c r="I44" s="258"/>
      <c r="J44" s="97"/>
      <c r="K44" s="113" t="s">
        <v>377</v>
      </c>
      <c r="L44" s="113"/>
      <c r="M44" s="106" t="s">
        <v>160</v>
      </c>
      <c r="N44" s="114" t="s">
        <v>246</v>
      </c>
      <c r="O44" s="259" t="s">
        <v>247</v>
      </c>
      <c r="P44" s="108"/>
      <c r="Q44" s="78" t="s">
        <v>230</v>
      </c>
      <c r="R44" s="78" t="s">
        <v>384</v>
      </c>
      <c r="S44" s="103" t="s">
        <v>378</v>
      </c>
      <c r="T44" s="103" t="s">
        <v>233</v>
      </c>
      <c r="U44" s="188" t="s">
        <v>3986</v>
      </c>
      <c r="V44" s="188" t="s">
        <v>4297</v>
      </c>
      <c r="W44" s="281"/>
      <c r="AA44" s="161">
        <f>IF(OR(J44="Fail",ISBLANK(J44)),INDEX('Issue Code Table'!C:C,MATCH(N:N,'Issue Code Table'!A:A,0)),IF(M44="Critical",6,IF(M44="Significant",5,IF(M44="Moderate",3,2))))</f>
        <v>4</v>
      </c>
    </row>
    <row r="45" spans="1:27" s="79" customFormat="1" ht="54.75" customHeight="1" x14ac:dyDescent="0.25">
      <c r="A45" s="101" t="s">
        <v>3607</v>
      </c>
      <c r="B45" s="102" t="s">
        <v>379</v>
      </c>
      <c r="C45" s="262" t="s">
        <v>380</v>
      </c>
      <c r="D45" s="262" t="s">
        <v>155</v>
      </c>
      <c r="E45" s="262" t="s">
        <v>381</v>
      </c>
      <c r="F45" s="262" t="s">
        <v>2775</v>
      </c>
      <c r="G45" s="262" t="s">
        <v>157</v>
      </c>
      <c r="H45" s="262" t="s">
        <v>382</v>
      </c>
      <c r="I45" s="258"/>
      <c r="J45" s="97"/>
      <c r="K45" s="113" t="s">
        <v>383</v>
      </c>
      <c r="L45" s="113"/>
      <c r="M45" s="106" t="s">
        <v>160</v>
      </c>
      <c r="N45" s="114" t="s">
        <v>246</v>
      </c>
      <c r="O45" s="259" t="s">
        <v>247</v>
      </c>
      <c r="P45" s="108"/>
      <c r="Q45" s="78" t="s">
        <v>230</v>
      </c>
      <c r="R45" s="78" t="s">
        <v>389</v>
      </c>
      <c r="S45" s="103" t="s">
        <v>385</v>
      </c>
      <c r="T45" s="103" t="s">
        <v>233</v>
      </c>
      <c r="U45" s="188" t="s">
        <v>4602</v>
      </c>
      <c r="V45" s="188" t="s">
        <v>4298</v>
      </c>
      <c r="W45" s="281"/>
      <c r="AA45" s="161">
        <f>IF(OR(J45="Fail",ISBLANK(J45)),INDEX('Issue Code Table'!C:C,MATCH(N:N,'Issue Code Table'!A:A,0)),IF(M45="Critical",6,IF(M45="Significant",5,IF(M45="Moderate",3,2))))</f>
        <v>4</v>
      </c>
    </row>
    <row r="46" spans="1:27" s="79" customFormat="1" ht="54.75" customHeight="1" x14ac:dyDescent="0.25">
      <c r="A46" s="101" t="s">
        <v>3608</v>
      </c>
      <c r="B46" s="103" t="s">
        <v>223</v>
      </c>
      <c r="C46" s="262" t="s">
        <v>224</v>
      </c>
      <c r="D46" s="262" t="s">
        <v>155</v>
      </c>
      <c r="E46" s="262" t="s">
        <v>386</v>
      </c>
      <c r="F46" s="262" t="s">
        <v>2776</v>
      </c>
      <c r="G46" s="262" t="s">
        <v>157</v>
      </c>
      <c r="H46" s="262" t="s">
        <v>387</v>
      </c>
      <c r="I46" s="258"/>
      <c r="J46" s="97"/>
      <c r="K46" s="113" t="s">
        <v>388</v>
      </c>
      <c r="L46" s="113"/>
      <c r="M46" s="106" t="s">
        <v>160</v>
      </c>
      <c r="N46" s="114" t="s">
        <v>246</v>
      </c>
      <c r="O46" s="259" t="s">
        <v>247</v>
      </c>
      <c r="P46" s="108"/>
      <c r="Q46" s="78" t="s">
        <v>230</v>
      </c>
      <c r="R46" s="78" t="s">
        <v>394</v>
      </c>
      <c r="S46" s="103" t="s">
        <v>390</v>
      </c>
      <c r="T46" s="103" t="s">
        <v>233</v>
      </c>
      <c r="U46" s="188" t="s">
        <v>4603</v>
      </c>
      <c r="V46" s="188" t="s">
        <v>4299</v>
      </c>
      <c r="W46" s="281"/>
      <c r="AA46" s="161">
        <f>IF(OR(J46="Fail",ISBLANK(J46)),INDEX('Issue Code Table'!C:C,MATCH(N:N,'Issue Code Table'!A:A,0)),IF(M46="Critical",6,IF(M46="Significant",5,IF(M46="Moderate",3,2))))</f>
        <v>4</v>
      </c>
    </row>
    <row r="47" spans="1:27" s="79" customFormat="1" ht="54.75" customHeight="1" x14ac:dyDescent="0.25">
      <c r="A47" s="101" t="s">
        <v>3609</v>
      </c>
      <c r="B47" s="103" t="s">
        <v>223</v>
      </c>
      <c r="C47" s="262" t="s">
        <v>224</v>
      </c>
      <c r="D47" s="262" t="s">
        <v>155</v>
      </c>
      <c r="E47" s="262" t="s">
        <v>391</v>
      </c>
      <c r="F47" s="262" t="s">
        <v>3917</v>
      </c>
      <c r="G47" s="262" t="s">
        <v>157</v>
      </c>
      <c r="H47" s="262" t="s">
        <v>392</v>
      </c>
      <c r="I47" s="258"/>
      <c r="J47" s="97"/>
      <c r="K47" s="113" t="s">
        <v>393</v>
      </c>
      <c r="L47" s="113"/>
      <c r="M47" s="106" t="s">
        <v>160</v>
      </c>
      <c r="N47" s="114" t="s">
        <v>246</v>
      </c>
      <c r="O47" s="259" t="s">
        <v>247</v>
      </c>
      <c r="P47" s="108"/>
      <c r="Q47" s="78" t="s">
        <v>230</v>
      </c>
      <c r="R47" s="78" t="s">
        <v>399</v>
      </c>
      <c r="S47" s="103" t="s">
        <v>395</v>
      </c>
      <c r="T47" s="103" t="s">
        <v>233</v>
      </c>
      <c r="U47" s="188" t="s">
        <v>4641</v>
      </c>
      <c r="V47" s="188" t="s">
        <v>4300</v>
      </c>
      <c r="W47" s="281"/>
      <c r="AA47" s="161">
        <f>IF(OR(J47="Fail",ISBLANK(J47)),INDEX('Issue Code Table'!C:C,MATCH(N:N,'Issue Code Table'!A:A,0)),IF(M47="Critical",6,IF(M47="Significant",5,IF(M47="Moderate",3,2))))</f>
        <v>4</v>
      </c>
    </row>
    <row r="48" spans="1:27" s="79" customFormat="1" ht="54.75" customHeight="1" x14ac:dyDescent="0.25">
      <c r="A48" s="101" t="s">
        <v>3610</v>
      </c>
      <c r="B48" s="103" t="s">
        <v>223</v>
      </c>
      <c r="C48" s="262" t="s">
        <v>224</v>
      </c>
      <c r="D48" s="262" t="s">
        <v>155</v>
      </c>
      <c r="E48" s="262" t="s">
        <v>396</v>
      </c>
      <c r="F48" s="262" t="s">
        <v>2777</v>
      </c>
      <c r="G48" s="262" t="s">
        <v>157</v>
      </c>
      <c r="H48" s="262" t="s">
        <v>397</v>
      </c>
      <c r="I48" s="258"/>
      <c r="J48" s="97"/>
      <c r="K48" s="113" t="s">
        <v>398</v>
      </c>
      <c r="L48" s="113"/>
      <c r="M48" s="106" t="s">
        <v>160</v>
      </c>
      <c r="N48" s="114" t="s">
        <v>246</v>
      </c>
      <c r="O48" s="259" t="s">
        <v>247</v>
      </c>
      <c r="P48" s="108"/>
      <c r="Q48" s="78" t="s">
        <v>230</v>
      </c>
      <c r="R48" s="78" t="s">
        <v>404</v>
      </c>
      <c r="S48" s="103" t="s">
        <v>400</v>
      </c>
      <c r="T48" s="103" t="s">
        <v>233</v>
      </c>
      <c r="U48" s="188" t="s">
        <v>4640</v>
      </c>
      <c r="V48" s="188" t="s">
        <v>4301</v>
      </c>
      <c r="W48" s="281"/>
      <c r="AA48" s="161">
        <f>IF(OR(J48="Fail",ISBLANK(J48)),INDEX('Issue Code Table'!C:C,MATCH(N:N,'Issue Code Table'!A:A,0)),IF(M48="Critical",6,IF(M48="Significant",5,IF(M48="Moderate",3,2))))</f>
        <v>4</v>
      </c>
    </row>
    <row r="49" spans="1:27" s="79" customFormat="1" ht="54.75" customHeight="1" x14ac:dyDescent="0.25">
      <c r="A49" s="101" t="s">
        <v>3611</v>
      </c>
      <c r="B49" s="102" t="s">
        <v>236</v>
      </c>
      <c r="C49" s="262" t="s">
        <v>237</v>
      </c>
      <c r="D49" s="262" t="s">
        <v>155</v>
      </c>
      <c r="E49" s="262" t="s">
        <v>401</v>
      </c>
      <c r="F49" s="262" t="s">
        <v>2778</v>
      </c>
      <c r="G49" s="262" t="s">
        <v>157</v>
      </c>
      <c r="H49" s="262" t="s">
        <v>402</v>
      </c>
      <c r="I49" s="258"/>
      <c r="J49" s="97"/>
      <c r="K49" s="113" t="s">
        <v>403</v>
      </c>
      <c r="L49" s="113"/>
      <c r="M49" s="106" t="s">
        <v>160</v>
      </c>
      <c r="N49" s="114" t="s">
        <v>246</v>
      </c>
      <c r="O49" s="259" t="s">
        <v>247</v>
      </c>
      <c r="P49" s="108"/>
      <c r="Q49" s="78" t="s">
        <v>230</v>
      </c>
      <c r="R49" s="78" t="s">
        <v>409</v>
      </c>
      <c r="S49" s="103" t="s">
        <v>405</v>
      </c>
      <c r="T49" s="103" t="s">
        <v>233</v>
      </c>
      <c r="U49" s="188" t="s">
        <v>4642</v>
      </c>
      <c r="V49" s="188" t="s">
        <v>4302</v>
      </c>
      <c r="W49" s="281"/>
      <c r="AA49" s="161">
        <f>IF(OR(J49="Fail",ISBLANK(J49)),INDEX('Issue Code Table'!C:C,MATCH(N:N,'Issue Code Table'!A:A,0)),IF(M49="Critical",6,IF(M49="Significant",5,IF(M49="Moderate",3,2))))</f>
        <v>4</v>
      </c>
    </row>
    <row r="50" spans="1:27" s="79" customFormat="1" ht="54.75" customHeight="1" x14ac:dyDescent="0.25">
      <c r="A50" s="101" t="s">
        <v>3612</v>
      </c>
      <c r="B50" s="102" t="s">
        <v>236</v>
      </c>
      <c r="C50" s="262" t="s">
        <v>237</v>
      </c>
      <c r="D50" s="262" t="s">
        <v>155</v>
      </c>
      <c r="E50" s="262" t="s">
        <v>406</v>
      </c>
      <c r="F50" s="262" t="s">
        <v>2779</v>
      </c>
      <c r="G50" s="262" t="s">
        <v>157</v>
      </c>
      <c r="H50" s="262" t="s">
        <v>407</v>
      </c>
      <c r="I50" s="258"/>
      <c r="J50" s="97"/>
      <c r="K50" s="113" t="s">
        <v>408</v>
      </c>
      <c r="L50" s="113"/>
      <c r="M50" s="106" t="s">
        <v>160</v>
      </c>
      <c r="N50" s="114" t="s">
        <v>246</v>
      </c>
      <c r="O50" s="259" t="s">
        <v>247</v>
      </c>
      <c r="P50" s="108"/>
      <c r="Q50" s="78" t="s">
        <v>230</v>
      </c>
      <c r="R50" s="78" t="s">
        <v>415</v>
      </c>
      <c r="S50" s="103" t="s">
        <v>410</v>
      </c>
      <c r="T50" s="103" t="s">
        <v>411</v>
      </c>
      <c r="U50" s="188" t="s">
        <v>4853</v>
      </c>
      <c r="V50" s="188" t="s">
        <v>4303</v>
      </c>
      <c r="W50" s="281"/>
      <c r="AA50" s="161">
        <f>IF(OR(J50="Fail",ISBLANK(J50)),INDEX('Issue Code Table'!C:C,MATCH(N:N,'Issue Code Table'!A:A,0)),IF(M50="Critical",6,IF(M50="Significant",5,IF(M50="Moderate",3,2))))</f>
        <v>4</v>
      </c>
    </row>
    <row r="51" spans="1:27" s="79" customFormat="1" ht="54.75" customHeight="1" x14ac:dyDescent="0.25">
      <c r="A51" s="101" t="s">
        <v>3613</v>
      </c>
      <c r="B51" s="103" t="s">
        <v>223</v>
      </c>
      <c r="C51" s="262" t="s">
        <v>224</v>
      </c>
      <c r="D51" s="262" t="s">
        <v>155</v>
      </c>
      <c r="E51" s="262" t="s">
        <v>412</v>
      </c>
      <c r="F51" s="262" t="s">
        <v>2780</v>
      </c>
      <c r="G51" s="262" t="s">
        <v>157</v>
      </c>
      <c r="H51" s="262" t="s">
        <v>413</v>
      </c>
      <c r="I51" s="258"/>
      <c r="J51" s="97"/>
      <c r="K51" s="113" t="s">
        <v>414</v>
      </c>
      <c r="L51" s="113"/>
      <c r="M51" s="106" t="s">
        <v>160</v>
      </c>
      <c r="N51" s="114" t="s">
        <v>246</v>
      </c>
      <c r="O51" s="259" t="s">
        <v>247</v>
      </c>
      <c r="P51" s="108"/>
      <c r="Q51" s="78" t="s">
        <v>230</v>
      </c>
      <c r="R51" s="78" t="s">
        <v>420</v>
      </c>
      <c r="S51" s="103" t="s">
        <v>416</v>
      </c>
      <c r="T51" s="103" t="s">
        <v>3092</v>
      </c>
      <c r="U51" s="188" t="s">
        <v>4604</v>
      </c>
      <c r="V51" s="188" t="s">
        <v>4304</v>
      </c>
      <c r="W51" s="281"/>
      <c r="AA51" s="161">
        <f>IF(OR(J51="Fail",ISBLANK(J51)),INDEX('Issue Code Table'!C:C,MATCH(N:N,'Issue Code Table'!A:A,0)),IF(M51="Critical",6,IF(M51="Significant",5,IF(M51="Moderate",3,2))))</f>
        <v>4</v>
      </c>
    </row>
    <row r="52" spans="1:27" s="79" customFormat="1" ht="54.75" customHeight="1" x14ac:dyDescent="0.25">
      <c r="A52" s="101" t="s">
        <v>3614</v>
      </c>
      <c r="B52" s="103" t="s">
        <v>223</v>
      </c>
      <c r="C52" s="262" t="s">
        <v>224</v>
      </c>
      <c r="D52" s="262" t="s">
        <v>155</v>
      </c>
      <c r="E52" s="262" t="s">
        <v>417</v>
      </c>
      <c r="F52" s="262" t="s">
        <v>2781</v>
      </c>
      <c r="G52" s="262" t="s">
        <v>157</v>
      </c>
      <c r="H52" s="262" t="s">
        <v>418</v>
      </c>
      <c r="I52" s="258"/>
      <c r="J52" s="97"/>
      <c r="K52" s="113" t="s">
        <v>419</v>
      </c>
      <c r="L52" s="113"/>
      <c r="M52" s="106" t="s">
        <v>160</v>
      </c>
      <c r="N52" s="114" t="s">
        <v>246</v>
      </c>
      <c r="O52" s="259" t="s">
        <v>247</v>
      </c>
      <c r="P52" s="108"/>
      <c r="Q52" s="78" t="s">
        <v>230</v>
      </c>
      <c r="R52" s="80" t="s">
        <v>426</v>
      </c>
      <c r="S52" s="103" t="s">
        <v>421</v>
      </c>
      <c r="T52" s="103" t="s">
        <v>422</v>
      </c>
      <c r="U52" s="188" t="s">
        <v>4605</v>
      </c>
      <c r="V52" s="188" t="s">
        <v>4305</v>
      </c>
      <c r="W52" s="281"/>
      <c r="AA52" s="161">
        <f>IF(OR(J52="Fail",ISBLANK(J52)),INDEX('Issue Code Table'!C:C,MATCH(N:N,'Issue Code Table'!A:A,0)),IF(M52="Critical",6,IF(M52="Significant",5,IF(M52="Moderate",3,2))))</f>
        <v>4</v>
      </c>
    </row>
    <row r="53" spans="1:27" s="79" customFormat="1" ht="54.75" customHeight="1" x14ac:dyDescent="0.25">
      <c r="A53" s="101" t="s">
        <v>3615</v>
      </c>
      <c r="B53" s="103" t="s">
        <v>223</v>
      </c>
      <c r="C53" s="262" t="s">
        <v>224</v>
      </c>
      <c r="D53" s="262" t="s">
        <v>155</v>
      </c>
      <c r="E53" s="262" t="s">
        <v>423</v>
      </c>
      <c r="F53" s="262" t="s">
        <v>2782</v>
      </c>
      <c r="G53" s="262" t="s">
        <v>157</v>
      </c>
      <c r="H53" s="262" t="s">
        <v>424</v>
      </c>
      <c r="I53" s="258"/>
      <c r="J53" s="97"/>
      <c r="K53" s="113" t="s">
        <v>425</v>
      </c>
      <c r="L53" s="113"/>
      <c r="M53" s="106" t="s">
        <v>149</v>
      </c>
      <c r="N53" s="114" t="s">
        <v>228</v>
      </c>
      <c r="O53" s="259" t="s">
        <v>229</v>
      </c>
      <c r="P53" s="108"/>
      <c r="Q53" s="78" t="s">
        <v>230</v>
      </c>
      <c r="R53" s="78" t="s">
        <v>3039</v>
      </c>
      <c r="S53" s="103" t="s">
        <v>427</v>
      </c>
      <c r="T53" s="103" t="s">
        <v>233</v>
      </c>
      <c r="U53" s="188" t="s">
        <v>4606</v>
      </c>
      <c r="V53" s="188" t="s">
        <v>4306</v>
      </c>
      <c r="W53" s="281" t="s">
        <v>172</v>
      </c>
      <c r="AA53" s="161">
        <f>IF(OR(J53="Fail",ISBLANK(J53)),INDEX('Issue Code Table'!C:C,MATCH(N:N,'Issue Code Table'!A:A,0)),IF(M53="Critical",6,IF(M53="Significant",5,IF(M53="Moderate",3,2))))</f>
        <v>5</v>
      </c>
    </row>
    <row r="54" spans="1:27" s="79" customFormat="1" ht="54.75" customHeight="1" x14ac:dyDescent="0.25">
      <c r="A54" s="101" t="s">
        <v>3616</v>
      </c>
      <c r="B54" s="102" t="s">
        <v>236</v>
      </c>
      <c r="C54" s="262" t="s">
        <v>237</v>
      </c>
      <c r="D54" s="262" t="s">
        <v>155</v>
      </c>
      <c r="E54" s="262" t="s">
        <v>3199</v>
      </c>
      <c r="F54" s="262" t="s">
        <v>2783</v>
      </c>
      <c r="G54" s="262" t="s">
        <v>157</v>
      </c>
      <c r="H54" s="262" t="s">
        <v>428</v>
      </c>
      <c r="I54" s="258"/>
      <c r="J54" s="97"/>
      <c r="K54" s="113" t="s">
        <v>429</v>
      </c>
      <c r="L54" s="113"/>
      <c r="M54" s="106" t="s">
        <v>149</v>
      </c>
      <c r="N54" s="114" t="s">
        <v>430</v>
      </c>
      <c r="O54" s="259" t="s">
        <v>431</v>
      </c>
      <c r="P54" s="108"/>
      <c r="Q54" s="78" t="s">
        <v>432</v>
      </c>
      <c r="R54" s="78" t="s">
        <v>433</v>
      </c>
      <c r="S54" s="103" t="s">
        <v>434</v>
      </c>
      <c r="T54" s="103" t="s">
        <v>435</v>
      </c>
      <c r="U54" s="188" t="s">
        <v>4607</v>
      </c>
      <c r="V54" s="188" t="s">
        <v>4307</v>
      </c>
      <c r="W54" s="281" t="s">
        <v>172</v>
      </c>
      <c r="AA54" s="161">
        <f>IF(OR(J54="Fail",ISBLANK(J54)),INDEX('Issue Code Table'!C:C,MATCH(N:N,'Issue Code Table'!A:A,0)),IF(M54="Critical",6,IF(M54="Significant",5,IF(M54="Moderate",3,2))))</f>
        <v>6</v>
      </c>
    </row>
    <row r="55" spans="1:27" s="79" customFormat="1" ht="54.75" customHeight="1" x14ac:dyDescent="0.25">
      <c r="A55" s="101" t="s">
        <v>3617</v>
      </c>
      <c r="B55" s="192" t="s">
        <v>436</v>
      </c>
      <c r="C55" s="262" t="s">
        <v>437</v>
      </c>
      <c r="D55" s="262" t="s">
        <v>155</v>
      </c>
      <c r="E55" s="262" t="s">
        <v>2731</v>
      </c>
      <c r="F55" s="262" t="s">
        <v>2784</v>
      </c>
      <c r="G55" s="262" t="s">
        <v>4154</v>
      </c>
      <c r="H55" s="262" t="s">
        <v>438</v>
      </c>
      <c r="I55" s="258"/>
      <c r="J55" s="97"/>
      <c r="K55" s="113" t="s">
        <v>439</v>
      </c>
      <c r="L55" s="113"/>
      <c r="M55" s="106" t="s">
        <v>160</v>
      </c>
      <c r="N55" s="114" t="s">
        <v>440</v>
      </c>
      <c r="O55" s="259" t="s">
        <v>441</v>
      </c>
      <c r="P55" s="108"/>
      <c r="Q55" s="78" t="s">
        <v>432</v>
      </c>
      <c r="R55" s="78" t="s">
        <v>442</v>
      </c>
      <c r="S55" s="103" t="s">
        <v>443</v>
      </c>
      <c r="T55" s="103" t="s">
        <v>444</v>
      </c>
      <c r="U55" s="188" t="s">
        <v>4608</v>
      </c>
      <c r="V55" s="188" t="s">
        <v>4308</v>
      </c>
      <c r="W55" s="281"/>
      <c r="AA55" s="161">
        <f>IF(OR(J55="Fail",ISBLANK(J55)),INDEX('Issue Code Table'!C:C,MATCH(N:N,'Issue Code Table'!A:A,0)),IF(M55="Critical",6,IF(M55="Significant",5,IF(M55="Moderate",3,2))))</f>
        <v>4</v>
      </c>
    </row>
    <row r="56" spans="1:27" s="79" customFormat="1" ht="54.75" customHeight="1" x14ac:dyDescent="0.25">
      <c r="A56" s="101" t="s">
        <v>3618</v>
      </c>
      <c r="B56" s="102" t="s">
        <v>236</v>
      </c>
      <c r="C56" s="262" t="s">
        <v>237</v>
      </c>
      <c r="D56" s="262" t="s">
        <v>155</v>
      </c>
      <c r="E56" s="262" t="s">
        <v>3200</v>
      </c>
      <c r="F56" s="262" t="s">
        <v>2785</v>
      </c>
      <c r="G56" s="262" t="s">
        <v>157</v>
      </c>
      <c r="H56" s="262" t="s">
        <v>445</v>
      </c>
      <c r="I56" s="258"/>
      <c r="J56" s="97"/>
      <c r="K56" s="113" t="s">
        <v>446</v>
      </c>
      <c r="L56" s="113"/>
      <c r="M56" s="106" t="s">
        <v>149</v>
      </c>
      <c r="N56" s="114" t="s">
        <v>318</v>
      </c>
      <c r="O56" s="259" t="s">
        <v>319</v>
      </c>
      <c r="P56" s="108"/>
      <c r="Q56" s="78" t="s">
        <v>432</v>
      </c>
      <c r="R56" s="78" t="s">
        <v>447</v>
      </c>
      <c r="S56" s="103" t="s">
        <v>448</v>
      </c>
      <c r="T56" s="103" t="s">
        <v>449</v>
      </c>
      <c r="U56" s="188" t="s">
        <v>4609</v>
      </c>
      <c r="V56" s="188" t="s">
        <v>4309</v>
      </c>
      <c r="W56" s="281" t="s">
        <v>172</v>
      </c>
      <c r="AA56" s="161">
        <f>IF(OR(J56="Fail",ISBLANK(J56)),INDEX('Issue Code Table'!C:C,MATCH(N:N,'Issue Code Table'!A:A,0)),IF(M56="Critical",6,IF(M56="Significant",5,IF(M56="Moderate",3,2))))</f>
        <v>6</v>
      </c>
    </row>
    <row r="57" spans="1:27" s="79" customFormat="1" ht="54.75" customHeight="1" x14ac:dyDescent="0.25">
      <c r="A57" s="101" t="s">
        <v>3619</v>
      </c>
      <c r="B57" s="102" t="s">
        <v>153</v>
      </c>
      <c r="C57" s="262" t="s">
        <v>154</v>
      </c>
      <c r="D57" s="262" t="s">
        <v>155</v>
      </c>
      <c r="E57" s="262" t="s">
        <v>3113</v>
      </c>
      <c r="F57" s="262" t="s">
        <v>2786</v>
      </c>
      <c r="G57" s="262" t="s">
        <v>4932</v>
      </c>
      <c r="H57" s="262" t="s">
        <v>450</v>
      </c>
      <c r="I57" s="258"/>
      <c r="J57" s="97"/>
      <c r="K57" s="113" t="s">
        <v>451</v>
      </c>
      <c r="L57" s="113"/>
      <c r="M57" s="106" t="s">
        <v>149</v>
      </c>
      <c r="N57" s="114" t="s">
        <v>452</v>
      </c>
      <c r="O57" s="259" t="s">
        <v>453</v>
      </c>
      <c r="P57" s="108"/>
      <c r="Q57" s="78" t="s">
        <v>432</v>
      </c>
      <c r="R57" s="78" t="s">
        <v>454</v>
      </c>
      <c r="S57" s="103" t="s">
        <v>455</v>
      </c>
      <c r="T57" s="103" t="s">
        <v>233</v>
      </c>
      <c r="U57" s="188" t="s">
        <v>4610</v>
      </c>
      <c r="V57" s="188" t="s">
        <v>4312</v>
      </c>
      <c r="W57" s="281" t="s">
        <v>172</v>
      </c>
      <c r="AA57" s="161">
        <f>IF(OR(J57="Fail",ISBLANK(J57)),INDEX('Issue Code Table'!C:C,MATCH(N:N,'Issue Code Table'!A:A,0)),IF(M57="Critical",6,IF(M57="Significant",5,IF(M57="Moderate",3,2))))</f>
        <v>5</v>
      </c>
    </row>
    <row r="58" spans="1:27" s="79" customFormat="1" ht="54.75" customHeight="1" x14ac:dyDescent="0.25">
      <c r="A58" s="101" t="s">
        <v>3620</v>
      </c>
      <c r="B58" s="102" t="s">
        <v>236</v>
      </c>
      <c r="C58" s="262" t="s">
        <v>237</v>
      </c>
      <c r="D58" s="262" t="s">
        <v>155</v>
      </c>
      <c r="E58" s="262" t="s">
        <v>456</v>
      </c>
      <c r="F58" s="262" t="s">
        <v>457</v>
      </c>
      <c r="G58" s="262" t="s">
        <v>157</v>
      </c>
      <c r="H58" s="262" t="s">
        <v>458</v>
      </c>
      <c r="I58" s="258"/>
      <c r="J58" s="97"/>
      <c r="K58" s="113" t="s">
        <v>459</v>
      </c>
      <c r="L58" s="113"/>
      <c r="M58" s="106" t="s">
        <v>287</v>
      </c>
      <c r="N58" s="114" t="s">
        <v>430</v>
      </c>
      <c r="O58" s="259" t="s">
        <v>431</v>
      </c>
      <c r="P58" s="108"/>
      <c r="Q58" s="78" t="s">
        <v>432</v>
      </c>
      <c r="R58" s="78" t="s">
        <v>460</v>
      </c>
      <c r="S58" s="103" t="s">
        <v>461</v>
      </c>
      <c r="T58" s="103" t="s">
        <v>462</v>
      </c>
      <c r="U58" s="188" t="s">
        <v>4611</v>
      </c>
      <c r="V58" s="188" t="s">
        <v>4310</v>
      </c>
      <c r="W58" s="281"/>
      <c r="AA58" s="161">
        <f>IF(OR(J58="Fail",ISBLANK(J58)),INDEX('Issue Code Table'!C:C,MATCH(N:N,'Issue Code Table'!A:A,0)),IF(M58="Critical",6,IF(M58="Significant",5,IF(M58="Moderate",3,2))))</f>
        <v>6</v>
      </c>
    </row>
    <row r="59" spans="1:27" s="79" customFormat="1" ht="54.75" customHeight="1" x14ac:dyDescent="0.25">
      <c r="A59" s="101" t="s">
        <v>3621</v>
      </c>
      <c r="B59" s="102" t="s">
        <v>236</v>
      </c>
      <c r="C59" s="262" t="s">
        <v>237</v>
      </c>
      <c r="D59" s="262" t="s">
        <v>155</v>
      </c>
      <c r="E59" s="262" t="s">
        <v>463</v>
      </c>
      <c r="F59" s="262" t="s">
        <v>464</v>
      </c>
      <c r="G59" s="262" t="s">
        <v>157</v>
      </c>
      <c r="H59" s="262" t="s">
        <v>465</v>
      </c>
      <c r="I59" s="258"/>
      <c r="J59" s="97"/>
      <c r="K59" s="113" t="s">
        <v>466</v>
      </c>
      <c r="L59" s="113"/>
      <c r="M59" s="106" t="s">
        <v>287</v>
      </c>
      <c r="N59" s="114" t="s">
        <v>430</v>
      </c>
      <c r="O59" s="259" t="s">
        <v>431</v>
      </c>
      <c r="P59" s="108"/>
      <c r="Q59" s="78" t="s">
        <v>432</v>
      </c>
      <c r="R59" s="78" t="s">
        <v>467</v>
      </c>
      <c r="S59" s="103" t="s">
        <v>468</v>
      </c>
      <c r="T59" s="103" t="s">
        <v>469</v>
      </c>
      <c r="U59" s="188" t="s">
        <v>4612</v>
      </c>
      <c r="V59" s="188" t="s">
        <v>4311</v>
      </c>
      <c r="W59" s="281"/>
      <c r="AA59" s="161">
        <f>IF(OR(J59="Fail",ISBLANK(J59)),INDEX('Issue Code Table'!C:C,MATCH(N:N,'Issue Code Table'!A:A,0)),IF(M59="Critical",6,IF(M59="Significant",5,IF(M59="Moderate",3,2))))</f>
        <v>6</v>
      </c>
    </row>
    <row r="60" spans="1:27" s="79" customFormat="1" ht="54.75" customHeight="1" x14ac:dyDescent="0.25">
      <c r="A60" s="101" t="s">
        <v>3622</v>
      </c>
      <c r="B60" s="102" t="s">
        <v>470</v>
      </c>
      <c r="C60" s="262" t="s">
        <v>471</v>
      </c>
      <c r="D60" s="262" t="s">
        <v>155</v>
      </c>
      <c r="E60" s="262" t="s">
        <v>3114</v>
      </c>
      <c r="F60" s="262" t="s">
        <v>2787</v>
      </c>
      <c r="G60" s="262" t="s">
        <v>3281</v>
      </c>
      <c r="H60" s="262" t="s">
        <v>472</v>
      </c>
      <c r="I60" s="258"/>
      <c r="J60" s="97"/>
      <c r="K60" s="113" t="s">
        <v>473</v>
      </c>
      <c r="L60" s="113"/>
      <c r="M60" s="106" t="s">
        <v>149</v>
      </c>
      <c r="N60" s="114" t="s">
        <v>474</v>
      </c>
      <c r="O60" s="259" t="s">
        <v>475</v>
      </c>
      <c r="P60" s="108"/>
      <c r="Q60" s="78" t="s">
        <v>476</v>
      </c>
      <c r="R60" s="78" t="s">
        <v>477</v>
      </c>
      <c r="S60" s="103" t="s">
        <v>478</v>
      </c>
      <c r="T60" s="103" t="s">
        <v>233</v>
      </c>
      <c r="U60" s="188" t="s">
        <v>4613</v>
      </c>
      <c r="V60" s="188" t="s">
        <v>4313</v>
      </c>
      <c r="W60" s="281" t="s">
        <v>172</v>
      </c>
      <c r="AA60" s="161">
        <f>IF(OR(J60="Fail",ISBLANK(J60)),INDEX('Issue Code Table'!C:C,MATCH(N:N,'Issue Code Table'!A:A,0)),IF(M60="Critical",6,IF(M60="Significant",5,IF(M60="Moderate",3,2))))</f>
        <v>5</v>
      </c>
    </row>
    <row r="61" spans="1:27" s="79" customFormat="1" ht="54.75" customHeight="1" x14ac:dyDescent="0.25">
      <c r="A61" s="101" t="s">
        <v>3623</v>
      </c>
      <c r="B61" s="102" t="s">
        <v>479</v>
      </c>
      <c r="C61" s="262" t="s">
        <v>480</v>
      </c>
      <c r="D61" s="262" t="s">
        <v>155</v>
      </c>
      <c r="E61" s="262" t="s">
        <v>3201</v>
      </c>
      <c r="F61" s="262" t="s">
        <v>2788</v>
      </c>
      <c r="G61" s="262" t="s">
        <v>4155</v>
      </c>
      <c r="H61" s="262" t="s">
        <v>481</v>
      </c>
      <c r="I61" s="258"/>
      <c r="J61" s="97"/>
      <c r="K61" s="113" t="s">
        <v>482</v>
      </c>
      <c r="L61" s="113"/>
      <c r="M61" s="106" t="s">
        <v>287</v>
      </c>
      <c r="N61" s="114" t="s">
        <v>483</v>
      </c>
      <c r="O61" s="259" t="s">
        <v>484</v>
      </c>
      <c r="P61" s="108"/>
      <c r="Q61" s="78" t="s">
        <v>476</v>
      </c>
      <c r="R61" s="78" t="s">
        <v>485</v>
      </c>
      <c r="S61" s="103" t="s">
        <v>486</v>
      </c>
      <c r="T61" s="103" t="s">
        <v>233</v>
      </c>
      <c r="U61" s="188" t="s">
        <v>4614</v>
      </c>
      <c r="V61" s="188" t="s">
        <v>4314</v>
      </c>
      <c r="W61" s="281"/>
      <c r="AA61" s="161">
        <f>IF(OR(J61="Fail",ISBLANK(J61)),INDEX('Issue Code Table'!C:C,MATCH(N:N,'Issue Code Table'!A:A,0)),IF(M61="Critical",6,IF(M61="Significant",5,IF(M61="Moderate",3,2))))</f>
        <v>4</v>
      </c>
    </row>
    <row r="62" spans="1:27" s="79" customFormat="1" ht="54.75" customHeight="1" x14ac:dyDescent="0.25">
      <c r="A62" s="101" t="s">
        <v>3624</v>
      </c>
      <c r="B62" s="192" t="s">
        <v>487</v>
      </c>
      <c r="C62" s="262" t="s">
        <v>488</v>
      </c>
      <c r="D62" s="262" t="s">
        <v>155</v>
      </c>
      <c r="E62" s="262" t="s">
        <v>489</v>
      </c>
      <c r="F62" s="262" t="s">
        <v>2789</v>
      </c>
      <c r="G62" s="262" t="s">
        <v>3282</v>
      </c>
      <c r="H62" s="262" t="s">
        <v>490</v>
      </c>
      <c r="I62" s="258"/>
      <c r="J62" s="97"/>
      <c r="K62" s="113" t="s">
        <v>491</v>
      </c>
      <c r="L62" s="113"/>
      <c r="M62" s="106" t="s">
        <v>160</v>
      </c>
      <c r="N62" s="114" t="s">
        <v>246</v>
      </c>
      <c r="O62" s="259" t="s">
        <v>247</v>
      </c>
      <c r="P62" s="108"/>
      <c r="Q62" s="78" t="s">
        <v>492</v>
      </c>
      <c r="R62" s="80" t="s">
        <v>493</v>
      </c>
      <c r="S62" s="103" t="s">
        <v>494</v>
      </c>
      <c r="T62" s="103" t="s">
        <v>495</v>
      </c>
      <c r="U62" s="188" t="s">
        <v>4616</v>
      </c>
      <c r="V62" s="188" t="s">
        <v>4315</v>
      </c>
      <c r="W62" s="281"/>
      <c r="AA62" s="161">
        <f>IF(OR(J62="Fail",ISBLANK(J62)),INDEX('Issue Code Table'!C:C,MATCH(N:N,'Issue Code Table'!A:A,0)),IF(M62="Critical",6,IF(M62="Significant",5,IF(M62="Moderate",3,2))))</f>
        <v>4</v>
      </c>
    </row>
    <row r="63" spans="1:27" s="79" customFormat="1" ht="54.75" customHeight="1" x14ac:dyDescent="0.25">
      <c r="A63" s="101" t="s">
        <v>3625</v>
      </c>
      <c r="B63" s="102" t="s">
        <v>496</v>
      </c>
      <c r="C63" s="262" t="s">
        <v>497</v>
      </c>
      <c r="D63" s="262" t="s">
        <v>155</v>
      </c>
      <c r="E63" s="262" t="s">
        <v>3115</v>
      </c>
      <c r="F63" s="262" t="s">
        <v>2790</v>
      </c>
      <c r="G63" s="262" t="s">
        <v>3283</v>
      </c>
      <c r="H63" s="262" t="s">
        <v>498</v>
      </c>
      <c r="I63" s="258"/>
      <c r="J63" s="97"/>
      <c r="K63" s="113" t="s">
        <v>499</v>
      </c>
      <c r="L63" s="113"/>
      <c r="M63" s="106" t="s">
        <v>149</v>
      </c>
      <c r="N63" s="114" t="s">
        <v>500</v>
      </c>
      <c r="O63" s="259" t="s">
        <v>501</v>
      </c>
      <c r="P63" s="108"/>
      <c r="Q63" s="78" t="s">
        <v>502</v>
      </c>
      <c r="R63" s="78" t="s">
        <v>503</v>
      </c>
      <c r="S63" s="103" t="s">
        <v>504</v>
      </c>
      <c r="T63" s="103" t="s">
        <v>3093</v>
      </c>
      <c r="U63" s="188" t="s">
        <v>4615</v>
      </c>
      <c r="V63" s="188" t="s">
        <v>4316</v>
      </c>
      <c r="W63" s="281" t="s">
        <v>172</v>
      </c>
      <c r="AA63" s="161">
        <f>IF(OR(J63="Fail",ISBLANK(J63)),INDEX('Issue Code Table'!C:C,MATCH(N:N,'Issue Code Table'!A:A,0)),IF(M63="Critical",6,IF(M63="Significant",5,IF(M63="Moderate",3,2))))</f>
        <v>6</v>
      </c>
    </row>
    <row r="64" spans="1:27" s="79" customFormat="1" ht="54.75" customHeight="1" x14ac:dyDescent="0.25">
      <c r="A64" s="101" t="s">
        <v>3626</v>
      </c>
      <c r="B64" s="102" t="s">
        <v>496</v>
      </c>
      <c r="C64" s="262" t="s">
        <v>497</v>
      </c>
      <c r="D64" s="262" t="s">
        <v>155</v>
      </c>
      <c r="E64" s="262" t="s">
        <v>3116</v>
      </c>
      <c r="F64" s="262" t="s">
        <v>2791</v>
      </c>
      <c r="G64" s="262" t="s">
        <v>4156</v>
      </c>
      <c r="H64" s="262" t="s">
        <v>505</v>
      </c>
      <c r="I64" s="258"/>
      <c r="J64" s="97"/>
      <c r="K64" s="113" t="s">
        <v>506</v>
      </c>
      <c r="L64" s="113"/>
      <c r="M64" s="106" t="s">
        <v>149</v>
      </c>
      <c r="N64" s="114" t="s">
        <v>500</v>
      </c>
      <c r="O64" s="259" t="s">
        <v>501</v>
      </c>
      <c r="P64" s="108"/>
      <c r="Q64" s="78" t="s">
        <v>502</v>
      </c>
      <c r="R64" s="78" t="s">
        <v>507</v>
      </c>
      <c r="S64" s="103" t="s">
        <v>504</v>
      </c>
      <c r="T64" s="103" t="s">
        <v>3094</v>
      </c>
      <c r="U64" s="188" t="s">
        <v>4617</v>
      </c>
      <c r="V64" s="188" t="s">
        <v>4317</v>
      </c>
      <c r="W64" s="281" t="s">
        <v>172</v>
      </c>
      <c r="AA64" s="161">
        <f>IF(OR(J64="Fail",ISBLANK(J64)),INDEX('Issue Code Table'!C:C,MATCH(N:N,'Issue Code Table'!A:A,0)),IF(M64="Critical",6,IF(M64="Significant",5,IF(M64="Moderate",3,2))))</f>
        <v>6</v>
      </c>
    </row>
    <row r="65" spans="1:27" s="79" customFormat="1" ht="54.75" customHeight="1" x14ac:dyDescent="0.25">
      <c r="A65" s="101" t="s">
        <v>3627</v>
      </c>
      <c r="B65" s="102" t="s">
        <v>496</v>
      </c>
      <c r="C65" s="262" t="s">
        <v>497</v>
      </c>
      <c r="D65" s="262" t="s">
        <v>155</v>
      </c>
      <c r="E65" s="262" t="s">
        <v>3117</v>
      </c>
      <c r="F65" s="262" t="s">
        <v>2792</v>
      </c>
      <c r="G65" s="262" t="s">
        <v>3284</v>
      </c>
      <c r="H65" s="262" t="s">
        <v>508</v>
      </c>
      <c r="I65" s="258"/>
      <c r="J65" s="97"/>
      <c r="K65" s="113" t="s">
        <v>509</v>
      </c>
      <c r="L65" s="113"/>
      <c r="M65" s="106" t="s">
        <v>149</v>
      </c>
      <c r="N65" s="114" t="s">
        <v>500</v>
      </c>
      <c r="O65" s="259" t="s">
        <v>501</v>
      </c>
      <c r="P65" s="108"/>
      <c r="Q65" s="78" t="s">
        <v>502</v>
      </c>
      <c r="R65" s="78" t="s">
        <v>510</v>
      </c>
      <c r="S65" s="103" t="s">
        <v>504</v>
      </c>
      <c r="T65" s="103" t="s">
        <v>3095</v>
      </c>
      <c r="U65" s="188" t="s">
        <v>4618</v>
      </c>
      <c r="V65" s="188" t="s">
        <v>4318</v>
      </c>
      <c r="W65" s="281" t="s">
        <v>172</v>
      </c>
      <c r="AA65" s="161">
        <f>IF(OR(J65="Fail",ISBLANK(J65)),INDEX('Issue Code Table'!C:C,MATCH(N:N,'Issue Code Table'!A:A,0)),IF(M65="Critical",6,IF(M65="Significant",5,IF(M65="Moderate",3,2))))</f>
        <v>6</v>
      </c>
    </row>
    <row r="66" spans="1:27" s="79" customFormat="1" ht="54.75" customHeight="1" x14ac:dyDescent="0.25">
      <c r="A66" s="101" t="s">
        <v>3628</v>
      </c>
      <c r="B66" s="102" t="s">
        <v>153</v>
      </c>
      <c r="C66" s="262" t="s">
        <v>154</v>
      </c>
      <c r="D66" s="262" t="s">
        <v>155</v>
      </c>
      <c r="E66" s="262" t="s">
        <v>3202</v>
      </c>
      <c r="F66" s="262" t="s">
        <v>2793</v>
      </c>
      <c r="G66" s="262" t="s">
        <v>4893</v>
      </c>
      <c r="H66" s="262" t="s">
        <v>511</v>
      </c>
      <c r="I66" s="258"/>
      <c r="J66" s="97"/>
      <c r="K66" s="113" t="s">
        <v>512</v>
      </c>
      <c r="L66" s="113"/>
      <c r="M66" s="106" t="s">
        <v>149</v>
      </c>
      <c r="N66" s="114" t="s">
        <v>452</v>
      </c>
      <c r="O66" s="259" t="s">
        <v>453</v>
      </c>
      <c r="P66" s="108"/>
      <c r="Q66" s="78" t="s">
        <v>502</v>
      </c>
      <c r="R66" s="78" t="s">
        <v>513</v>
      </c>
      <c r="S66" s="103" t="s">
        <v>514</v>
      </c>
      <c r="T66" s="103" t="s">
        <v>233</v>
      </c>
      <c r="U66" s="188" t="s">
        <v>4619</v>
      </c>
      <c r="V66" s="188" t="s">
        <v>4319</v>
      </c>
      <c r="W66" s="281" t="s">
        <v>172</v>
      </c>
      <c r="AA66" s="161">
        <f>IF(OR(J66="Fail",ISBLANK(J66)),INDEX('Issue Code Table'!C:C,MATCH(N:N,'Issue Code Table'!A:A,0)),IF(M66="Critical",6,IF(M66="Significant",5,IF(M66="Moderate",3,2))))</f>
        <v>5</v>
      </c>
    </row>
    <row r="67" spans="1:27" s="79" customFormat="1" ht="54.75" customHeight="1" x14ac:dyDescent="0.25">
      <c r="A67" s="101" t="s">
        <v>3629</v>
      </c>
      <c r="B67" s="102" t="s">
        <v>153</v>
      </c>
      <c r="C67" s="262" t="s">
        <v>154</v>
      </c>
      <c r="D67" s="262" t="s">
        <v>155</v>
      </c>
      <c r="E67" s="262" t="s">
        <v>515</v>
      </c>
      <c r="F67" s="262" t="s">
        <v>2794</v>
      </c>
      <c r="G67" s="262" t="s">
        <v>4895</v>
      </c>
      <c r="H67" s="262" t="s">
        <v>516</v>
      </c>
      <c r="I67" s="258"/>
      <c r="J67" s="97"/>
      <c r="K67" s="113" t="s">
        <v>517</v>
      </c>
      <c r="L67" s="113"/>
      <c r="M67" s="106" t="s">
        <v>149</v>
      </c>
      <c r="N67" s="114" t="s">
        <v>167</v>
      </c>
      <c r="O67" s="259" t="s">
        <v>168</v>
      </c>
      <c r="P67" s="108"/>
      <c r="Q67" s="78" t="s">
        <v>502</v>
      </c>
      <c r="R67" s="78" t="s">
        <v>518</v>
      </c>
      <c r="S67" s="103" t="s">
        <v>519</v>
      </c>
      <c r="T67" s="103" t="s">
        <v>233</v>
      </c>
      <c r="U67" s="188" t="s">
        <v>4620</v>
      </c>
      <c r="V67" s="188" t="s">
        <v>4320</v>
      </c>
      <c r="W67" s="281" t="s">
        <v>172</v>
      </c>
      <c r="AA67" s="161">
        <f>IF(OR(J67="Fail",ISBLANK(J67)),INDEX('Issue Code Table'!C:C,MATCH(N:N,'Issue Code Table'!A:A,0)),IF(M67="Critical",6,IF(M67="Significant",5,IF(M67="Moderate",3,2))))</f>
        <v>5</v>
      </c>
    </row>
    <row r="68" spans="1:27" s="79" customFormat="1" ht="54.75" customHeight="1" x14ac:dyDescent="0.25">
      <c r="A68" s="101" t="s">
        <v>3630</v>
      </c>
      <c r="B68" s="192" t="s">
        <v>520</v>
      </c>
      <c r="C68" s="262" t="s">
        <v>521</v>
      </c>
      <c r="D68" s="262" t="s">
        <v>155</v>
      </c>
      <c r="E68" s="262" t="s">
        <v>3118</v>
      </c>
      <c r="F68" s="262" t="s">
        <v>2795</v>
      </c>
      <c r="G68" s="262" t="s">
        <v>4894</v>
      </c>
      <c r="H68" s="262" t="s">
        <v>522</v>
      </c>
      <c r="I68" s="258"/>
      <c r="J68" s="97"/>
      <c r="K68" s="113" t="s">
        <v>523</v>
      </c>
      <c r="L68" s="113"/>
      <c r="M68" s="106" t="s">
        <v>149</v>
      </c>
      <c r="N68" s="114" t="s">
        <v>3509</v>
      </c>
      <c r="O68" s="259" t="s">
        <v>3514</v>
      </c>
      <c r="P68" s="108"/>
      <c r="Q68" s="78" t="s">
        <v>502</v>
      </c>
      <c r="R68" s="78" t="s">
        <v>525</v>
      </c>
      <c r="S68" s="103" t="s">
        <v>526</v>
      </c>
      <c r="T68" s="103" t="s">
        <v>527</v>
      </c>
      <c r="U68" s="188" t="s">
        <v>4621</v>
      </c>
      <c r="V68" s="188" t="s">
        <v>4321</v>
      </c>
      <c r="W68" s="281" t="s">
        <v>172</v>
      </c>
      <c r="AA68" s="161">
        <f>IF(OR(J68="Fail",ISBLANK(J68)),INDEX('Issue Code Table'!C:C,MATCH(N:N,'Issue Code Table'!A:A,0)),IF(M68="Critical",6,IF(M68="Significant",5,IF(M68="Moderate",3,2))))</f>
        <v>6</v>
      </c>
    </row>
    <row r="69" spans="1:27" s="79" customFormat="1" ht="54.75" customHeight="1" x14ac:dyDescent="0.25">
      <c r="A69" s="101" t="s">
        <v>3631</v>
      </c>
      <c r="B69" s="192" t="s">
        <v>236</v>
      </c>
      <c r="C69" s="262" t="s">
        <v>528</v>
      </c>
      <c r="D69" s="262" t="s">
        <v>155</v>
      </c>
      <c r="E69" s="262" t="s">
        <v>3203</v>
      </c>
      <c r="F69" s="262" t="s">
        <v>2796</v>
      </c>
      <c r="G69" s="262" t="s">
        <v>3285</v>
      </c>
      <c r="H69" s="262" t="s">
        <v>529</v>
      </c>
      <c r="I69" s="258"/>
      <c r="J69" s="97"/>
      <c r="K69" s="113" t="s">
        <v>530</v>
      </c>
      <c r="L69" s="113"/>
      <c r="M69" s="106" t="s">
        <v>160</v>
      </c>
      <c r="N69" s="114" t="s">
        <v>440</v>
      </c>
      <c r="O69" s="259" t="s">
        <v>441</v>
      </c>
      <c r="P69" s="108"/>
      <c r="Q69" s="78" t="s">
        <v>531</v>
      </c>
      <c r="R69" s="78" t="s">
        <v>532</v>
      </c>
      <c r="S69" s="103" t="s">
        <v>533</v>
      </c>
      <c r="T69" s="103" t="s">
        <v>534</v>
      </c>
      <c r="U69" s="188" t="s">
        <v>4622</v>
      </c>
      <c r="V69" s="188" t="s">
        <v>4627</v>
      </c>
      <c r="W69" s="281"/>
      <c r="AA69" s="161">
        <f>IF(OR(J69="Fail",ISBLANK(J69)),INDEX('Issue Code Table'!C:C,MATCH(N:N,'Issue Code Table'!A:A,0)),IF(M69="Critical",6,IF(M69="Significant",5,IF(M69="Moderate",3,2))))</f>
        <v>4</v>
      </c>
    </row>
    <row r="70" spans="1:27" s="79" customFormat="1" ht="54.75" customHeight="1" x14ac:dyDescent="0.25">
      <c r="A70" s="101" t="s">
        <v>3632</v>
      </c>
      <c r="B70" s="192" t="s">
        <v>236</v>
      </c>
      <c r="C70" s="262" t="s">
        <v>237</v>
      </c>
      <c r="D70" s="262" t="s">
        <v>155</v>
      </c>
      <c r="E70" s="262" t="s">
        <v>3275</v>
      </c>
      <c r="F70" s="262" t="s">
        <v>2797</v>
      </c>
      <c r="G70" s="262" t="s">
        <v>4157</v>
      </c>
      <c r="H70" s="262" t="s">
        <v>535</v>
      </c>
      <c r="I70" s="258"/>
      <c r="J70" s="97"/>
      <c r="K70" s="113" t="s">
        <v>3477</v>
      </c>
      <c r="L70" s="113"/>
      <c r="M70" s="106" t="s">
        <v>160</v>
      </c>
      <c r="N70" s="114" t="s">
        <v>440</v>
      </c>
      <c r="O70" s="259" t="s">
        <v>441</v>
      </c>
      <c r="P70" s="108"/>
      <c r="Q70" s="78" t="s">
        <v>531</v>
      </c>
      <c r="R70" s="78" t="s">
        <v>536</v>
      </c>
      <c r="S70" s="103" t="s">
        <v>537</v>
      </c>
      <c r="T70" s="103" t="s">
        <v>538</v>
      </c>
      <c r="U70" s="188" t="s">
        <v>4623</v>
      </c>
      <c r="V70" s="188" t="s">
        <v>4626</v>
      </c>
      <c r="W70" s="281"/>
      <c r="AA70" s="161">
        <f>IF(OR(J70="Fail",ISBLANK(J70)),INDEX('Issue Code Table'!C:C,MATCH(N:N,'Issue Code Table'!A:A,0)),IF(M70="Critical",6,IF(M70="Significant",5,IF(M70="Moderate",3,2))))</f>
        <v>4</v>
      </c>
    </row>
    <row r="71" spans="1:27" s="79" customFormat="1" ht="54.75" customHeight="1" x14ac:dyDescent="0.25">
      <c r="A71" s="101" t="s">
        <v>3633</v>
      </c>
      <c r="B71" s="102" t="s">
        <v>539</v>
      </c>
      <c r="C71" s="102" t="s">
        <v>3513</v>
      </c>
      <c r="D71" s="262" t="s">
        <v>155</v>
      </c>
      <c r="E71" s="262" t="s">
        <v>540</v>
      </c>
      <c r="F71" s="262" t="s">
        <v>2798</v>
      </c>
      <c r="G71" s="262" t="s">
        <v>4896</v>
      </c>
      <c r="H71" s="262" t="s">
        <v>541</v>
      </c>
      <c r="I71" s="258"/>
      <c r="J71" s="97"/>
      <c r="K71" s="113" t="s">
        <v>542</v>
      </c>
      <c r="L71" s="113"/>
      <c r="M71" s="106" t="s">
        <v>160</v>
      </c>
      <c r="N71" s="114" t="s">
        <v>218</v>
      </c>
      <c r="O71" s="259" t="s">
        <v>219</v>
      </c>
      <c r="P71" s="108"/>
      <c r="Q71" s="78" t="s">
        <v>531</v>
      </c>
      <c r="R71" s="78" t="s">
        <v>543</v>
      </c>
      <c r="S71" s="103" t="s">
        <v>544</v>
      </c>
      <c r="T71" s="103" t="s">
        <v>545</v>
      </c>
      <c r="U71" s="188" t="s">
        <v>4624</v>
      </c>
      <c r="V71" s="188" t="s">
        <v>4625</v>
      </c>
      <c r="W71" s="281"/>
      <c r="AA71" s="161">
        <f>IF(OR(J71="Fail",ISBLANK(J71)),INDEX('Issue Code Table'!C:C,MATCH(N:N,'Issue Code Table'!A:A,0)),IF(M71="Critical",6,IF(M71="Significant",5,IF(M71="Moderate",3,2))))</f>
        <v>4</v>
      </c>
    </row>
    <row r="72" spans="1:27" s="79" customFormat="1" ht="54.75" customHeight="1" x14ac:dyDescent="0.25">
      <c r="A72" s="101" t="s">
        <v>3634</v>
      </c>
      <c r="B72" s="102" t="s">
        <v>546</v>
      </c>
      <c r="C72" s="262" t="s">
        <v>547</v>
      </c>
      <c r="D72" s="262" t="s">
        <v>155</v>
      </c>
      <c r="E72" s="262" t="s">
        <v>548</v>
      </c>
      <c r="F72" s="262" t="s">
        <v>549</v>
      </c>
      <c r="G72" s="262" t="s">
        <v>4235</v>
      </c>
      <c r="H72" s="262" t="s">
        <v>550</v>
      </c>
      <c r="I72" s="258"/>
      <c r="J72" s="97"/>
      <c r="K72" s="113" t="s">
        <v>551</v>
      </c>
      <c r="L72" s="113" t="s">
        <v>552</v>
      </c>
      <c r="M72" s="106" t="s">
        <v>287</v>
      </c>
      <c r="N72" s="114" t="s">
        <v>1810</v>
      </c>
      <c r="O72" s="259" t="s">
        <v>3280</v>
      </c>
      <c r="P72" s="108"/>
      <c r="Q72" s="78" t="s">
        <v>531</v>
      </c>
      <c r="R72" s="78" t="s">
        <v>553</v>
      </c>
      <c r="S72" s="103" t="s">
        <v>554</v>
      </c>
      <c r="T72" s="103" t="s">
        <v>555</v>
      </c>
      <c r="U72" s="188" t="s">
        <v>4233</v>
      </c>
      <c r="V72" s="188" t="s">
        <v>3539</v>
      </c>
      <c r="W72" s="281"/>
      <c r="AA72" s="161">
        <f>IF(OR(J72="Fail",ISBLANK(J72)),INDEX('Issue Code Table'!C:C,MATCH(N:N,'Issue Code Table'!A:A,0)),IF(M72="Critical",6,IF(M72="Significant",5,IF(M72="Moderate",3,2))))</f>
        <v>1</v>
      </c>
    </row>
    <row r="73" spans="1:27" s="79" customFormat="1" ht="54.75" customHeight="1" x14ac:dyDescent="0.25">
      <c r="A73" s="101" t="s">
        <v>3635</v>
      </c>
      <c r="B73" s="102" t="s">
        <v>546</v>
      </c>
      <c r="C73" s="262" t="s">
        <v>547</v>
      </c>
      <c r="D73" s="262" t="s">
        <v>155</v>
      </c>
      <c r="E73" s="262" t="s">
        <v>556</v>
      </c>
      <c r="F73" s="262" t="s">
        <v>557</v>
      </c>
      <c r="G73" s="262" t="s">
        <v>4933</v>
      </c>
      <c r="H73" s="262" t="s">
        <v>558</v>
      </c>
      <c r="I73" s="258"/>
      <c r="J73" s="97"/>
      <c r="K73" s="113" t="s">
        <v>559</v>
      </c>
      <c r="L73" s="113"/>
      <c r="M73" s="106" t="s">
        <v>287</v>
      </c>
      <c r="N73" s="114" t="s">
        <v>1810</v>
      </c>
      <c r="O73" s="259" t="s">
        <v>3280</v>
      </c>
      <c r="P73" s="108"/>
      <c r="Q73" s="78" t="s">
        <v>531</v>
      </c>
      <c r="R73" s="78" t="s">
        <v>560</v>
      </c>
      <c r="S73" s="103" t="s">
        <v>561</v>
      </c>
      <c r="T73" s="103" t="s">
        <v>562</v>
      </c>
      <c r="U73" s="188" t="s">
        <v>4628</v>
      </c>
      <c r="V73" s="188" t="s">
        <v>4633</v>
      </c>
      <c r="W73" s="281"/>
      <c r="AA73" s="161">
        <f>IF(OR(J73="Fail",ISBLANK(J73)),INDEX('Issue Code Table'!C:C,MATCH(N:N,'Issue Code Table'!A:A,0)),IF(M73="Critical",6,IF(M73="Significant",5,IF(M73="Moderate",3,2))))</f>
        <v>1</v>
      </c>
    </row>
    <row r="74" spans="1:27" s="79" customFormat="1" ht="54.75" customHeight="1" x14ac:dyDescent="0.25">
      <c r="A74" s="101" t="s">
        <v>3636</v>
      </c>
      <c r="B74" s="102" t="s">
        <v>153</v>
      </c>
      <c r="C74" s="262" t="s">
        <v>154</v>
      </c>
      <c r="D74" s="262" t="s">
        <v>155</v>
      </c>
      <c r="E74" s="262" t="s">
        <v>4234</v>
      </c>
      <c r="F74" s="262" t="s">
        <v>4236</v>
      </c>
      <c r="G74" s="262" t="s">
        <v>3286</v>
      </c>
      <c r="H74" s="262" t="s">
        <v>563</v>
      </c>
      <c r="I74" s="258"/>
      <c r="J74" s="97"/>
      <c r="K74" s="113" t="s">
        <v>564</v>
      </c>
      <c r="L74" s="113" t="s">
        <v>565</v>
      </c>
      <c r="M74" s="106" t="s">
        <v>287</v>
      </c>
      <c r="N74" s="114" t="s">
        <v>566</v>
      </c>
      <c r="O74" s="259" t="s">
        <v>567</v>
      </c>
      <c r="P74" s="108"/>
      <c r="Q74" s="78" t="s">
        <v>531</v>
      </c>
      <c r="R74" s="78" t="s">
        <v>568</v>
      </c>
      <c r="S74" s="103" t="s">
        <v>569</v>
      </c>
      <c r="T74" s="103" t="s">
        <v>3443</v>
      </c>
      <c r="U74" s="188" t="s">
        <v>4237</v>
      </c>
      <c r="V74" s="188" t="s">
        <v>4632</v>
      </c>
      <c r="W74" s="281"/>
      <c r="AA74" s="161">
        <f>IF(OR(J74="Fail",ISBLANK(J74)),INDEX('Issue Code Table'!C:C,MATCH(N:N,'Issue Code Table'!A:A,0)),IF(M74="Critical",6,IF(M74="Significant",5,IF(M74="Moderate",3,2))))</f>
        <v>1</v>
      </c>
    </row>
    <row r="75" spans="1:27" s="79" customFormat="1" ht="54.75" customHeight="1" x14ac:dyDescent="0.25">
      <c r="A75" s="101" t="s">
        <v>3637</v>
      </c>
      <c r="B75" s="102" t="s">
        <v>539</v>
      </c>
      <c r="C75" s="102" t="s">
        <v>3513</v>
      </c>
      <c r="D75" s="262" t="s">
        <v>155</v>
      </c>
      <c r="E75" s="262" t="s">
        <v>570</v>
      </c>
      <c r="F75" s="262" t="s">
        <v>2799</v>
      </c>
      <c r="G75" s="262" t="s">
        <v>4897</v>
      </c>
      <c r="H75" s="262" t="s">
        <v>571</v>
      </c>
      <c r="I75" s="258"/>
      <c r="J75" s="97"/>
      <c r="K75" s="113" t="s">
        <v>572</v>
      </c>
      <c r="L75" s="113"/>
      <c r="M75" s="106" t="s">
        <v>160</v>
      </c>
      <c r="N75" s="114" t="s">
        <v>440</v>
      </c>
      <c r="O75" s="259" t="s">
        <v>441</v>
      </c>
      <c r="P75" s="108"/>
      <c r="Q75" s="78" t="s">
        <v>531</v>
      </c>
      <c r="R75" s="78" t="s">
        <v>573</v>
      </c>
      <c r="S75" s="103" t="s">
        <v>574</v>
      </c>
      <c r="T75" s="103" t="s">
        <v>3096</v>
      </c>
      <c r="U75" s="188" t="s">
        <v>4629</v>
      </c>
      <c r="V75" s="188" t="s">
        <v>4631</v>
      </c>
      <c r="W75" s="281"/>
      <c r="AA75" s="161">
        <f>IF(OR(J75="Fail",ISBLANK(J75)),INDEX('Issue Code Table'!C:C,MATCH(N:N,'Issue Code Table'!A:A,0)),IF(M75="Critical",6,IF(M75="Significant",5,IF(M75="Moderate",3,2))))</f>
        <v>4</v>
      </c>
    </row>
    <row r="76" spans="1:27" s="79" customFormat="1" ht="54.75" customHeight="1" x14ac:dyDescent="0.25">
      <c r="A76" s="101" t="s">
        <v>3638</v>
      </c>
      <c r="B76" s="102" t="s">
        <v>496</v>
      </c>
      <c r="C76" s="262" t="s">
        <v>497</v>
      </c>
      <c r="D76" s="262" t="s">
        <v>155</v>
      </c>
      <c r="E76" s="262" t="s">
        <v>3119</v>
      </c>
      <c r="F76" s="262" t="s">
        <v>2800</v>
      </c>
      <c r="G76" s="262" t="s">
        <v>4158</v>
      </c>
      <c r="H76" s="262" t="s">
        <v>575</v>
      </c>
      <c r="I76" s="258"/>
      <c r="J76" s="97"/>
      <c r="K76" s="113" t="s">
        <v>576</v>
      </c>
      <c r="L76" s="113"/>
      <c r="M76" s="106" t="s">
        <v>149</v>
      </c>
      <c r="N76" s="114" t="s">
        <v>3509</v>
      </c>
      <c r="O76" s="259" t="s">
        <v>3514</v>
      </c>
      <c r="P76" s="108"/>
      <c r="Q76" s="78" t="s">
        <v>577</v>
      </c>
      <c r="R76" s="78" t="s">
        <v>578</v>
      </c>
      <c r="S76" s="103" t="s">
        <v>579</v>
      </c>
      <c r="T76" s="103" t="s">
        <v>580</v>
      </c>
      <c r="U76" s="188" t="s">
        <v>4630</v>
      </c>
      <c r="V76" s="188" t="s">
        <v>4638</v>
      </c>
      <c r="W76" s="281" t="s">
        <v>172</v>
      </c>
      <c r="AA76" s="161">
        <f>IF(OR(J76="Fail",ISBLANK(J76)),INDEX('Issue Code Table'!C:C,MATCH(N:N,'Issue Code Table'!A:A,0)),IF(M76="Critical",6,IF(M76="Significant",5,IF(M76="Moderate",3,2))))</f>
        <v>6</v>
      </c>
    </row>
    <row r="77" spans="1:27" s="79" customFormat="1" ht="54.75" customHeight="1" x14ac:dyDescent="0.25">
      <c r="A77" s="101" t="s">
        <v>3639</v>
      </c>
      <c r="B77" s="102" t="s">
        <v>496</v>
      </c>
      <c r="C77" s="262" t="s">
        <v>497</v>
      </c>
      <c r="D77" s="262" t="s">
        <v>155</v>
      </c>
      <c r="E77" s="262" t="s">
        <v>3120</v>
      </c>
      <c r="F77" s="262" t="s">
        <v>2801</v>
      </c>
      <c r="G77" s="262" t="s">
        <v>3287</v>
      </c>
      <c r="H77" s="262" t="s">
        <v>581</v>
      </c>
      <c r="I77" s="258"/>
      <c r="J77" s="97"/>
      <c r="K77" s="113" t="s">
        <v>582</v>
      </c>
      <c r="L77" s="113"/>
      <c r="M77" s="106" t="s">
        <v>149</v>
      </c>
      <c r="N77" s="114" t="s">
        <v>3509</v>
      </c>
      <c r="O77" s="259" t="s">
        <v>3514</v>
      </c>
      <c r="P77" s="108"/>
      <c r="Q77" s="78" t="s">
        <v>577</v>
      </c>
      <c r="R77" s="78" t="s">
        <v>583</v>
      </c>
      <c r="S77" s="103" t="s">
        <v>579</v>
      </c>
      <c r="T77" s="103" t="s">
        <v>584</v>
      </c>
      <c r="U77" s="188" t="s">
        <v>4634</v>
      </c>
      <c r="V77" s="188" t="s">
        <v>4637</v>
      </c>
      <c r="W77" s="281" t="s">
        <v>172</v>
      </c>
      <c r="AA77" s="161">
        <f>IF(OR(J77="Fail",ISBLANK(J77)),INDEX('Issue Code Table'!C:C,MATCH(N:N,'Issue Code Table'!A:A,0)),IF(M77="Critical",6,IF(M77="Significant",5,IF(M77="Moderate",3,2))))</f>
        <v>6</v>
      </c>
    </row>
    <row r="78" spans="1:27" s="79" customFormat="1" ht="54.75" customHeight="1" x14ac:dyDescent="0.25">
      <c r="A78" s="101" t="s">
        <v>3640</v>
      </c>
      <c r="B78" s="102" t="s">
        <v>496</v>
      </c>
      <c r="C78" s="262" t="s">
        <v>497</v>
      </c>
      <c r="D78" s="262" t="s">
        <v>155</v>
      </c>
      <c r="E78" s="262" t="s">
        <v>3204</v>
      </c>
      <c r="F78" s="262" t="s">
        <v>2802</v>
      </c>
      <c r="G78" s="262" t="s">
        <v>3288</v>
      </c>
      <c r="H78" s="262" t="s">
        <v>585</v>
      </c>
      <c r="I78" s="258"/>
      <c r="J78" s="97"/>
      <c r="K78" s="113" t="s">
        <v>586</v>
      </c>
      <c r="L78" s="113"/>
      <c r="M78" s="106" t="s">
        <v>149</v>
      </c>
      <c r="N78" s="114" t="s">
        <v>500</v>
      </c>
      <c r="O78" s="259" t="s">
        <v>501</v>
      </c>
      <c r="P78" s="108"/>
      <c r="Q78" s="78" t="s">
        <v>577</v>
      </c>
      <c r="R78" s="78" t="s">
        <v>587</v>
      </c>
      <c r="S78" s="103" t="s">
        <v>588</v>
      </c>
      <c r="T78" s="103" t="s">
        <v>589</v>
      </c>
      <c r="U78" s="188" t="s">
        <v>4635</v>
      </c>
      <c r="V78" s="188" t="s">
        <v>4636</v>
      </c>
      <c r="W78" s="281" t="s">
        <v>172</v>
      </c>
      <c r="AA78" s="161">
        <f>IF(OR(J78="Fail",ISBLANK(J78)),INDEX('Issue Code Table'!C:C,MATCH(N:N,'Issue Code Table'!A:A,0)),IF(M78="Critical",6,IF(M78="Significant",5,IF(M78="Moderate",3,2))))</f>
        <v>6</v>
      </c>
    </row>
    <row r="79" spans="1:27" s="79" customFormat="1" ht="54.75" customHeight="1" x14ac:dyDescent="0.25">
      <c r="A79" s="101" t="s">
        <v>3641</v>
      </c>
      <c r="B79" s="103" t="s">
        <v>590</v>
      </c>
      <c r="C79" s="262" t="s">
        <v>591</v>
      </c>
      <c r="D79" s="262" t="s">
        <v>155</v>
      </c>
      <c r="E79" s="262" t="s">
        <v>3535</v>
      </c>
      <c r="F79" s="262" t="s">
        <v>3918</v>
      </c>
      <c r="G79" s="262" t="s">
        <v>3289</v>
      </c>
      <c r="H79" s="262" t="s">
        <v>3536</v>
      </c>
      <c r="I79" s="258"/>
      <c r="J79" s="97"/>
      <c r="K79" s="113" t="s">
        <v>3537</v>
      </c>
      <c r="L79" s="113" t="s">
        <v>3538</v>
      </c>
      <c r="M79" s="106" t="s">
        <v>160</v>
      </c>
      <c r="N79" s="114" t="s">
        <v>592</v>
      </c>
      <c r="O79" s="259" t="s">
        <v>593</v>
      </c>
      <c r="P79" s="108"/>
      <c r="Q79" s="78" t="s">
        <v>594</v>
      </c>
      <c r="R79" s="78" t="s">
        <v>595</v>
      </c>
      <c r="S79" s="103" t="s">
        <v>596</v>
      </c>
      <c r="T79" s="103" t="s">
        <v>597</v>
      </c>
      <c r="U79" s="188" t="s">
        <v>4238</v>
      </c>
      <c r="V79" s="188" t="s">
        <v>3540</v>
      </c>
      <c r="W79" s="281"/>
      <c r="AA79" s="161">
        <f>IF(OR(J79="Fail",ISBLANK(J79)),INDEX('Issue Code Table'!C:C,MATCH(N:N,'Issue Code Table'!A:A,0)),IF(M79="Critical",6,IF(M79="Significant",5,IF(M79="Moderate",3,2))))</f>
        <v>4</v>
      </c>
    </row>
    <row r="80" spans="1:27" s="79" customFormat="1" ht="54.75" customHeight="1" x14ac:dyDescent="0.25">
      <c r="A80" s="101" t="s">
        <v>3642</v>
      </c>
      <c r="B80" s="192" t="s">
        <v>520</v>
      </c>
      <c r="C80" s="262" t="s">
        <v>521</v>
      </c>
      <c r="D80" s="262" t="s">
        <v>155</v>
      </c>
      <c r="E80" s="262" t="s">
        <v>3121</v>
      </c>
      <c r="F80" s="262" t="s">
        <v>2803</v>
      </c>
      <c r="G80" s="262" t="s">
        <v>3290</v>
      </c>
      <c r="H80" s="262" t="s">
        <v>598</v>
      </c>
      <c r="I80" s="258"/>
      <c r="J80" s="97"/>
      <c r="K80" s="113" t="s">
        <v>599</v>
      </c>
      <c r="L80" s="113"/>
      <c r="M80" s="106" t="s">
        <v>149</v>
      </c>
      <c r="N80" s="114" t="s">
        <v>3509</v>
      </c>
      <c r="O80" s="259" t="s">
        <v>3514</v>
      </c>
      <c r="P80" s="108"/>
      <c r="Q80" s="78" t="s">
        <v>594</v>
      </c>
      <c r="R80" s="78" t="s">
        <v>600</v>
      </c>
      <c r="S80" s="103" t="s">
        <v>579</v>
      </c>
      <c r="T80" s="103" t="s">
        <v>601</v>
      </c>
      <c r="U80" s="188" t="s">
        <v>4645</v>
      </c>
      <c r="V80" s="188" t="s">
        <v>4643</v>
      </c>
      <c r="W80" s="281" t="s">
        <v>172</v>
      </c>
      <c r="AA80" s="161">
        <f>IF(OR(J80="Fail",ISBLANK(J80)),INDEX('Issue Code Table'!C:C,MATCH(N:N,'Issue Code Table'!A:A,0)),IF(M80="Critical",6,IF(M80="Significant",5,IF(M80="Moderate",3,2))))</f>
        <v>6</v>
      </c>
    </row>
    <row r="81" spans="1:27" s="79" customFormat="1" ht="54.75" customHeight="1" x14ac:dyDescent="0.25">
      <c r="A81" s="101" t="s">
        <v>3643</v>
      </c>
      <c r="B81" s="192" t="s">
        <v>520</v>
      </c>
      <c r="C81" s="262" t="s">
        <v>521</v>
      </c>
      <c r="D81" s="262" t="s">
        <v>155</v>
      </c>
      <c r="E81" s="262" t="s">
        <v>3122</v>
      </c>
      <c r="F81" s="262" t="s">
        <v>2804</v>
      </c>
      <c r="G81" s="262" t="s">
        <v>4898</v>
      </c>
      <c r="H81" s="262" t="s">
        <v>602</v>
      </c>
      <c r="I81" s="258"/>
      <c r="J81" s="97"/>
      <c r="K81" s="113" t="s">
        <v>603</v>
      </c>
      <c r="L81" s="113"/>
      <c r="M81" s="106" t="s">
        <v>149</v>
      </c>
      <c r="N81" s="114" t="s">
        <v>3509</v>
      </c>
      <c r="O81" s="259" t="s">
        <v>3514</v>
      </c>
      <c r="P81" s="108"/>
      <c r="Q81" s="78" t="s">
        <v>594</v>
      </c>
      <c r="R81" s="78" t="s">
        <v>604</v>
      </c>
      <c r="S81" s="103" t="s">
        <v>579</v>
      </c>
      <c r="T81" s="103" t="s">
        <v>605</v>
      </c>
      <c r="U81" s="188" t="s">
        <v>4646</v>
      </c>
      <c r="V81" s="188" t="s">
        <v>3541</v>
      </c>
      <c r="W81" s="281" t="s">
        <v>172</v>
      </c>
      <c r="AA81" s="161">
        <f>IF(OR(J81="Fail",ISBLANK(J81)),INDEX('Issue Code Table'!C:C,MATCH(N:N,'Issue Code Table'!A:A,0)),IF(M81="Critical",6,IF(M81="Significant",5,IF(M81="Moderate",3,2))))</f>
        <v>6</v>
      </c>
    </row>
    <row r="82" spans="1:27" s="79" customFormat="1" ht="54.75" customHeight="1" x14ac:dyDescent="0.25">
      <c r="A82" s="101" t="s">
        <v>3644</v>
      </c>
      <c r="B82" s="102" t="s">
        <v>590</v>
      </c>
      <c r="C82" s="262" t="s">
        <v>591</v>
      </c>
      <c r="D82" s="262" t="s">
        <v>155</v>
      </c>
      <c r="E82" s="262" t="s">
        <v>3123</v>
      </c>
      <c r="F82" s="262" t="s">
        <v>2805</v>
      </c>
      <c r="G82" s="262" t="s">
        <v>3291</v>
      </c>
      <c r="H82" s="262" t="s">
        <v>606</v>
      </c>
      <c r="I82" s="258"/>
      <c r="J82" s="97"/>
      <c r="K82" s="113" t="s">
        <v>607</v>
      </c>
      <c r="L82" s="113"/>
      <c r="M82" s="106" t="s">
        <v>160</v>
      </c>
      <c r="N82" s="114" t="s">
        <v>440</v>
      </c>
      <c r="O82" s="259" t="s">
        <v>441</v>
      </c>
      <c r="P82" s="108"/>
      <c r="Q82" s="78" t="s">
        <v>594</v>
      </c>
      <c r="R82" s="78" t="s">
        <v>608</v>
      </c>
      <c r="S82" s="103" t="s">
        <v>609</v>
      </c>
      <c r="T82" s="103" t="s">
        <v>610</v>
      </c>
      <c r="U82" s="188" t="s">
        <v>4647</v>
      </c>
      <c r="V82" s="188" t="s">
        <v>4644</v>
      </c>
      <c r="W82" s="281"/>
      <c r="AA82" s="161">
        <f>IF(OR(J82="Fail",ISBLANK(J82)),INDEX('Issue Code Table'!C:C,MATCH(N:N,'Issue Code Table'!A:A,0)),IF(M82="Critical",6,IF(M82="Significant",5,IF(M82="Moderate",3,2))))</f>
        <v>4</v>
      </c>
    </row>
    <row r="83" spans="1:27" s="79" customFormat="1" ht="54.75" customHeight="1" x14ac:dyDescent="0.25">
      <c r="A83" s="101" t="s">
        <v>3645</v>
      </c>
      <c r="B83" s="102" t="s">
        <v>153</v>
      </c>
      <c r="C83" s="262" t="s">
        <v>154</v>
      </c>
      <c r="D83" s="262" t="s">
        <v>155</v>
      </c>
      <c r="E83" s="262" t="s">
        <v>611</v>
      </c>
      <c r="F83" s="262" t="s">
        <v>2806</v>
      </c>
      <c r="G83" s="262" t="s">
        <v>3292</v>
      </c>
      <c r="H83" s="262" t="s">
        <v>612</v>
      </c>
      <c r="I83" s="258"/>
      <c r="J83" s="97"/>
      <c r="K83" s="113" t="s">
        <v>613</v>
      </c>
      <c r="L83" s="113"/>
      <c r="M83" s="106" t="s">
        <v>149</v>
      </c>
      <c r="N83" s="114" t="s">
        <v>452</v>
      </c>
      <c r="O83" s="259" t="s">
        <v>453</v>
      </c>
      <c r="P83" s="108"/>
      <c r="Q83" s="78" t="s">
        <v>594</v>
      </c>
      <c r="R83" s="78" t="s">
        <v>614</v>
      </c>
      <c r="S83" s="103" t="s">
        <v>615</v>
      </c>
      <c r="T83" s="103" t="s">
        <v>3097</v>
      </c>
      <c r="U83" s="188" t="s">
        <v>4649</v>
      </c>
      <c r="V83" s="188" t="s">
        <v>3542</v>
      </c>
      <c r="W83" s="281" t="s">
        <v>172</v>
      </c>
      <c r="AA83" s="161">
        <f>IF(OR(J83="Fail",ISBLANK(J83)),INDEX('Issue Code Table'!C:C,MATCH(N:N,'Issue Code Table'!A:A,0)),IF(M83="Critical",6,IF(M83="Significant",5,IF(M83="Moderate",3,2))))</f>
        <v>5</v>
      </c>
    </row>
    <row r="84" spans="1:27" s="79" customFormat="1" ht="54.75" customHeight="1" x14ac:dyDescent="0.25">
      <c r="A84" s="101" t="s">
        <v>3646</v>
      </c>
      <c r="B84" s="103" t="s">
        <v>223</v>
      </c>
      <c r="C84" s="262" t="s">
        <v>224</v>
      </c>
      <c r="D84" s="262" t="s">
        <v>155</v>
      </c>
      <c r="E84" s="262" t="s">
        <v>3205</v>
      </c>
      <c r="F84" s="262" t="s">
        <v>2807</v>
      </c>
      <c r="G84" s="262" t="s">
        <v>157</v>
      </c>
      <c r="H84" s="262" t="s">
        <v>616</v>
      </c>
      <c r="I84" s="258"/>
      <c r="J84" s="97"/>
      <c r="K84" s="113" t="s">
        <v>617</v>
      </c>
      <c r="L84" s="113"/>
      <c r="M84" s="106" t="s">
        <v>149</v>
      </c>
      <c r="N84" s="114" t="s">
        <v>452</v>
      </c>
      <c r="O84" s="259" t="s">
        <v>453</v>
      </c>
      <c r="P84" s="108"/>
      <c r="Q84" s="78" t="s">
        <v>618</v>
      </c>
      <c r="R84" s="78" t="s">
        <v>619</v>
      </c>
      <c r="S84" s="103" t="s">
        <v>620</v>
      </c>
      <c r="T84" s="103" t="s">
        <v>233</v>
      </c>
      <c r="U84" s="188" t="s">
        <v>4648</v>
      </c>
      <c r="V84" s="188" t="s">
        <v>3543</v>
      </c>
      <c r="W84" s="281" t="s">
        <v>172</v>
      </c>
      <c r="AA84" s="161">
        <f>IF(OR(J84="Fail",ISBLANK(J84)),INDEX('Issue Code Table'!C:C,MATCH(N:N,'Issue Code Table'!A:A,0)),IF(M84="Critical",6,IF(M84="Significant",5,IF(M84="Moderate",3,2))))</f>
        <v>5</v>
      </c>
    </row>
    <row r="85" spans="1:27" s="79" customFormat="1" ht="54.75" customHeight="1" x14ac:dyDescent="0.25">
      <c r="A85" s="101" t="s">
        <v>3647</v>
      </c>
      <c r="B85" s="103" t="s">
        <v>223</v>
      </c>
      <c r="C85" s="262" t="s">
        <v>224</v>
      </c>
      <c r="D85" s="262" t="s">
        <v>155</v>
      </c>
      <c r="E85" s="262" t="s">
        <v>3124</v>
      </c>
      <c r="F85" s="262" t="s">
        <v>2808</v>
      </c>
      <c r="G85" s="262" t="s">
        <v>3293</v>
      </c>
      <c r="H85" s="262" t="s">
        <v>621</v>
      </c>
      <c r="I85" s="258"/>
      <c r="J85" s="97"/>
      <c r="K85" s="113" t="s">
        <v>622</v>
      </c>
      <c r="L85" s="113"/>
      <c r="M85" s="106" t="s">
        <v>149</v>
      </c>
      <c r="N85" s="114" t="s">
        <v>452</v>
      </c>
      <c r="O85" s="259" t="s">
        <v>453</v>
      </c>
      <c r="P85" s="108"/>
      <c r="Q85" s="78" t="s">
        <v>618</v>
      </c>
      <c r="R85" s="78" t="s">
        <v>623</v>
      </c>
      <c r="S85" s="103" t="s">
        <v>624</v>
      </c>
      <c r="T85" s="103" t="s">
        <v>625</v>
      </c>
      <c r="U85" s="188" t="s">
        <v>4650</v>
      </c>
      <c r="V85" s="188" t="s">
        <v>4658</v>
      </c>
      <c r="W85" s="281" t="s">
        <v>172</v>
      </c>
      <c r="AA85" s="161">
        <f>IF(OR(J85="Fail",ISBLANK(J85)),INDEX('Issue Code Table'!C:C,MATCH(N:N,'Issue Code Table'!A:A,0)),IF(M85="Critical",6,IF(M85="Significant",5,IF(M85="Moderate",3,2))))</f>
        <v>5</v>
      </c>
    </row>
    <row r="86" spans="1:27" s="79" customFormat="1" ht="54.75" customHeight="1" x14ac:dyDescent="0.25">
      <c r="A86" s="101" t="s">
        <v>3648</v>
      </c>
      <c r="B86" s="103" t="s">
        <v>223</v>
      </c>
      <c r="C86" s="262" t="s">
        <v>224</v>
      </c>
      <c r="D86" s="262" t="s">
        <v>155</v>
      </c>
      <c r="E86" s="262" t="s">
        <v>3125</v>
      </c>
      <c r="F86" s="262" t="s">
        <v>2809</v>
      </c>
      <c r="G86" s="262" t="s">
        <v>4899</v>
      </c>
      <c r="H86" s="262" t="s">
        <v>626</v>
      </c>
      <c r="I86" s="258"/>
      <c r="J86" s="97"/>
      <c r="K86" s="113" t="s">
        <v>627</v>
      </c>
      <c r="L86" s="113"/>
      <c r="M86" s="106" t="s">
        <v>149</v>
      </c>
      <c r="N86" s="114" t="s">
        <v>452</v>
      </c>
      <c r="O86" s="259" t="s">
        <v>453</v>
      </c>
      <c r="P86" s="108"/>
      <c r="Q86" s="78" t="s">
        <v>618</v>
      </c>
      <c r="R86" s="78" t="s">
        <v>628</v>
      </c>
      <c r="S86" s="103" t="s">
        <v>629</v>
      </c>
      <c r="T86" s="103" t="s">
        <v>3098</v>
      </c>
      <c r="U86" s="188" t="s">
        <v>4652</v>
      </c>
      <c r="V86" s="188" t="s">
        <v>4657</v>
      </c>
      <c r="W86" s="281" t="s">
        <v>172</v>
      </c>
      <c r="AA86" s="161">
        <f>IF(OR(J86="Fail",ISBLANK(J86)),INDEX('Issue Code Table'!C:C,MATCH(N:N,'Issue Code Table'!A:A,0)),IF(M86="Critical",6,IF(M86="Significant",5,IF(M86="Moderate",3,2))))</f>
        <v>5</v>
      </c>
    </row>
    <row r="87" spans="1:27" s="79" customFormat="1" ht="54.75" customHeight="1" x14ac:dyDescent="0.25">
      <c r="A87" s="101" t="s">
        <v>3649</v>
      </c>
      <c r="B87" s="102" t="s">
        <v>153</v>
      </c>
      <c r="C87" s="262" t="s">
        <v>154</v>
      </c>
      <c r="D87" s="262" t="s">
        <v>155</v>
      </c>
      <c r="E87" s="262" t="s">
        <v>3126</v>
      </c>
      <c r="F87" s="262" t="s">
        <v>2810</v>
      </c>
      <c r="G87" s="262" t="s">
        <v>3294</v>
      </c>
      <c r="H87" s="262" t="s">
        <v>630</v>
      </c>
      <c r="I87" s="258"/>
      <c r="J87" s="97"/>
      <c r="K87" s="113" t="s">
        <v>631</v>
      </c>
      <c r="L87" s="113"/>
      <c r="M87" s="106" t="s">
        <v>149</v>
      </c>
      <c r="N87" s="114" t="s">
        <v>632</v>
      </c>
      <c r="O87" s="259" t="s">
        <v>633</v>
      </c>
      <c r="P87" s="108"/>
      <c r="Q87" s="78" t="s">
        <v>618</v>
      </c>
      <c r="R87" s="80" t="s">
        <v>634</v>
      </c>
      <c r="S87" s="103" t="s">
        <v>635</v>
      </c>
      <c r="T87" s="103" t="s">
        <v>636</v>
      </c>
      <c r="U87" s="188" t="s">
        <v>4651</v>
      </c>
      <c r="V87" s="188" t="s">
        <v>4656</v>
      </c>
      <c r="W87" s="281" t="s">
        <v>172</v>
      </c>
      <c r="AA87" s="161">
        <f>IF(OR(J87="Fail",ISBLANK(J87)),INDEX('Issue Code Table'!C:C,MATCH(N:N,'Issue Code Table'!A:A,0)),IF(M87="Critical",6,IF(M87="Significant",5,IF(M87="Moderate",3,2))))</f>
        <v>5</v>
      </c>
    </row>
    <row r="88" spans="1:27" s="79" customFormat="1" ht="54.75" customHeight="1" x14ac:dyDescent="0.25">
      <c r="A88" s="101" t="s">
        <v>3650</v>
      </c>
      <c r="B88" s="103" t="s">
        <v>223</v>
      </c>
      <c r="C88" s="262" t="s">
        <v>224</v>
      </c>
      <c r="D88" s="262" t="s">
        <v>155</v>
      </c>
      <c r="E88" s="262" t="s">
        <v>3206</v>
      </c>
      <c r="F88" s="262" t="s">
        <v>2811</v>
      </c>
      <c r="G88" s="262" t="s">
        <v>4934</v>
      </c>
      <c r="H88" s="262" t="s">
        <v>637</v>
      </c>
      <c r="I88" s="258"/>
      <c r="J88" s="97"/>
      <c r="K88" s="113" t="s">
        <v>638</v>
      </c>
      <c r="L88" s="113"/>
      <c r="M88" s="106" t="s">
        <v>149</v>
      </c>
      <c r="N88" s="114" t="s">
        <v>228</v>
      </c>
      <c r="O88" s="259" t="s">
        <v>229</v>
      </c>
      <c r="P88" s="108"/>
      <c r="Q88" s="78" t="s">
        <v>618</v>
      </c>
      <c r="R88" s="78" t="s">
        <v>639</v>
      </c>
      <c r="S88" s="103" t="s">
        <v>640</v>
      </c>
      <c r="T88" s="103" t="s">
        <v>233</v>
      </c>
      <c r="U88" s="188" t="s">
        <v>4653</v>
      </c>
      <c r="V88" s="188" t="s">
        <v>3544</v>
      </c>
      <c r="W88" s="281" t="s">
        <v>172</v>
      </c>
      <c r="AA88" s="161">
        <f>IF(OR(J88="Fail",ISBLANK(J88)),INDEX('Issue Code Table'!C:C,MATCH(N:N,'Issue Code Table'!A:A,0)),IF(M88="Critical",6,IF(M88="Significant",5,IF(M88="Moderate",3,2))))</f>
        <v>5</v>
      </c>
    </row>
    <row r="89" spans="1:27" s="79" customFormat="1" ht="54.75" customHeight="1" x14ac:dyDescent="0.25">
      <c r="A89" s="101" t="s">
        <v>3651</v>
      </c>
      <c r="B89" s="192" t="s">
        <v>641</v>
      </c>
      <c r="C89" s="262" t="s">
        <v>642</v>
      </c>
      <c r="D89" s="262" t="s">
        <v>155</v>
      </c>
      <c r="E89" s="262" t="s">
        <v>643</v>
      </c>
      <c r="F89" s="262" t="s">
        <v>2812</v>
      </c>
      <c r="G89" s="262" t="s">
        <v>4900</v>
      </c>
      <c r="H89" s="262" t="s">
        <v>644</v>
      </c>
      <c r="I89" s="258"/>
      <c r="J89" s="97"/>
      <c r="K89" s="113" t="s">
        <v>645</v>
      </c>
      <c r="L89" s="113"/>
      <c r="M89" s="106" t="s">
        <v>149</v>
      </c>
      <c r="N89" s="114" t="s">
        <v>452</v>
      </c>
      <c r="O89" s="259" t="s">
        <v>453</v>
      </c>
      <c r="P89" s="108"/>
      <c r="Q89" s="78" t="s">
        <v>618</v>
      </c>
      <c r="R89" s="78" t="s">
        <v>646</v>
      </c>
      <c r="S89" s="103" t="s">
        <v>647</v>
      </c>
      <c r="T89" s="103" t="s">
        <v>648</v>
      </c>
      <c r="U89" s="188" t="s">
        <v>4654</v>
      </c>
      <c r="V89" s="188" t="s">
        <v>4655</v>
      </c>
      <c r="W89" s="281" t="s">
        <v>172</v>
      </c>
      <c r="AA89" s="161">
        <f>IF(OR(J89="Fail",ISBLANK(J89)),INDEX('Issue Code Table'!C:C,MATCH(N:N,'Issue Code Table'!A:A,0)),IF(M89="Critical",6,IF(M89="Significant",5,IF(M89="Moderate",3,2))))</f>
        <v>5</v>
      </c>
    </row>
    <row r="90" spans="1:27" s="79" customFormat="1" ht="54.75" customHeight="1" x14ac:dyDescent="0.25">
      <c r="A90" s="101" t="s">
        <v>3652</v>
      </c>
      <c r="B90" s="103" t="s">
        <v>223</v>
      </c>
      <c r="C90" s="262" t="s">
        <v>224</v>
      </c>
      <c r="D90" s="262" t="s">
        <v>155</v>
      </c>
      <c r="E90" s="262" t="s">
        <v>649</v>
      </c>
      <c r="F90" s="262" t="s">
        <v>2813</v>
      </c>
      <c r="G90" s="262" t="s">
        <v>3295</v>
      </c>
      <c r="H90" s="262" t="s">
        <v>650</v>
      </c>
      <c r="I90" s="258"/>
      <c r="J90" s="97"/>
      <c r="K90" s="113" t="s">
        <v>651</v>
      </c>
      <c r="L90" s="113"/>
      <c r="M90" s="106" t="s">
        <v>149</v>
      </c>
      <c r="N90" s="114" t="s">
        <v>452</v>
      </c>
      <c r="O90" s="259" t="s">
        <v>453</v>
      </c>
      <c r="P90" s="108"/>
      <c r="Q90" s="78" t="s">
        <v>618</v>
      </c>
      <c r="R90" s="78" t="s">
        <v>652</v>
      </c>
      <c r="S90" s="103" t="s">
        <v>653</v>
      </c>
      <c r="T90" s="103" t="s">
        <v>654</v>
      </c>
      <c r="U90" s="188" t="s">
        <v>4659</v>
      </c>
      <c r="V90" s="188" t="s">
        <v>3545</v>
      </c>
      <c r="W90" s="281" t="s">
        <v>172</v>
      </c>
      <c r="AA90" s="161">
        <f>IF(OR(J90="Fail",ISBLANK(J90)),INDEX('Issue Code Table'!C:C,MATCH(N:N,'Issue Code Table'!A:A,0)),IF(M90="Critical",6,IF(M90="Significant",5,IF(M90="Moderate",3,2))))</f>
        <v>5</v>
      </c>
    </row>
    <row r="91" spans="1:27" s="79" customFormat="1" ht="54.75" customHeight="1" x14ac:dyDescent="0.25">
      <c r="A91" s="101" t="s">
        <v>3653</v>
      </c>
      <c r="B91" s="103" t="s">
        <v>223</v>
      </c>
      <c r="C91" s="262" t="s">
        <v>224</v>
      </c>
      <c r="D91" s="262" t="s">
        <v>155</v>
      </c>
      <c r="E91" s="262" t="s">
        <v>655</v>
      </c>
      <c r="F91" s="262" t="s">
        <v>2814</v>
      </c>
      <c r="G91" s="262" t="s">
        <v>3296</v>
      </c>
      <c r="H91" s="262" t="s">
        <v>656</v>
      </c>
      <c r="I91" s="258"/>
      <c r="J91" s="97"/>
      <c r="K91" s="113" t="s">
        <v>657</v>
      </c>
      <c r="L91" s="113"/>
      <c r="M91" s="106" t="s">
        <v>149</v>
      </c>
      <c r="N91" s="114" t="s">
        <v>452</v>
      </c>
      <c r="O91" s="259" t="s">
        <v>453</v>
      </c>
      <c r="P91" s="108"/>
      <c r="Q91" s="78" t="s">
        <v>618</v>
      </c>
      <c r="R91" s="78" t="s">
        <v>658</v>
      </c>
      <c r="S91" s="103" t="s">
        <v>659</v>
      </c>
      <c r="T91" s="103" t="s">
        <v>654</v>
      </c>
      <c r="U91" s="188" t="s">
        <v>4849</v>
      </c>
      <c r="V91" s="188" t="s">
        <v>3546</v>
      </c>
      <c r="W91" s="281" t="s">
        <v>172</v>
      </c>
      <c r="AA91" s="161">
        <f>IF(OR(J91="Fail",ISBLANK(J91)),INDEX('Issue Code Table'!C:C,MATCH(N:N,'Issue Code Table'!A:A,0)),IF(M91="Critical",6,IF(M91="Significant",5,IF(M91="Moderate",3,2))))</f>
        <v>5</v>
      </c>
    </row>
    <row r="92" spans="1:27" s="79" customFormat="1" ht="54.75" customHeight="1" x14ac:dyDescent="0.25">
      <c r="A92" s="101" t="s">
        <v>3654</v>
      </c>
      <c r="B92" s="103" t="s">
        <v>223</v>
      </c>
      <c r="C92" s="262" t="s">
        <v>224</v>
      </c>
      <c r="D92" s="262" t="s">
        <v>155</v>
      </c>
      <c r="E92" s="262" t="s">
        <v>3127</v>
      </c>
      <c r="F92" s="262" t="s">
        <v>2815</v>
      </c>
      <c r="G92" s="262" t="s">
        <v>3297</v>
      </c>
      <c r="H92" s="262" t="s">
        <v>660</v>
      </c>
      <c r="I92" s="258"/>
      <c r="J92" s="97"/>
      <c r="K92" s="113" t="s">
        <v>661</v>
      </c>
      <c r="L92" s="113"/>
      <c r="M92" s="106" t="s">
        <v>149</v>
      </c>
      <c r="N92" s="114" t="s">
        <v>452</v>
      </c>
      <c r="O92" s="259" t="s">
        <v>453</v>
      </c>
      <c r="P92" s="108"/>
      <c r="Q92" s="78" t="s">
        <v>618</v>
      </c>
      <c r="R92" s="78" t="s">
        <v>662</v>
      </c>
      <c r="S92" s="103" t="s">
        <v>663</v>
      </c>
      <c r="T92" s="103" t="s">
        <v>664</v>
      </c>
      <c r="U92" s="188" t="s">
        <v>4660</v>
      </c>
      <c r="V92" s="188" t="s">
        <v>4661</v>
      </c>
      <c r="W92" s="281" t="s">
        <v>172</v>
      </c>
      <c r="AA92" s="161">
        <f>IF(OR(J92="Fail",ISBLANK(J92)),INDEX('Issue Code Table'!C:C,MATCH(N:N,'Issue Code Table'!A:A,0)),IF(M92="Critical",6,IF(M92="Significant",5,IF(M92="Moderate",3,2))))</f>
        <v>5</v>
      </c>
    </row>
    <row r="93" spans="1:27" s="79" customFormat="1" ht="54.75" customHeight="1" x14ac:dyDescent="0.25">
      <c r="A93" s="101" t="s">
        <v>3655</v>
      </c>
      <c r="B93" s="103" t="s">
        <v>223</v>
      </c>
      <c r="C93" s="262" t="s">
        <v>224</v>
      </c>
      <c r="D93" s="262" t="s">
        <v>155</v>
      </c>
      <c r="E93" s="262" t="s">
        <v>665</v>
      </c>
      <c r="F93" s="262" t="s">
        <v>3919</v>
      </c>
      <c r="G93" s="262" t="s">
        <v>3298</v>
      </c>
      <c r="H93" s="176" t="s">
        <v>3490</v>
      </c>
      <c r="I93" s="258"/>
      <c r="J93" s="97"/>
      <c r="K93" s="104" t="s">
        <v>3491</v>
      </c>
      <c r="L93" s="113"/>
      <c r="M93" s="106" t="s">
        <v>149</v>
      </c>
      <c r="N93" s="114" t="s">
        <v>452</v>
      </c>
      <c r="O93" s="259" t="s">
        <v>453</v>
      </c>
      <c r="P93" s="108"/>
      <c r="Q93" s="78" t="s">
        <v>618</v>
      </c>
      <c r="R93" s="78" t="s">
        <v>666</v>
      </c>
      <c r="S93" s="103" t="s">
        <v>667</v>
      </c>
      <c r="T93" s="103" t="s">
        <v>233</v>
      </c>
      <c r="U93" s="188" t="s">
        <v>4848</v>
      </c>
      <c r="V93" s="188" t="s">
        <v>4665</v>
      </c>
      <c r="W93" s="281" t="s">
        <v>172</v>
      </c>
      <c r="AA93" s="161">
        <f>IF(OR(J93="Fail",ISBLANK(J93)),INDEX('Issue Code Table'!C:C,MATCH(N:N,'Issue Code Table'!A:A,0)),IF(M93="Critical",6,IF(M93="Significant",5,IF(M93="Moderate",3,2))))</f>
        <v>5</v>
      </c>
    </row>
    <row r="94" spans="1:27" s="79" customFormat="1" ht="54.75" customHeight="1" x14ac:dyDescent="0.25">
      <c r="A94" s="101" t="s">
        <v>3656</v>
      </c>
      <c r="B94" s="192" t="s">
        <v>641</v>
      </c>
      <c r="C94" s="262" t="s">
        <v>642</v>
      </c>
      <c r="D94" s="262" t="s">
        <v>155</v>
      </c>
      <c r="E94" s="262" t="s">
        <v>668</v>
      </c>
      <c r="F94" s="262" t="s">
        <v>2816</v>
      </c>
      <c r="G94" s="262" t="s">
        <v>4935</v>
      </c>
      <c r="H94" s="262" t="s">
        <v>669</v>
      </c>
      <c r="I94" s="258"/>
      <c r="J94" s="97"/>
      <c r="K94" s="113" t="s">
        <v>670</v>
      </c>
      <c r="L94" s="113"/>
      <c r="M94" s="106" t="s">
        <v>149</v>
      </c>
      <c r="N94" s="114" t="s">
        <v>452</v>
      </c>
      <c r="O94" s="259" t="s">
        <v>453</v>
      </c>
      <c r="P94" s="108"/>
      <c r="Q94" s="78" t="s">
        <v>618</v>
      </c>
      <c r="R94" s="78" t="s">
        <v>671</v>
      </c>
      <c r="S94" s="103" t="s">
        <v>672</v>
      </c>
      <c r="T94" s="103" t="s">
        <v>233</v>
      </c>
      <c r="U94" s="188" t="s">
        <v>4662</v>
      </c>
      <c r="V94" s="188" t="s">
        <v>4663</v>
      </c>
      <c r="W94" s="281" t="s">
        <v>172</v>
      </c>
      <c r="AA94" s="161">
        <f>IF(OR(J94="Fail",ISBLANK(J94)),INDEX('Issue Code Table'!C:C,MATCH(N:N,'Issue Code Table'!A:A,0)),IF(M94="Critical",6,IF(M94="Significant",5,IF(M94="Moderate",3,2))))</f>
        <v>5</v>
      </c>
    </row>
    <row r="95" spans="1:27" s="79" customFormat="1" ht="54.75" customHeight="1" x14ac:dyDescent="0.25">
      <c r="A95" s="101" t="s">
        <v>3657</v>
      </c>
      <c r="B95" s="192" t="s">
        <v>236</v>
      </c>
      <c r="C95" s="262" t="s">
        <v>237</v>
      </c>
      <c r="D95" s="262" t="s">
        <v>155</v>
      </c>
      <c r="E95" s="262" t="s">
        <v>673</v>
      </c>
      <c r="F95" s="262" t="s">
        <v>2817</v>
      </c>
      <c r="G95" s="262" t="s">
        <v>4901</v>
      </c>
      <c r="H95" s="262" t="s">
        <v>674</v>
      </c>
      <c r="I95" s="258"/>
      <c r="J95" s="97"/>
      <c r="K95" s="113" t="s">
        <v>675</v>
      </c>
      <c r="L95" s="113"/>
      <c r="M95" s="106" t="s">
        <v>149</v>
      </c>
      <c r="N95" s="114" t="s">
        <v>228</v>
      </c>
      <c r="O95" s="259" t="s">
        <v>229</v>
      </c>
      <c r="P95" s="108"/>
      <c r="Q95" s="78" t="s">
        <v>618</v>
      </c>
      <c r="R95" s="78" t="s">
        <v>676</v>
      </c>
      <c r="S95" s="103" t="s">
        <v>677</v>
      </c>
      <c r="T95" s="103" t="s">
        <v>678</v>
      </c>
      <c r="U95" s="188" t="s">
        <v>4669</v>
      </c>
      <c r="V95" s="188" t="s">
        <v>4664</v>
      </c>
      <c r="W95" s="281" t="s">
        <v>172</v>
      </c>
      <c r="AA95" s="161">
        <f>IF(OR(J95="Fail",ISBLANK(J95)),INDEX('Issue Code Table'!C:C,MATCH(N:N,'Issue Code Table'!A:A,0)),IF(M95="Critical",6,IF(M95="Significant",5,IF(M95="Moderate",3,2))))</f>
        <v>5</v>
      </c>
    </row>
    <row r="96" spans="1:27" s="79" customFormat="1" ht="54.75" customHeight="1" x14ac:dyDescent="0.25">
      <c r="A96" s="101" t="s">
        <v>3658</v>
      </c>
      <c r="B96" s="102" t="s">
        <v>679</v>
      </c>
      <c r="C96" s="262" t="s">
        <v>680</v>
      </c>
      <c r="D96" s="262" t="s">
        <v>155</v>
      </c>
      <c r="E96" s="262" t="s">
        <v>3128</v>
      </c>
      <c r="F96" s="262" t="s">
        <v>2818</v>
      </c>
      <c r="G96" s="262" t="s">
        <v>4902</v>
      </c>
      <c r="H96" s="262" t="s">
        <v>681</v>
      </c>
      <c r="I96" s="258"/>
      <c r="J96" s="97"/>
      <c r="K96" s="113" t="s">
        <v>682</v>
      </c>
      <c r="L96" s="113"/>
      <c r="M96" s="106" t="s">
        <v>149</v>
      </c>
      <c r="N96" s="114" t="s">
        <v>452</v>
      </c>
      <c r="O96" s="259" t="s">
        <v>453</v>
      </c>
      <c r="P96" s="108"/>
      <c r="Q96" s="78" t="s">
        <v>683</v>
      </c>
      <c r="R96" s="78" t="s">
        <v>684</v>
      </c>
      <c r="S96" s="103" t="s">
        <v>685</v>
      </c>
      <c r="T96" s="103" t="s">
        <v>686</v>
      </c>
      <c r="U96" s="188" t="s">
        <v>4668</v>
      </c>
      <c r="V96" s="188" t="s">
        <v>4666</v>
      </c>
      <c r="W96" s="281" t="s">
        <v>172</v>
      </c>
      <c r="AA96" s="161">
        <f>IF(OR(J96="Fail",ISBLANK(J96)),INDEX('Issue Code Table'!C:C,MATCH(N:N,'Issue Code Table'!A:A,0)),IF(M96="Critical",6,IF(M96="Significant",5,IF(M96="Moderate",3,2))))</f>
        <v>5</v>
      </c>
    </row>
    <row r="97" spans="1:27" s="79" customFormat="1" ht="54.75" customHeight="1" x14ac:dyDescent="0.25">
      <c r="A97" s="101" t="s">
        <v>3659</v>
      </c>
      <c r="B97" s="102" t="s">
        <v>679</v>
      </c>
      <c r="C97" s="262" t="s">
        <v>680</v>
      </c>
      <c r="D97" s="262" t="s">
        <v>155</v>
      </c>
      <c r="E97" s="262" t="s">
        <v>3207</v>
      </c>
      <c r="F97" s="262" t="s">
        <v>2819</v>
      </c>
      <c r="G97" s="262" t="s">
        <v>3299</v>
      </c>
      <c r="H97" s="262" t="s">
        <v>687</v>
      </c>
      <c r="I97" s="258"/>
      <c r="J97" s="97"/>
      <c r="K97" s="113" t="s">
        <v>688</v>
      </c>
      <c r="L97" s="113"/>
      <c r="M97" s="106" t="s">
        <v>149</v>
      </c>
      <c r="N97" s="114" t="s">
        <v>452</v>
      </c>
      <c r="O97" s="259" t="s">
        <v>453</v>
      </c>
      <c r="P97" s="108"/>
      <c r="Q97" s="78" t="s">
        <v>683</v>
      </c>
      <c r="R97" s="78" t="s">
        <v>689</v>
      </c>
      <c r="S97" s="103" t="s">
        <v>690</v>
      </c>
      <c r="T97" s="103" t="s">
        <v>691</v>
      </c>
      <c r="U97" s="188" t="s">
        <v>4856</v>
      </c>
      <c r="V97" s="188" t="s">
        <v>4667</v>
      </c>
      <c r="W97" s="281" t="s">
        <v>172</v>
      </c>
      <c r="AA97" s="161">
        <f>IF(OR(J97="Fail",ISBLANK(J97)),INDEX('Issue Code Table'!C:C,MATCH(N:N,'Issue Code Table'!A:A,0)),IF(M97="Critical",6,IF(M97="Significant",5,IF(M97="Moderate",3,2))))</f>
        <v>5</v>
      </c>
    </row>
    <row r="98" spans="1:27" s="79" customFormat="1" ht="54.75" customHeight="1" x14ac:dyDescent="0.25">
      <c r="A98" s="101" t="s">
        <v>3660</v>
      </c>
      <c r="B98" s="102" t="s">
        <v>679</v>
      </c>
      <c r="C98" s="262" t="s">
        <v>680</v>
      </c>
      <c r="D98" s="262" t="s">
        <v>155</v>
      </c>
      <c r="E98" s="262" t="s">
        <v>3208</v>
      </c>
      <c r="F98" s="262" t="s">
        <v>2820</v>
      </c>
      <c r="G98" s="262" t="s">
        <v>3300</v>
      </c>
      <c r="H98" s="262" t="s">
        <v>692</v>
      </c>
      <c r="I98" s="258"/>
      <c r="J98" s="97"/>
      <c r="K98" s="113" t="s">
        <v>693</v>
      </c>
      <c r="L98" s="113"/>
      <c r="M98" s="106" t="s">
        <v>149</v>
      </c>
      <c r="N98" s="114" t="s">
        <v>452</v>
      </c>
      <c r="O98" s="259" t="s">
        <v>453</v>
      </c>
      <c r="P98" s="108"/>
      <c r="Q98" s="78" t="s">
        <v>683</v>
      </c>
      <c r="R98" s="78" t="s">
        <v>694</v>
      </c>
      <c r="S98" s="103" t="s">
        <v>695</v>
      </c>
      <c r="T98" s="103" t="s">
        <v>678</v>
      </c>
      <c r="U98" s="188" t="s">
        <v>4670</v>
      </c>
      <c r="V98" s="188" t="s">
        <v>4672</v>
      </c>
      <c r="W98" s="281" t="s">
        <v>172</v>
      </c>
      <c r="AA98" s="161">
        <f>IF(OR(J98="Fail",ISBLANK(J98)),INDEX('Issue Code Table'!C:C,MATCH(N:N,'Issue Code Table'!A:A,0)),IF(M98="Critical",6,IF(M98="Significant",5,IF(M98="Moderate",3,2))))</f>
        <v>5</v>
      </c>
    </row>
    <row r="99" spans="1:27" s="79" customFormat="1" ht="54.75" customHeight="1" x14ac:dyDescent="0.25">
      <c r="A99" s="101" t="s">
        <v>3661</v>
      </c>
      <c r="B99" s="102" t="s">
        <v>496</v>
      </c>
      <c r="C99" s="262" t="s">
        <v>497</v>
      </c>
      <c r="D99" s="262" t="s">
        <v>155</v>
      </c>
      <c r="E99" s="262" t="s">
        <v>696</v>
      </c>
      <c r="F99" s="262" t="s">
        <v>2821</v>
      </c>
      <c r="G99" s="262" t="s">
        <v>4903</v>
      </c>
      <c r="H99" s="262" t="s">
        <v>697</v>
      </c>
      <c r="I99" s="258"/>
      <c r="J99" s="97"/>
      <c r="K99" s="113" t="s">
        <v>698</v>
      </c>
      <c r="L99" s="113"/>
      <c r="M99" s="106" t="s">
        <v>149</v>
      </c>
      <c r="N99" s="114" t="s">
        <v>3509</v>
      </c>
      <c r="O99" s="259" t="s">
        <v>3514</v>
      </c>
      <c r="P99" s="108"/>
      <c r="Q99" s="78" t="s">
        <v>683</v>
      </c>
      <c r="R99" s="78" t="s">
        <v>699</v>
      </c>
      <c r="S99" s="103" t="s">
        <v>700</v>
      </c>
      <c r="T99" s="103" t="s">
        <v>3945</v>
      </c>
      <c r="U99" s="188" t="s">
        <v>4857</v>
      </c>
      <c r="V99" s="188" t="s">
        <v>4673</v>
      </c>
      <c r="W99" s="281" t="s">
        <v>172</v>
      </c>
      <c r="AA99" s="161">
        <f>IF(OR(J99="Fail",ISBLANK(J99)),INDEX('Issue Code Table'!C:C,MATCH(N:N,'Issue Code Table'!A:A,0)),IF(M99="Critical",6,IF(M99="Significant",5,IF(M99="Moderate",3,2))))</f>
        <v>6</v>
      </c>
    </row>
    <row r="100" spans="1:27" s="79" customFormat="1" ht="54.75" customHeight="1" x14ac:dyDescent="0.25">
      <c r="A100" s="101" t="s">
        <v>3662</v>
      </c>
      <c r="B100" s="102" t="s">
        <v>153</v>
      </c>
      <c r="C100" s="262" t="s">
        <v>154</v>
      </c>
      <c r="D100" s="262" t="s">
        <v>155</v>
      </c>
      <c r="E100" s="262" t="s">
        <v>3129</v>
      </c>
      <c r="F100" s="262" t="s">
        <v>2822</v>
      </c>
      <c r="G100" s="262" t="s">
        <v>3301</v>
      </c>
      <c r="H100" s="262" t="s">
        <v>701</v>
      </c>
      <c r="I100" s="258"/>
      <c r="J100" s="97"/>
      <c r="K100" s="113" t="s">
        <v>702</v>
      </c>
      <c r="L100" s="113"/>
      <c r="M100" s="106" t="s">
        <v>149</v>
      </c>
      <c r="N100" s="114" t="s">
        <v>194</v>
      </c>
      <c r="O100" s="259" t="s">
        <v>195</v>
      </c>
      <c r="P100" s="108"/>
      <c r="Q100" s="78" t="s">
        <v>683</v>
      </c>
      <c r="R100" s="78" t="s">
        <v>703</v>
      </c>
      <c r="S100" s="103" t="s">
        <v>704</v>
      </c>
      <c r="T100" s="103" t="s">
        <v>705</v>
      </c>
      <c r="U100" s="188" t="s">
        <v>4671</v>
      </c>
      <c r="V100" s="188" t="s">
        <v>4674</v>
      </c>
      <c r="W100" s="281" t="s">
        <v>172</v>
      </c>
      <c r="AA100" s="161">
        <f>IF(OR(J100="Fail",ISBLANK(J100)),INDEX('Issue Code Table'!C:C,MATCH(N:N,'Issue Code Table'!A:A,0)),IF(M100="Critical",6,IF(M100="Significant",5,IF(M100="Moderate",3,2))))</f>
        <v>7</v>
      </c>
    </row>
    <row r="101" spans="1:27" s="79" customFormat="1" ht="54.75" customHeight="1" x14ac:dyDescent="0.25">
      <c r="A101" s="101" t="s">
        <v>3663</v>
      </c>
      <c r="B101" s="192" t="s">
        <v>590</v>
      </c>
      <c r="C101" s="262" t="s">
        <v>591</v>
      </c>
      <c r="D101" s="262" t="s">
        <v>129</v>
      </c>
      <c r="E101" s="262" t="s">
        <v>3130</v>
      </c>
      <c r="F101" s="262" t="s">
        <v>2823</v>
      </c>
      <c r="G101" s="262" t="s">
        <v>157</v>
      </c>
      <c r="H101" s="262" t="s">
        <v>706</v>
      </c>
      <c r="I101" s="258"/>
      <c r="J101" s="97"/>
      <c r="K101" s="113" t="s">
        <v>707</v>
      </c>
      <c r="L101" s="113"/>
      <c r="M101" s="106" t="s">
        <v>160</v>
      </c>
      <c r="N101" s="114" t="s">
        <v>246</v>
      </c>
      <c r="O101" s="259" t="s">
        <v>247</v>
      </c>
      <c r="P101" s="108"/>
      <c r="Q101" s="78" t="s">
        <v>683</v>
      </c>
      <c r="R101" s="78" t="s">
        <v>708</v>
      </c>
      <c r="S101" s="103" t="s">
        <v>709</v>
      </c>
      <c r="T101" s="103" t="s">
        <v>233</v>
      </c>
      <c r="U101" s="188" t="s">
        <v>4676</v>
      </c>
      <c r="V101" s="188" t="s">
        <v>4675</v>
      </c>
      <c r="W101" s="281"/>
      <c r="AA101" s="161">
        <f>IF(OR(J101="Fail",ISBLANK(J101)),INDEX('Issue Code Table'!C:C,MATCH(N:N,'Issue Code Table'!A:A,0)),IF(M101="Critical",6,IF(M101="Significant",5,IF(M101="Moderate",3,2))))</f>
        <v>4</v>
      </c>
    </row>
    <row r="102" spans="1:27" s="79" customFormat="1" ht="54.75" customHeight="1" x14ac:dyDescent="0.25">
      <c r="A102" s="101" t="s">
        <v>3664</v>
      </c>
      <c r="B102" s="102" t="s">
        <v>641</v>
      </c>
      <c r="C102" s="262" t="s">
        <v>642</v>
      </c>
      <c r="D102" s="262" t="s">
        <v>155</v>
      </c>
      <c r="E102" s="262" t="s">
        <v>710</v>
      </c>
      <c r="F102" s="262" t="s">
        <v>2824</v>
      </c>
      <c r="G102" s="262" t="s">
        <v>4904</v>
      </c>
      <c r="H102" s="262" t="s">
        <v>711</v>
      </c>
      <c r="I102" s="258"/>
      <c r="J102" s="97"/>
      <c r="K102" s="113" t="s">
        <v>712</v>
      </c>
      <c r="L102" s="113"/>
      <c r="M102" s="106" t="s">
        <v>149</v>
      </c>
      <c r="N102" s="114" t="s">
        <v>500</v>
      </c>
      <c r="O102" s="259" t="s">
        <v>501</v>
      </c>
      <c r="P102" s="108"/>
      <c r="Q102" s="78" t="s">
        <v>683</v>
      </c>
      <c r="R102" s="78" t="s">
        <v>713</v>
      </c>
      <c r="S102" s="103" t="s">
        <v>714</v>
      </c>
      <c r="T102" s="103" t="s">
        <v>715</v>
      </c>
      <c r="U102" s="188" t="s">
        <v>4854</v>
      </c>
      <c r="V102" s="188" t="s">
        <v>4677</v>
      </c>
      <c r="W102" s="281" t="s">
        <v>172</v>
      </c>
      <c r="AA102" s="161">
        <f>IF(OR(J102="Fail",ISBLANK(J102)),INDEX('Issue Code Table'!C:C,MATCH(N:N,'Issue Code Table'!A:A,0)),IF(M102="Critical",6,IF(M102="Significant",5,IF(M102="Moderate",3,2))))</f>
        <v>6</v>
      </c>
    </row>
    <row r="103" spans="1:27" s="79" customFormat="1" ht="54.75" customHeight="1" x14ac:dyDescent="0.25">
      <c r="A103" s="101" t="s">
        <v>3665</v>
      </c>
      <c r="B103" s="102" t="s">
        <v>153</v>
      </c>
      <c r="C103" s="262" t="s">
        <v>154</v>
      </c>
      <c r="D103" s="262" t="s">
        <v>155</v>
      </c>
      <c r="E103" s="262" t="s">
        <v>716</v>
      </c>
      <c r="F103" s="262" t="s">
        <v>2825</v>
      </c>
      <c r="G103" s="262" t="s">
        <v>4905</v>
      </c>
      <c r="H103" s="262" t="s">
        <v>717</v>
      </c>
      <c r="I103" s="258"/>
      <c r="J103" s="97"/>
      <c r="K103" s="113" t="s">
        <v>718</v>
      </c>
      <c r="L103" s="113"/>
      <c r="M103" s="106" t="s">
        <v>149</v>
      </c>
      <c r="N103" s="114" t="s">
        <v>3509</v>
      </c>
      <c r="O103" s="259" t="s">
        <v>3514</v>
      </c>
      <c r="P103" s="108"/>
      <c r="Q103" s="78" t="s">
        <v>683</v>
      </c>
      <c r="R103" s="78" t="s">
        <v>719</v>
      </c>
      <c r="S103" s="103" t="s">
        <v>720</v>
      </c>
      <c r="T103" s="103" t="s">
        <v>721</v>
      </c>
      <c r="U103" s="188" t="s">
        <v>4679</v>
      </c>
      <c r="V103" s="188" t="s">
        <v>4678</v>
      </c>
      <c r="W103" s="281" t="s">
        <v>172</v>
      </c>
      <c r="AA103" s="161">
        <f>IF(OR(J103="Fail",ISBLANK(J103)),INDEX('Issue Code Table'!C:C,MATCH(N:N,'Issue Code Table'!A:A,0)),IF(M103="Critical",6,IF(M103="Significant",5,IF(M103="Moderate",3,2))))</f>
        <v>6</v>
      </c>
    </row>
    <row r="104" spans="1:27" s="79" customFormat="1" ht="54.75" customHeight="1" x14ac:dyDescent="0.25">
      <c r="A104" s="101" t="s">
        <v>3666</v>
      </c>
      <c r="B104" s="102" t="s">
        <v>496</v>
      </c>
      <c r="C104" s="262" t="s">
        <v>497</v>
      </c>
      <c r="D104" s="262" t="s">
        <v>155</v>
      </c>
      <c r="E104" s="262" t="s">
        <v>722</v>
      </c>
      <c r="F104" s="262" t="s">
        <v>2826</v>
      </c>
      <c r="G104" s="262" t="s">
        <v>3302</v>
      </c>
      <c r="H104" s="262" t="s">
        <v>723</v>
      </c>
      <c r="I104" s="258"/>
      <c r="J104" s="97"/>
      <c r="K104" s="113" t="s">
        <v>724</v>
      </c>
      <c r="L104" s="113"/>
      <c r="M104" s="106" t="s">
        <v>149</v>
      </c>
      <c r="N104" s="114" t="s">
        <v>3509</v>
      </c>
      <c r="O104" s="259" t="s">
        <v>3514</v>
      </c>
      <c r="P104" s="108"/>
      <c r="Q104" s="78" t="s">
        <v>683</v>
      </c>
      <c r="R104" s="78" t="s">
        <v>725</v>
      </c>
      <c r="S104" s="103" t="s">
        <v>726</v>
      </c>
      <c r="T104" s="103" t="s">
        <v>3946</v>
      </c>
      <c r="U104" s="188" t="s">
        <v>4680</v>
      </c>
      <c r="V104" s="188" t="s">
        <v>4681</v>
      </c>
      <c r="W104" s="281" t="s">
        <v>172</v>
      </c>
      <c r="AA104" s="161">
        <f>IF(OR(J104="Fail",ISBLANK(J104)),INDEX('Issue Code Table'!C:C,MATCH(N:N,'Issue Code Table'!A:A,0)),IF(M104="Critical",6,IF(M104="Significant",5,IF(M104="Moderate",3,2))))</f>
        <v>6</v>
      </c>
    </row>
    <row r="105" spans="1:27" s="79" customFormat="1" ht="54.75" customHeight="1" x14ac:dyDescent="0.25">
      <c r="A105" s="101" t="s">
        <v>3667</v>
      </c>
      <c r="B105" s="102" t="s">
        <v>496</v>
      </c>
      <c r="C105" s="262" t="s">
        <v>497</v>
      </c>
      <c r="D105" s="262" t="s">
        <v>155</v>
      </c>
      <c r="E105" s="262" t="s">
        <v>727</v>
      </c>
      <c r="F105" s="262" t="s">
        <v>2827</v>
      </c>
      <c r="G105" s="262" t="s">
        <v>3303</v>
      </c>
      <c r="H105" s="262" t="s">
        <v>728</v>
      </c>
      <c r="I105" s="258"/>
      <c r="J105" s="97"/>
      <c r="K105" s="113" t="s">
        <v>729</v>
      </c>
      <c r="L105" s="113"/>
      <c r="M105" s="106" t="s">
        <v>149</v>
      </c>
      <c r="N105" s="114" t="s">
        <v>3509</v>
      </c>
      <c r="O105" s="259" t="s">
        <v>3514</v>
      </c>
      <c r="P105" s="108"/>
      <c r="Q105" s="78" t="s">
        <v>683</v>
      </c>
      <c r="R105" s="78" t="s">
        <v>730</v>
      </c>
      <c r="S105" s="103" t="s">
        <v>731</v>
      </c>
      <c r="T105" s="103" t="s">
        <v>3947</v>
      </c>
      <c r="U105" s="188" t="s">
        <v>4858</v>
      </c>
      <c r="V105" s="188" t="s">
        <v>3547</v>
      </c>
      <c r="W105" s="281" t="s">
        <v>172</v>
      </c>
      <c r="AA105" s="161">
        <f>IF(OR(J105="Fail",ISBLANK(J105)),INDEX('Issue Code Table'!C:C,MATCH(N:N,'Issue Code Table'!A:A,0)),IF(M105="Critical",6,IF(M105="Significant",5,IF(M105="Moderate",3,2))))</f>
        <v>6</v>
      </c>
    </row>
    <row r="106" spans="1:27" s="79" customFormat="1" ht="54.75" customHeight="1" x14ac:dyDescent="0.25">
      <c r="A106" s="101" t="s">
        <v>3668</v>
      </c>
      <c r="B106" s="102" t="s">
        <v>236</v>
      </c>
      <c r="C106" s="262" t="s">
        <v>237</v>
      </c>
      <c r="D106" s="262" t="s">
        <v>155</v>
      </c>
      <c r="E106" s="262" t="s">
        <v>3131</v>
      </c>
      <c r="F106" s="262" t="s">
        <v>2828</v>
      </c>
      <c r="G106" s="262" t="s">
        <v>3304</v>
      </c>
      <c r="H106" s="262" t="s">
        <v>732</v>
      </c>
      <c r="I106" s="258"/>
      <c r="J106" s="97"/>
      <c r="K106" s="113" t="s">
        <v>733</v>
      </c>
      <c r="L106" s="113"/>
      <c r="M106" s="106" t="s">
        <v>160</v>
      </c>
      <c r="N106" s="114" t="s">
        <v>452</v>
      </c>
      <c r="O106" s="259" t="s">
        <v>453</v>
      </c>
      <c r="P106" s="108"/>
      <c r="Q106" s="78" t="s">
        <v>734</v>
      </c>
      <c r="R106" s="78" t="s">
        <v>735</v>
      </c>
      <c r="S106" s="103" t="s">
        <v>736</v>
      </c>
      <c r="T106" s="103" t="s">
        <v>233</v>
      </c>
      <c r="U106" s="188" t="s">
        <v>4855</v>
      </c>
      <c r="V106" s="188" t="s">
        <v>4682</v>
      </c>
      <c r="W106" s="281"/>
      <c r="AA106" s="161">
        <f>IF(OR(J106="Fail",ISBLANK(J106)),INDEX('Issue Code Table'!C:C,MATCH(N:N,'Issue Code Table'!A:A,0)),IF(M106="Critical",6,IF(M106="Significant",5,IF(M106="Moderate",3,2))))</f>
        <v>5</v>
      </c>
    </row>
    <row r="107" spans="1:27" s="79" customFormat="1" ht="54.75" customHeight="1" x14ac:dyDescent="0.25">
      <c r="A107" s="101" t="s">
        <v>3669</v>
      </c>
      <c r="B107" s="102" t="s">
        <v>236</v>
      </c>
      <c r="C107" s="262" t="s">
        <v>237</v>
      </c>
      <c r="D107" s="262" t="s">
        <v>155</v>
      </c>
      <c r="E107" s="262" t="s">
        <v>3132</v>
      </c>
      <c r="F107" s="262" t="s">
        <v>2829</v>
      </c>
      <c r="G107" s="262" t="s">
        <v>4906</v>
      </c>
      <c r="H107" s="262" t="s">
        <v>737</v>
      </c>
      <c r="I107" s="258"/>
      <c r="J107" s="97"/>
      <c r="K107" s="113" t="s">
        <v>738</v>
      </c>
      <c r="L107" s="113"/>
      <c r="M107" s="106" t="s">
        <v>149</v>
      </c>
      <c r="N107" s="114" t="s">
        <v>228</v>
      </c>
      <c r="O107" s="259" t="s">
        <v>229</v>
      </c>
      <c r="P107" s="108"/>
      <c r="Q107" s="78" t="s">
        <v>734</v>
      </c>
      <c r="R107" s="78" t="s">
        <v>739</v>
      </c>
      <c r="S107" s="103" t="s">
        <v>740</v>
      </c>
      <c r="T107" s="103" t="s">
        <v>233</v>
      </c>
      <c r="U107" s="188" t="s">
        <v>4684</v>
      </c>
      <c r="V107" s="188" t="s">
        <v>4683</v>
      </c>
      <c r="W107" s="281" t="s">
        <v>172</v>
      </c>
      <c r="AA107" s="161">
        <f>IF(OR(J107="Fail",ISBLANK(J107)),INDEX('Issue Code Table'!C:C,MATCH(N:N,'Issue Code Table'!A:A,0)),IF(M107="Critical",6,IF(M107="Significant",5,IF(M107="Moderate",3,2))))</f>
        <v>5</v>
      </c>
    </row>
    <row r="108" spans="1:27" s="79" customFormat="1" ht="54.75" customHeight="1" x14ac:dyDescent="0.25">
      <c r="A108" s="101" t="s">
        <v>3670</v>
      </c>
      <c r="B108" s="103" t="s">
        <v>223</v>
      </c>
      <c r="C108" s="262" t="s">
        <v>224</v>
      </c>
      <c r="D108" s="262" t="s">
        <v>155</v>
      </c>
      <c r="E108" s="262" t="s">
        <v>3133</v>
      </c>
      <c r="F108" s="262" t="s">
        <v>2830</v>
      </c>
      <c r="G108" s="262" t="s">
        <v>3305</v>
      </c>
      <c r="H108" s="262" t="s">
        <v>741</v>
      </c>
      <c r="I108" s="258"/>
      <c r="J108" s="97"/>
      <c r="K108" s="113" t="s">
        <v>742</v>
      </c>
      <c r="L108" s="113"/>
      <c r="M108" s="106" t="s">
        <v>149</v>
      </c>
      <c r="N108" s="114" t="s">
        <v>228</v>
      </c>
      <c r="O108" s="259" t="s">
        <v>229</v>
      </c>
      <c r="P108" s="108"/>
      <c r="Q108" s="78" t="s">
        <v>743</v>
      </c>
      <c r="R108" s="78" t="s">
        <v>744</v>
      </c>
      <c r="S108" s="103" t="s">
        <v>745</v>
      </c>
      <c r="T108" s="103" t="s">
        <v>746</v>
      </c>
      <c r="U108" s="188" t="s">
        <v>4685</v>
      </c>
      <c r="V108" s="188" t="s">
        <v>4688</v>
      </c>
      <c r="W108" s="281" t="s">
        <v>172</v>
      </c>
      <c r="AA108" s="161">
        <f>IF(OR(J108="Fail",ISBLANK(J108)),INDEX('Issue Code Table'!C:C,MATCH(N:N,'Issue Code Table'!A:A,0)),IF(M108="Critical",6,IF(M108="Significant",5,IF(M108="Moderate",3,2))))</f>
        <v>5</v>
      </c>
    </row>
    <row r="109" spans="1:27" s="79" customFormat="1" ht="54.75" customHeight="1" x14ac:dyDescent="0.25">
      <c r="A109" s="101" t="s">
        <v>3671</v>
      </c>
      <c r="B109" s="103" t="s">
        <v>223</v>
      </c>
      <c r="C109" s="262" t="s">
        <v>224</v>
      </c>
      <c r="D109" s="262" t="s">
        <v>155</v>
      </c>
      <c r="E109" s="262" t="s">
        <v>747</v>
      </c>
      <c r="F109" s="262" t="s">
        <v>2831</v>
      </c>
      <c r="G109" s="262" t="s">
        <v>3306</v>
      </c>
      <c r="H109" s="262" t="s">
        <v>748</v>
      </c>
      <c r="I109" s="258"/>
      <c r="J109" s="97"/>
      <c r="K109" s="113" t="s">
        <v>749</v>
      </c>
      <c r="L109" s="113"/>
      <c r="M109" s="106" t="s">
        <v>149</v>
      </c>
      <c r="N109" s="114" t="s">
        <v>228</v>
      </c>
      <c r="O109" s="259" t="s">
        <v>229</v>
      </c>
      <c r="P109" s="108"/>
      <c r="Q109" s="78" t="s">
        <v>743</v>
      </c>
      <c r="R109" s="78" t="s">
        <v>750</v>
      </c>
      <c r="S109" s="103" t="s">
        <v>751</v>
      </c>
      <c r="T109" s="103" t="s">
        <v>752</v>
      </c>
      <c r="U109" s="188" t="s">
        <v>4686</v>
      </c>
      <c r="V109" s="188" t="s">
        <v>4687</v>
      </c>
      <c r="W109" s="281" t="s">
        <v>172</v>
      </c>
      <c r="AA109" s="161">
        <f>IF(OR(J109="Fail",ISBLANK(J109)),INDEX('Issue Code Table'!C:C,MATCH(N:N,'Issue Code Table'!A:A,0)),IF(M109="Critical",6,IF(M109="Significant",5,IF(M109="Moderate",3,2))))</f>
        <v>5</v>
      </c>
    </row>
    <row r="110" spans="1:27" s="79" customFormat="1" ht="54.75" customHeight="1" x14ac:dyDescent="0.25">
      <c r="A110" s="101" t="s">
        <v>3672</v>
      </c>
      <c r="B110" s="103" t="s">
        <v>223</v>
      </c>
      <c r="C110" s="262" t="s">
        <v>224</v>
      </c>
      <c r="D110" s="262" t="s">
        <v>155</v>
      </c>
      <c r="E110" s="262" t="s">
        <v>753</v>
      </c>
      <c r="F110" s="262" t="s">
        <v>2832</v>
      </c>
      <c r="G110" s="262" t="s">
        <v>3307</v>
      </c>
      <c r="H110" s="262" t="s">
        <v>754</v>
      </c>
      <c r="I110" s="258"/>
      <c r="J110" s="97"/>
      <c r="K110" s="113" t="s">
        <v>755</v>
      </c>
      <c r="L110" s="113"/>
      <c r="M110" s="106" t="s">
        <v>149</v>
      </c>
      <c r="N110" s="114" t="s">
        <v>228</v>
      </c>
      <c r="O110" s="259" t="s">
        <v>229</v>
      </c>
      <c r="P110" s="108"/>
      <c r="Q110" s="78" t="s">
        <v>743</v>
      </c>
      <c r="R110" s="78" t="s">
        <v>756</v>
      </c>
      <c r="S110" s="103" t="s">
        <v>757</v>
      </c>
      <c r="T110" s="103" t="s">
        <v>758</v>
      </c>
      <c r="U110" s="188" t="s">
        <v>4689</v>
      </c>
      <c r="V110" s="188" t="s">
        <v>4690</v>
      </c>
      <c r="W110" s="281" t="s">
        <v>172</v>
      </c>
      <c r="AA110" s="161">
        <f>IF(OR(J110="Fail",ISBLANK(J110)),INDEX('Issue Code Table'!C:C,MATCH(N:N,'Issue Code Table'!A:A,0)),IF(M110="Critical",6,IF(M110="Significant",5,IF(M110="Moderate",3,2))))</f>
        <v>5</v>
      </c>
    </row>
    <row r="111" spans="1:27" s="79" customFormat="1" ht="54.75" customHeight="1" x14ac:dyDescent="0.25">
      <c r="A111" s="101" t="s">
        <v>3673</v>
      </c>
      <c r="B111" s="103" t="s">
        <v>223</v>
      </c>
      <c r="C111" s="262" t="s">
        <v>224</v>
      </c>
      <c r="D111" s="262" t="s">
        <v>155</v>
      </c>
      <c r="E111" s="262" t="s">
        <v>3134</v>
      </c>
      <c r="F111" s="262" t="s">
        <v>2833</v>
      </c>
      <c r="G111" s="262" t="s">
        <v>3308</v>
      </c>
      <c r="H111" s="262" t="s">
        <v>759</v>
      </c>
      <c r="I111" s="258"/>
      <c r="J111" s="97"/>
      <c r="K111" s="113" t="s">
        <v>760</v>
      </c>
      <c r="L111" s="113"/>
      <c r="M111" s="106" t="s">
        <v>149</v>
      </c>
      <c r="N111" s="114" t="s">
        <v>761</v>
      </c>
      <c r="O111" s="259" t="s">
        <v>762</v>
      </c>
      <c r="P111" s="108"/>
      <c r="Q111" s="78" t="s">
        <v>743</v>
      </c>
      <c r="R111" s="78" t="s">
        <v>763</v>
      </c>
      <c r="S111" s="103" t="s">
        <v>764</v>
      </c>
      <c r="T111" s="103" t="s">
        <v>765</v>
      </c>
      <c r="U111" s="188" t="s">
        <v>4859</v>
      </c>
      <c r="V111" s="188" t="s">
        <v>4691</v>
      </c>
      <c r="W111" s="281" t="s">
        <v>172</v>
      </c>
      <c r="AA111" s="161">
        <f>IF(OR(J111="Fail",ISBLANK(J111)),INDEX('Issue Code Table'!C:C,MATCH(N:N,'Issue Code Table'!A:A,0)),IF(M111="Critical",6,IF(M111="Significant",5,IF(M111="Moderate",3,2))))</f>
        <v>5</v>
      </c>
    </row>
    <row r="112" spans="1:27" s="79" customFormat="1" ht="54.75" customHeight="1" x14ac:dyDescent="0.25">
      <c r="A112" s="101" t="s">
        <v>3674</v>
      </c>
      <c r="B112" s="103" t="s">
        <v>223</v>
      </c>
      <c r="C112" s="262" t="s">
        <v>224</v>
      </c>
      <c r="D112" s="262" t="s">
        <v>155</v>
      </c>
      <c r="E112" s="262" t="s">
        <v>3135</v>
      </c>
      <c r="F112" s="262" t="s">
        <v>2834</v>
      </c>
      <c r="G112" s="262" t="s">
        <v>3309</v>
      </c>
      <c r="H112" s="262" t="s">
        <v>766</v>
      </c>
      <c r="I112" s="258"/>
      <c r="J112" s="97"/>
      <c r="K112" s="113" t="s">
        <v>767</v>
      </c>
      <c r="L112" s="113"/>
      <c r="M112" s="106" t="s">
        <v>149</v>
      </c>
      <c r="N112" s="114" t="s">
        <v>452</v>
      </c>
      <c r="O112" s="259" t="s">
        <v>453</v>
      </c>
      <c r="P112" s="108"/>
      <c r="Q112" s="78" t="s">
        <v>743</v>
      </c>
      <c r="R112" s="78" t="s">
        <v>768</v>
      </c>
      <c r="S112" s="103" t="s">
        <v>769</v>
      </c>
      <c r="T112" s="103" t="s">
        <v>233</v>
      </c>
      <c r="U112" s="188" t="s">
        <v>4692</v>
      </c>
      <c r="V112" s="188" t="s">
        <v>4693</v>
      </c>
      <c r="W112" s="281" t="s">
        <v>172</v>
      </c>
      <c r="AA112" s="161">
        <f>IF(OR(J112="Fail",ISBLANK(J112)),INDEX('Issue Code Table'!C:C,MATCH(N:N,'Issue Code Table'!A:A,0)),IF(M112="Critical",6,IF(M112="Significant",5,IF(M112="Moderate",3,2))))</f>
        <v>5</v>
      </c>
    </row>
    <row r="113" spans="1:27" s="79" customFormat="1" ht="54.75" customHeight="1" x14ac:dyDescent="0.25">
      <c r="A113" s="101" t="s">
        <v>3675</v>
      </c>
      <c r="B113" s="103" t="s">
        <v>223</v>
      </c>
      <c r="C113" s="262" t="s">
        <v>224</v>
      </c>
      <c r="D113" s="262" t="s">
        <v>155</v>
      </c>
      <c r="E113" s="262" t="s">
        <v>3136</v>
      </c>
      <c r="F113" s="262" t="s">
        <v>2835</v>
      </c>
      <c r="G113" s="262" t="s">
        <v>3310</v>
      </c>
      <c r="H113" s="262" t="s">
        <v>770</v>
      </c>
      <c r="I113" s="258"/>
      <c r="J113" s="97"/>
      <c r="K113" s="113" t="s">
        <v>771</v>
      </c>
      <c r="L113" s="113"/>
      <c r="M113" s="106" t="s">
        <v>149</v>
      </c>
      <c r="N113" s="114" t="s">
        <v>228</v>
      </c>
      <c r="O113" s="259" t="s">
        <v>229</v>
      </c>
      <c r="P113" s="108"/>
      <c r="Q113" s="78" t="s">
        <v>743</v>
      </c>
      <c r="R113" s="78" t="s">
        <v>772</v>
      </c>
      <c r="S113" s="103" t="s">
        <v>773</v>
      </c>
      <c r="T113" s="103" t="s">
        <v>774</v>
      </c>
      <c r="U113" s="188" t="s">
        <v>4695</v>
      </c>
      <c r="V113" s="188" t="s">
        <v>4694</v>
      </c>
      <c r="W113" s="281" t="s">
        <v>172</v>
      </c>
      <c r="AA113" s="161">
        <f>IF(OR(J113="Fail",ISBLANK(J113)),INDEX('Issue Code Table'!C:C,MATCH(N:N,'Issue Code Table'!A:A,0)),IF(M113="Critical",6,IF(M113="Significant",5,IF(M113="Moderate",3,2))))</f>
        <v>5</v>
      </c>
    </row>
    <row r="114" spans="1:27" s="79" customFormat="1" ht="54.75" customHeight="1" x14ac:dyDescent="0.25">
      <c r="A114" s="101" t="s">
        <v>3676</v>
      </c>
      <c r="B114" s="103" t="s">
        <v>223</v>
      </c>
      <c r="C114" s="262" t="s">
        <v>224</v>
      </c>
      <c r="D114" s="262" t="s">
        <v>155</v>
      </c>
      <c r="E114" s="262" t="s">
        <v>3137</v>
      </c>
      <c r="F114" s="262" t="s">
        <v>2836</v>
      </c>
      <c r="G114" s="262" t="s">
        <v>3311</v>
      </c>
      <c r="H114" s="262" t="s">
        <v>775</v>
      </c>
      <c r="I114" s="258"/>
      <c r="J114" s="97"/>
      <c r="K114" s="113" t="s">
        <v>776</v>
      </c>
      <c r="L114" s="113"/>
      <c r="M114" s="106" t="s">
        <v>149</v>
      </c>
      <c r="N114" s="114" t="s">
        <v>452</v>
      </c>
      <c r="O114" s="259" t="s">
        <v>453</v>
      </c>
      <c r="P114" s="108"/>
      <c r="Q114" s="78" t="s">
        <v>743</v>
      </c>
      <c r="R114" s="78" t="s">
        <v>777</v>
      </c>
      <c r="S114" s="103" t="s">
        <v>778</v>
      </c>
      <c r="T114" s="103" t="s">
        <v>233</v>
      </c>
      <c r="U114" s="188" t="s">
        <v>4696</v>
      </c>
      <c r="V114" s="188" t="s">
        <v>4697</v>
      </c>
      <c r="W114" s="281" t="s">
        <v>172</v>
      </c>
      <c r="AA114" s="161">
        <f>IF(OR(J114="Fail",ISBLANK(J114)),INDEX('Issue Code Table'!C:C,MATCH(N:N,'Issue Code Table'!A:A,0)),IF(M114="Critical",6,IF(M114="Significant",5,IF(M114="Moderate",3,2))))</f>
        <v>5</v>
      </c>
    </row>
    <row r="115" spans="1:27" s="79" customFormat="1" ht="54.75" customHeight="1" x14ac:dyDescent="0.25">
      <c r="A115" s="101" t="s">
        <v>3677</v>
      </c>
      <c r="B115" s="102" t="s">
        <v>779</v>
      </c>
      <c r="C115" s="262" t="s">
        <v>780</v>
      </c>
      <c r="D115" s="262" t="s">
        <v>155</v>
      </c>
      <c r="E115" s="262" t="s">
        <v>3138</v>
      </c>
      <c r="F115" s="262" t="s">
        <v>2837</v>
      </c>
      <c r="G115" s="262" t="s">
        <v>4907</v>
      </c>
      <c r="H115" s="262" t="s">
        <v>781</v>
      </c>
      <c r="I115" s="258"/>
      <c r="J115" s="97"/>
      <c r="K115" s="113" t="s">
        <v>782</v>
      </c>
      <c r="L115" s="113"/>
      <c r="M115" s="106" t="s">
        <v>160</v>
      </c>
      <c r="N115" s="114" t="s">
        <v>783</v>
      </c>
      <c r="O115" s="259" t="s">
        <v>784</v>
      </c>
      <c r="P115" s="108"/>
      <c r="Q115" s="78" t="s">
        <v>743</v>
      </c>
      <c r="R115" s="78" t="s">
        <v>785</v>
      </c>
      <c r="S115" s="103" t="s">
        <v>786</v>
      </c>
      <c r="T115" s="103" t="s">
        <v>233</v>
      </c>
      <c r="U115" s="188" t="s">
        <v>4698</v>
      </c>
      <c r="V115" s="188" t="s">
        <v>4699</v>
      </c>
      <c r="W115" s="281"/>
      <c r="AA115" s="161">
        <f>IF(OR(J115="Fail",ISBLANK(J115)),INDEX('Issue Code Table'!C:C,MATCH(N:N,'Issue Code Table'!A:A,0)),IF(M115="Critical",6,IF(M115="Significant",5,IF(M115="Moderate",3,2))))</f>
        <v>3</v>
      </c>
    </row>
    <row r="116" spans="1:27" s="79" customFormat="1" ht="54.75" customHeight="1" x14ac:dyDescent="0.25">
      <c r="A116" s="101" t="s">
        <v>3678</v>
      </c>
      <c r="B116" s="102" t="s">
        <v>679</v>
      </c>
      <c r="C116" s="262" t="s">
        <v>680</v>
      </c>
      <c r="D116" s="262" t="s">
        <v>155</v>
      </c>
      <c r="E116" s="262" t="s">
        <v>3268</v>
      </c>
      <c r="F116" s="262" t="s">
        <v>2838</v>
      </c>
      <c r="G116" s="262" t="s">
        <v>3312</v>
      </c>
      <c r="H116" s="262" t="s">
        <v>787</v>
      </c>
      <c r="I116" s="258"/>
      <c r="J116" s="97"/>
      <c r="K116" s="113" t="s">
        <v>788</v>
      </c>
      <c r="L116" s="113"/>
      <c r="M116" s="106" t="s">
        <v>149</v>
      </c>
      <c r="N116" s="114" t="s">
        <v>789</v>
      </c>
      <c r="O116" s="259" t="s">
        <v>790</v>
      </c>
      <c r="P116" s="108"/>
      <c r="Q116" s="78" t="s">
        <v>791</v>
      </c>
      <c r="R116" s="78" t="s">
        <v>792</v>
      </c>
      <c r="S116" s="103" t="s">
        <v>793</v>
      </c>
      <c r="T116" s="103" t="s">
        <v>794</v>
      </c>
      <c r="U116" s="262" t="s">
        <v>4700</v>
      </c>
      <c r="V116" s="188" t="s">
        <v>4701</v>
      </c>
      <c r="W116" s="281" t="s">
        <v>172</v>
      </c>
      <c r="AA116" s="161">
        <f>IF(OR(J116="Fail",ISBLANK(J116)),INDEX('Issue Code Table'!C:C,MATCH(N:N,'Issue Code Table'!A:A,0)),IF(M116="Critical",6,IF(M116="Significant",5,IF(M116="Moderate",3,2))))</f>
        <v>5</v>
      </c>
    </row>
    <row r="117" spans="1:27" s="79" customFormat="1" ht="54.75" customHeight="1" x14ac:dyDescent="0.25">
      <c r="A117" s="101" t="s">
        <v>3679</v>
      </c>
      <c r="B117" s="102" t="s">
        <v>679</v>
      </c>
      <c r="C117" s="262" t="s">
        <v>680</v>
      </c>
      <c r="D117" s="262" t="s">
        <v>155</v>
      </c>
      <c r="E117" s="262" t="s">
        <v>3269</v>
      </c>
      <c r="F117" s="262" t="s">
        <v>2839</v>
      </c>
      <c r="G117" s="262" t="s">
        <v>3313</v>
      </c>
      <c r="H117" s="262" t="s">
        <v>795</v>
      </c>
      <c r="I117" s="258"/>
      <c r="J117" s="97"/>
      <c r="K117" s="113" t="s">
        <v>796</v>
      </c>
      <c r="L117" s="113"/>
      <c r="M117" s="106" t="s">
        <v>149</v>
      </c>
      <c r="N117" s="114" t="s">
        <v>789</v>
      </c>
      <c r="O117" s="259" t="s">
        <v>790</v>
      </c>
      <c r="P117" s="108"/>
      <c r="Q117" s="78" t="s">
        <v>791</v>
      </c>
      <c r="R117" s="78" t="s">
        <v>797</v>
      </c>
      <c r="S117" s="103" t="s">
        <v>798</v>
      </c>
      <c r="T117" s="103" t="s">
        <v>799</v>
      </c>
      <c r="U117" s="262" t="s">
        <v>4860</v>
      </c>
      <c r="V117" s="188" t="s">
        <v>4702</v>
      </c>
      <c r="W117" s="281" t="s">
        <v>172</v>
      </c>
      <c r="AA117" s="161">
        <f>IF(OR(J117="Fail",ISBLANK(J117)),INDEX('Issue Code Table'!C:C,MATCH(N:N,'Issue Code Table'!A:A,0)),IF(M117="Critical",6,IF(M117="Significant",5,IF(M117="Moderate",3,2))))</f>
        <v>5</v>
      </c>
    </row>
    <row r="118" spans="1:27" s="79" customFormat="1" ht="54.75" customHeight="1" x14ac:dyDescent="0.25">
      <c r="A118" s="101" t="s">
        <v>3680</v>
      </c>
      <c r="B118" s="102" t="s">
        <v>679</v>
      </c>
      <c r="C118" s="262" t="s">
        <v>680</v>
      </c>
      <c r="D118" s="262" t="s">
        <v>155</v>
      </c>
      <c r="E118" s="262" t="s">
        <v>3270</v>
      </c>
      <c r="F118" s="262" t="s">
        <v>2840</v>
      </c>
      <c r="G118" s="262" t="s">
        <v>3314</v>
      </c>
      <c r="H118" s="262" t="s">
        <v>800</v>
      </c>
      <c r="I118" s="258"/>
      <c r="J118" s="97"/>
      <c r="K118" s="113" t="s">
        <v>801</v>
      </c>
      <c r="L118" s="113"/>
      <c r="M118" s="106" t="s">
        <v>149</v>
      </c>
      <c r="N118" s="114" t="s">
        <v>789</v>
      </c>
      <c r="O118" s="259" t="s">
        <v>790</v>
      </c>
      <c r="P118" s="108"/>
      <c r="Q118" s="78" t="s">
        <v>791</v>
      </c>
      <c r="R118" s="78" t="s">
        <v>802</v>
      </c>
      <c r="S118" s="103" t="s">
        <v>803</v>
      </c>
      <c r="T118" s="103" t="s">
        <v>804</v>
      </c>
      <c r="U118" s="262" t="s">
        <v>4703</v>
      </c>
      <c r="V118" s="188" t="s">
        <v>4704</v>
      </c>
      <c r="W118" s="281" t="s">
        <v>172</v>
      </c>
      <c r="AA118" s="161">
        <f>IF(OR(J118="Fail",ISBLANK(J118)),INDEX('Issue Code Table'!C:C,MATCH(N:N,'Issue Code Table'!A:A,0)),IF(M118="Critical",6,IF(M118="Significant",5,IF(M118="Moderate",3,2))))</f>
        <v>5</v>
      </c>
    </row>
    <row r="119" spans="1:27" s="79" customFormat="1" ht="54.75" customHeight="1" x14ac:dyDescent="0.25">
      <c r="A119" s="101" t="s">
        <v>3681</v>
      </c>
      <c r="B119" s="102" t="s">
        <v>679</v>
      </c>
      <c r="C119" s="262" t="s">
        <v>680</v>
      </c>
      <c r="D119" s="262" t="s">
        <v>155</v>
      </c>
      <c r="E119" s="262" t="s">
        <v>3209</v>
      </c>
      <c r="F119" s="262" t="s">
        <v>2841</v>
      </c>
      <c r="G119" s="262" t="s">
        <v>3315</v>
      </c>
      <c r="H119" s="262" t="s">
        <v>805</v>
      </c>
      <c r="I119" s="258"/>
      <c r="J119" s="97"/>
      <c r="K119" s="113" t="s">
        <v>806</v>
      </c>
      <c r="L119" s="113"/>
      <c r="M119" s="106" t="s">
        <v>149</v>
      </c>
      <c r="N119" s="114" t="s">
        <v>789</v>
      </c>
      <c r="O119" s="259" t="s">
        <v>790</v>
      </c>
      <c r="P119" s="108"/>
      <c r="Q119" s="78" t="s">
        <v>791</v>
      </c>
      <c r="R119" s="78" t="s">
        <v>807</v>
      </c>
      <c r="S119" s="103" t="s">
        <v>808</v>
      </c>
      <c r="T119" s="103" t="s">
        <v>3948</v>
      </c>
      <c r="U119" s="262" t="s">
        <v>4707</v>
      </c>
      <c r="V119" s="188" t="s">
        <v>4710</v>
      </c>
      <c r="W119" s="281" t="s">
        <v>172</v>
      </c>
      <c r="AA119" s="161">
        <f>IF(OR(J119="Fail",ISBLANK(J119)),INDEX('Issue Code Table'!C:C,MATCH(N:N,'Issue Code Table'!A:A,0)),IF(M119="Critical",6,IF(M119="Significant",5,IF(M119="Moderate",3,2))))</f>
        <v>5</v>
      </c>
    </row>
    <row r="120" spans="1:27" s="79" customFormat="1" ht="54.75" customHeight="1" x14ac:dyDescent="0.25">
      <c r="A120" s="101" t="s">
        <v>3682</v>
      </c>
      <c r="B120" s="102" t="s">
        <v>679</v>
      </c>
      <c r="C120" s="262" t="s">
        <v>680</v>
      </c>
      <c r="D120" s="262" t="s">
        <v>155</v>
      </c>
      <c r="E120" s="262" t="s">
        <v>3210</v>
      </c>
      <c r="F120" s="262" t="s">
        <v>2842</v>
      </c>
      <c r="G120" s="262" t="s">
        <v>3316</v>
      </c>
      <c r="H120" s="262" t="s">
        <v>809</v>
      </c>
      <c r="I120" s="258"/>
      <c r="J120" s="97"/>
      <c r="K120" s="113" t="s">
        <v>810</v>
      </c>
      <c r="L120" s="113"/>
      <c r="M120" s="106" t="s">
        <v>149</v>
      </c>
      <c r="N120" s="114" t="s">
        <v>789</v>
      </c>
      <c r="O120" s="259" t="s">
        <v>790</v>
      </c>
      <c r="P120" s="108"/>
      <c r="Q120" s="78" t="s">
        <v>791</v>
      </c>
      <c r="R120" s="78" t="s">
        <v>811</v>
      </c>
      <c r="S120" s="103" t="s">
        <v>3949</v>
      </c>
      <c r="T120" s="103" t="s">
        <v>3950</v>
      </c>
      <c r="U120" s="262" t="s">
        <v>4705</v>
      </c>
      <c r="V120" s="188" t="s">
        <v>4706</v>
      </c>
      <c r="W120" s="281" t="s">
        <v>172</v>
      </c>
      <c r="AA120" s="161">
        <f>IF(OR(J120="Fail",ISBLANK(J120)),INDEX('Issue Code Table'!C:C,MATCH(N:N,'Issue Code Table'!A:A,0)),IF(M120="Critical",6,IF(M120="Significant",5,IF(M120="Moderate",3,2))))</f>
        <v>5</v>
      </c>
    </row>
    <row r="121" spans="1:27" s="79" customFormat="1" ht="54.75" customHeight="1" x14ac:dyDescent="0.25">
      <c r="A121" s="101" t="s">
        <v>3683</v>
      </c>
      <c r="B121" s="102" t="s">
        <v>679</v>
      </c>
      <c r="C121" s="262" t="s">
        <v>680</v>
      </c>
      <c r="D121" s="262" t="s">
        <v>155</v>
      </c>
      <c r="E121" s="262" t="s">
        <v>3211</v>
      </c>
      <c r="F121" s="262" t="s">
        <v>2843</v>
      </c>
      <c r="G121" s="262" t="s">
        <v>3317</v>
      </c>
      <c r="H121" s="262" t="s">
        <v>812</v>
      </c>
      <c r="I121" s="258"/>
      <c r="J121" s="97"/>
      <c r="K121" s="113" t="s">
        <v>813</v>
      </c>
      <c r="L121" s="113"/>
      <c r="M121" s="106" t="s">
        <v>149</v>
      </c>
      <c r="N121" s="114" t="s">
        <v>789</v>
      </c>
      <c r="O121" s="259" t="s">
        <v>790</v>
      </c>
      <c r="P121" s="108"/>
      <c r="Q121" s="78" t="s">
        <v>791</v>
      </c>
      <c r="R121" s="78" t="s">
        <v>814</v>
      </c>
      <c r="S121" s="103" t="s">
        <v>815</v>
      </c>
      <c r="T121" s="103" t="s">
        <v>816</v>
      </c>
      <c r="U121" s="262" t="s">
        <v>4708</v>
      </c>
      <c r="V121" s="188" t="s">
        <v>4709</v>
      </c>
      <c r="W121" s="281" t="s">
        <v>172</v>
      </c>
      <c r="AA121" s="161">
        <f>IF(OR(J121="Fail",ISBLANK(J121)),INDEX('Issue Code Table'!C:C,MATCH(N:N,'Issue Code Table'!A:A,0)),IF(M121="Critical",6,IF(M121="Significant",5,IF(M121="Moderate",3,2))))</f>
        <v>5</v>
      </c>
    </row>
    <row r="122" spans="1:27" s="79" customFormat="1" ht="54.75" customHeight="1" x14ac:dyDescent="0.25">
      <c r="A122" s="101" t="s">
        <v>3684</v>
      </c>
      <c r="B122" s="102" t="s">
        <v>679</v>
      </c>
      <c r="C122" s="262" t="s">
        <v>680</v>
      </c>
      <c r="D122" s="262" t="s">
        <v>155</v>
      </c>
      <c r="E122" s="262" t="s">
        <v>3212</v>
      </c>
      <c r="F122" s="262" t="s">
        <v>2844</v>
      </c>
      <c r="G122" s="262" t="s">
        <v>4908</v>
      </c>
      <c r="H122" s="262" t="s">
        <v>817</v>
      </c>
      <c r="I122" s="258"/>
      <c r="J122" s="97"/>
      <c r="K122" s="113" t="s">
        <v>818</v>
      </c>
      <c r="L122" s="113"/>
      <c r="M122" s="106" t="s">
        <v>149</v>
      </c>
      <c r="N122" s="114" t="s">
        <v>789</v>
      </c>
      <c r="O122" s="259" t="s">
        <v>790</v>
      </c>
      <c r="P122" s="108"/>
      <c r="Q122" s="78" t="s">
        <v>791</v>
      </c>
      <c r="R122" s="78" t="s">
        <v>3040</v>
      </c>
      <c r="S122" s="103" t="s">
        <v>819</v>
      </c>
      <c r="T122" s="103" t="s">
        <v>820</v>
      </c>
      <c r="U122" s="262" t="s">
        <v>4715</v>
      </c>
      <c r="V122" s="188" t="s">
        <v>4711</v>
      </c>
      <c r="W122" s="281" t="s">
        <v>172</v>
      </c>
      <c r="AA122" s="161">
        <f>IF(OR(J122="Fail",ISBLANK(J122)),INDEX('Issue Code Table'!C:C,MATCH(N:N,'Issue Code Table'!A:A,0)),IF(M122="Critical",6,IF(M122="Significant",5,IF(M122="Moderate",3,2))))</f>
        <v>5</v>
      </c>
    </row>
    <row r="123" spans="1:27" s="79" customFormat="1" ht="54.75" customHeight="1" x14ac:dyDescent="0.25">
      <c r="A123" s="101" t="s">
        <v>3685</v>
      </c>
      <c r="B123" s="102" t="s">
        <v>679</v>
      </c>
      <c r="C123" s="262" t="s">
        <v>680</v>
      </c>
      <c r="D123" s="262" t="s">
        <v>155</v>
      </c>
      <c r="E123" s="262" t="s">
        <v>3213</v>
      </c>
      <c r="F123" s="262" t="s">
        <v>2845</v>
      </c>
      <c r="G123" s="262" t="s">
        <v>3318</v>
      </c>
      <c r="H123" s="262" t="s">
        <v>821</v>
      </c>
      <c r="I123" s="258"/>
      <c r="J123" s="97"/>
      <c r="K123" s="113" t="s">
        <v>822</v>
      </c>
      <c r="L123" s="113"/>
      <c r="M123" s="106" t="s">
        <v>149</v>
      </c>
      <c r="N123" s="114" t="s">
        <v>789</v>
      </c>
      <c r="O123" s="259" t="s">
        <v>790</v>
      </c>
      <c r="P123" s="108"/>
      <c r="Q123" s="78" t="s">
        <v>791</v>
      </c>
      <c r="R123" s="78" t="s">
        <v>3987</v>
      </c>
      <c r="S123" s="103" t="s">
        <v>823</v>
      </c>
      <c r="T123" s="103" t="s">
        <v>824</v>
      </c>
      <c r="U123" s="262" t="s">
        <v>4713</v>
      </c>
      <c r="V123" s="188" t="s">
        <v>4712</v>
      </c>
      <c r="W123" s="281" t="s">
        <v>172</v>
      </c>
      <c r="AA123" s="161">
        <f>IF(OR(J123="Fail",ISBLANK(J123)),INDEX('Issue Code Table'!C:C,MATCH(N:N,'Issue Code Table'!A:A,0)),IF(M123="Critical",6,IF(M123="Significant",5,IF(M123="Moderate",3,2))))</f>
        <v>5</v>
      </c>
    </row>
    <row r="124" spans="1:27" s="79" customFormat="1" ht="54.75" customHeight="1" x14ac:dyDescent="0.25">
      <c r="A124" s="101" t="s">
        <v>3686</v>
      </c>
      <c r="B124" s="102" t="s">
        <v>679</v>
      </c>
      <c r="C124" s="262" t="s">
        <v>680</v>
      </c>
      <c r="D124" s="262" t="s">
        <v>155</v>
      </c>
      <c r="E124" s="262" t="s">
        <v>3214</v>
      </c>
      <c r="F124" s="262" t="s">
        <v>2846</v>
      </c>
      <c r="G124" s="262" t="s">
        <v>3319</v>
      </c>
      <c r="H124" s="262" t="s">
        <v>825</v>
      </c>
      <c r="I124" s="258"/>
      <c r="J124" s="97"/>
      <c r="K124" s="113" t="s">
        <v>826</v>
      </c>
      <c r="L124" s="113"/>
      <c r="M124" s="106" t="s">
        <v>149</v>
      </c>
      <c r="N124" s="114" t="s">
        <v>789</v>
      </c>
      <c r="O124" s="259" t="s">
        <v>790</v>
      </c>
      <c r="P124" s="108"/>
      <c r="Q124" s="78" t="s">
        <v>791</v>
      </c>
      <c r="R124" s="78" t="s">
        <v>3988</v>
      </c>
      <c r="S124" s="103" t="s">
        <v>827</v>
      </c>
      <c r="T124" s="103" t="s">
        <v>828</v>
      </c>
      <c r="U124" s="262" t="s">
        <v>4943</v>
      </c>
      <c r="V124" s="188" t="s">
        <v>4714</v>
      </c>
      <c r="W124" s="281" t="s">
        <v>172</v>
      </c>
      <c r="AA124" s="161">
        <f>IF(OR(J124="Fail",ISBLANK(J124)),INDEX('Issue Code Table'!C:C,MATCH(N:N,'Issue Code Table'!A:A,0)),IF(M124="Critical",6,IF(M124="Significant",5,IF(M124="Moderate",3,2))))</f>
        <v>5</v>
      </c>
    </row>
    <row r="125" spans="1:27" s="79" customFormat="1" ht="54.75" customHeight="1" x14ac:dyDescent="0.25">
      <c r="A125" s="101" t="s">
        <v>3687</v>
      </c>
      <c r="B125" s="102" t="s">
        <v>679</v>
      </c>
      <c r="C125" s="262" t="s">
        <v>680</v>
      </c>
      <c r="D125" s="262" t="s">
        <v>155</v>
      </c>
      <c r="E125" s="262" t="s">
        <v>3215</v>
      </c>
      <c r="F125" s="262" t="s">
        <v>4944</v>
      </c>
      <c r="G125" s="262" t="s">
        <v>3320</v>
      </c>
      <c r="H125" s="262" t="s">
        <v>829</v>
      </c>
      <c r="I125" s="258"/>
      <c r="J125" s="97"/>
      <c r="K125" s="113" t="s">
        <v>830</v>
      </c>
      <c r="L125" s="113"/>
      <c r="M125" s="106" t="s">
        <v>149</v>
      </c>
      <c r="N125" s="114" t="s">
        <v>789</v>
      </c>
      <c r="O125" s="259" t="s">
        <v>790</v>
      </c>
      <c r="P125" s="108"/>
      <c r="Q125" s="78" t="s">
        <v>791</v>
      </c>
      <c r="R125" s="78" t="s">
        <v>3989</v>
      </c>
      <c r="S125" s="103" t="s">
        <v>831</v>
      </c>
      <c r="T125" s="103" t="s">
        <v>832</v>
      </c>
      <c r="U125" s="262" t="s">
        <v>4716</v>
      </c>
      <c r="V125" s="188" t="s">
        <v>4720</v>
      </c>
      <c r="W125" s="281" t="s">
        <v>172</v>
      </c>
      <c r="AA125" s="161">
        <f>IF(OR(J125="Fail",ISBLANK(J125)),INDEX('Issue Code Table'!C:C,MATCH(N:N,'Issue Code Table'!A:A,0)),IF(M125="Critical",6,IF(M125="Significant",5,IF(M125="Moderate",3,2))))</f>
        <v>5</v>
      </c>
    </row>
    <row r="126" spans="1:27" s="79" customFormat="1" ht="54.75" customHeight="1" x14ac:dyDescent="0.25">
      <c r="A126" s="101" t="s">
        <v>3688</v>
      </c>
      <c r="B126" s="102" t="s">
        <v>679</v>
      </c>
      <c r="C126" s="262" t="s">
        <v>680</v>
      </c>
      <c r="D126" s="262" t="s">
        <v>155</v>
      </c>
      <c r="E126" s="262" t="s">
        <v>3066</v>
      </c>
      <c r="F126" s="262" t="s">
        <v>2847</v>
      </c>
      <c r="G126" s="262" t="s">
        <v>3321</v>
      </c>
      <c r="H126" s="262" t="s">
        <v>3067</v>
      </c>
      <c r="I126" s="258"/>
      <c r="J126" s="97"/>
      <c r="K126" s="113" t="s">
        <v>3068</v>
      </c>
      <c r="L126" s="113"/>
      <c r="M126" s="106" t="s">
        <v>149</v>
      </c>
      <c r="N126" s="114" t="s">
        <v>789</v>
      </c>
      <c r="O126" s="259" t="s">
        <v>790</v>
      </c>
      <c r="P126" s="108"/>
      <c r="Q126" s="78" t="s">
        <v>791</v>
      </c>
      <c r="R126" s="78" t="s">
        <v>835</v>
      </c>
      <c r="S126" s="103" t="s">
        <v>3055</v>
      </c>
      <c r="T126" s="103" t="s">
        <v>3099</v>
      </c>
      <c r="U126" s="262" t="s">
        <v>4717</v>
      </c>
      <c r="V126" s="262" t="s">
        <v>4719</v>
      </c>
      <c r="W126" s="281" t="s">
        <v>172</v>
      </c>
      <c r="AA126" s="161">
        <f>IF(OR(J126="Fail",ISBLANK(J126)),INDEX('Issue Code Table'!C:C,MATCH(N:N,'Issue Code Table'!A:A,0)),IF(M126="Critical",6,IF(M126="Significant",5,IF(M126="Moderate",3,2))))</f>
        <v>5</v>
      </c>
    </row>
    <row r="127" spans="1:27" s="79" customFormat="1" ht="54.75" customHeight="1" x14ac:dyDescent="0.25">
      <c r="A127" s="101" t="s">
        <v>3689</v>
      </c>
      <c r="B127" s="102" t="s">
        <v>679</v>
      </c>
      <c r="C127" s="262" t="s">
        <v>680</v>
      </c>
      <c r="D127" s="262" t="s">
        <v>155</v>
      </c>
      <c r="E127" s="262" t="s">
        <v>3216</v>
      </c>
      <c r="F127" s="262" t="s">
        <v>2848</v>
      </c>
      <c r="G127" s="262" t="s">
        <v>3322</v>
      </c>
      <c r="H127" s="262" t="s">
        <v>833</v>
      </c>
      <c r="I127" s="258"/>
      <c r="J127" s="97"/>
      <c r="K127" s="113" t="s">
        <v>834</v>
      </c>
      <c r="L127" s="113"/>
      <c r="M127" s="106" t="s">
        <v>149</v>
      </c>
      <c r="N127" s="114" t="s">
        <v>789</v>
      </c>
      <c r="O127" s="259" t="s">
        <v>790</v>
      </c>
      <c r="P127" s="108"/>
      <c r="Q127" s="78" t="s">
        <v>791</v>
      </c>
      <c r="R127" s="78" t="s">
        <v>840</v>
      </c>
      <c r="S127" s="103" t="s">
        <v>3056</v>
      </c>
      <c r="T127" s="103" t="s">
        <v>837</v>
      </c>
      <c r="U127" s="262" t="s">
        <v>4718</v>
      </c>
      <c r="V127" s="262" t="s">
        <v>4721</v>
      </c>
      <c r="W127" s="281" t="s">
        <v>172</v>
      </c>
      <c r="AA127" s="161">
        <f>IF(OR(J127="Fail",ISBLANK(J127)),INDEX('Issue Code Table'!C:C,MATCH(N:N,'Issue Code Table'!A:A,0)),IF(M127="Critical",6,IF(M127="Significant",5,IF(M127="Moderate",3,2))))</f>
        <v>5</v>
      </c>
    </row>
    <row r="128" spans="1:27" s="79" customFormat="1" ht="54.75" customHeight="1" x14ac:dyDescent="0.25">
      <c r="A128" s="101" t="s">
        <v>3690</v>
      </c>
      <c r="B128" s="102" t="s">
        <v>679</v>
      </c>
      <c r="C128" s="262" t="s">
        <v>680</v>
      </c>
      <c r="D128" s="262" t="s">
        <v>155</v>
      </c>
      <c r="E128" s="262" t="s">
        <v>3217</v>
      </c>
      <c r="F128" s="262" t="s">
        <v>2849</v>
      </c>
      <c r="G128" s="262" t="s">
        <v>3323</v>
      </c>
      <c r="H128" s="262" t="s">
        <v>838</v>
      </c>
      <c r="I128" s="258"/>
      <c r="J128" s="97"/>
      <c r="K128" s="113" t="s">
        <v>839</v>
      </c>
      <c r="L128" s="113"/>
      <c r="M128" s="106" t="s">
        <v>149</v>
      </c>
      <c r="N128" s="114" t="s">
        <v>789</v>
      </c>
      <c r="O128" s="259" t="s">
        <v>790</v>
      </c>
      <c r="P128" s="108"/>
      <c r="Q128" s="78" t="s">
        <v>791</v>
      </c>
      <c r="R128" s="78" t="s">
        <v>844</v>
      </c>
      <c r="S128" s="103" t="s">
        <v>836</v>
      </c>
      <c r="T128" s="103" t="s">
        <v>841</v>
      </c>
      <c r="U128" s="262" t="s">
        <v>4722</v>
      </c>
      <c r="V128" s="262" t="s">
        <v>3548</v>
      </c>
      <c r="W128" s="281" t="s">
        <v>172</v>
      </c>
      <c r="AA128" s="161">
        <f>IF(OR(J128="Fail",ISBLANK(J128)),INDEX('Issue Code Table'!C:C,MATCH(N:N,'Issue Code Table'!A:A,0)),IF(M128="Critical",6,IF(M128="Significant",5,IF(M128="Moderate",3,2))))</f>
        <v>5</v>
      </c>
    </row>
    <row r="129" spans="1:27" s="79" customFormat="1" ht="54.75" customHeight="1" x14ac:dyDescent="0.25">
      <c r="A129" s="101" t="s">
        <v>3691</v>
      </c>
      <c r="B129" s="102" t="s">
        <v>679</v>
      </c>
      <c r="C129" s="262" t="s">
        <v>680</v>
      </c>
      <c r="D129" s="262" t="s">
        <v>155</v>
      </c>
      <c r="E129" s="262" t="s">
        <v>3218</v>
      </c>
      <c r="F129" s="262" t="s">
        <v>2850</v>
      </c>
      <c r="G129" s="262" t="s">
        <v>3324</v>
      </c>
      <c r="H129" s="262" t="s">
        <v>842</v>
      </c>
      <c r="I129" s="258"/>
      <c r="J129" s="97"/>
      <c r="K129" s="113" t="s">
        <v>843</v>
      </c>
      <c r="L129" s="113"/>
      <c r="M129" s="106" t="s">
        <v>149</v>
      </c>
      <c r="N129" s="114" t="s">
        <v>789</v>
      </c>
      <c r="O129" s="259" t="s">
        <v>790</v>
      </c>
      <c r="P129" s="108"/>
      <c r="Q129" s="78" t="s">
        <v>791</v>
      </c>
      <c r="R129" s="78" t="s">
        <v>3990</v>
      </c>
      <c r="S129" s="103" t="s">
        <v>845</v>
      </c>
      <c r="T129" s="103" t="s">
        <v>846</v>
      </c>
      <c r="U129" s="262" t="s">
        <v>4861</v>
      </c>
      <c r="V129" s="262" t="s">
        <v>4723</v>
      </c>
      <c r="W129" s="281" t="s">
        <v>172</v>
      </c>
      <c r="AA129" s="161">
        <f>IF(OR(J129="Fail",ISBLANK(J129)),INDEX('Issue Code Table'!C:C,MATCH(N:N,'Issue Code Table'!A:A,0)),IF(M129="Critical",6,IF(M129="Significant",5,IF(M129="Moderate",3,2))))</f>
        <v>5</v>
      </c>
    </row>
    <row r="130" spans="1:27" s="79" customFormat="1" ht="54.75" customHeight="1" x14ac:dyDescent="0.25">
      <c r="A130" s="101" t="s">
        <v>3692</v>
      </c>
      <c r="B130" s="102" t="s">
        <v>679</v>
      </c>
      <c r="C130" s="262" t="s">
        <v>680</v>
      </c>
      <c r="D130" s="262" t="s">
        <v>155</v>
      </c>
      <c r="E130" s="262" t="s">
        <v>3219</v>
      </c>
      <c r="F130" s="262" t="s">
        <v>2851</v>
      </c>
      <c r="G130" s="262" t="s">
        <v>3325</v>
      </c>
      <c r="H130" s="262" t="s">
        <v>847</v>
      </c>
      <c r="I130" s="258"/>
      <c r="J130" s="97"/>
      <c r="K130" s="113" t="s">
        <v>848</v>
      </c>
      <c r="L130" s="113"/>
      <c r="M130" s="106" t="s">
        <v>149</v>
      </c>
      <c r="N130" s="114" t="s">
        <v>789</v>
      </c>
      <c r="O130" s="259" t="s">
        <v>790</v>
      </c>
      <c r="P130" s="108"/>
      <c r="Q130" s="78" t="s">
        <v>791</v>
      </c>
      <c r="R130" s="78" t="s">
        <v>853</v>
      </c>
      <c r="S130" s="103" t="s">
        <v>849</v>
      </c>
      <c r="T130" s="103" t="s">
        <v>850</v>
      </c>
      <c r="U130" s="262" t="s">
        <v>4724</v>
      </c>
      <c r="V130" s="262" t="s">
        <v>4725</v>
      </c>
      <c r="W130" s="281" t="s">
        <v>172</v>
      </c>
      <c r="AA130" s="161">
        <f>IF(OR(J130="Fail",ISBLANK(J130)),INDEX('Issue Code Table'!C:C,MATCH(N:N,'Issue Code Table'!A:A,0)),IF(M130="Critical",6,IF(M130="Significant",5,IF(M130="Moderate",3,2))))</f>
        <v>5</v>
      </c>
    </row>
    <row r="131" spans="1:27" s="79" customFormat="1" ht="54.75" customHeight="1" x14ac:dyDescent="0.25">
      <c r="A131" s="101" t="s">
        <v>3693</v>
      </c>
      <c r="B131" s="102" t="s">
        <v>679</v>
      </c>
      <c r="C131" s="262" t="s">
        <v>680</v>
      </c>
      <c r="D131" s="262" t="s">
        <v>155</v>
      </c>
      <c r="E131" s="262" t="s">
        <v>3220</v>
      </c>
      <c r="F131" s="262" t="s">
        <v>2852</v>
      </c>
      <c r="G131" s="262" t="s">
        <v>3326</v>
      </c>
      <c r="H131" s="262" t="s">
        <v>851</v>
      </c>
      <c r="I131" s="258"/>
      <c r="J131" s="97"/>
      <c r="K131" s="113" t="s">
        <v>852</v>
      </c>
      <c r="L131" s="113"/>
      <c r="M131" s="106" t="s">
        <v>149</v>
      </c>
      <c r="N131" s="114" t="s">
        <v>789</v>
      </c>
      <c r="O131" s="259" t="s">
        <v>790</v>
      </c>
      <c r="P131" s="108"/>
      <c r="Q131" s="78" t="s">
        <v>791</v>
      </c>
      <c r="R131" s="78" t="s">
        <v>3991</v>
      </c>
      <c r="S131" s="103" t="s">
        <v>4945</v>
      </c>
      <c r="T131" s="103" t="s">
        <v>854</v>
      </c>
      <c r="U131" s="262" t="s">
        <v>4726</v>
      </c>
      <c r="V131" s="262" t="s">
        <v>4727</v>
      </c>
      <c r="W131" s="281" t="s">
        <v>172</v>
      </c>
      <c r="AA131" s="161">
        <f>IF(OR(J131="Fail",ISBLANK(J131)),INDEX('Issue Code Table'!C:C,MATCH(N:N,'Issue Code Table'!A:A,0)),IF(M131="Critical",6,IF(M131="Significant",5,IF(M131="Moderate",3,2))))</f>
        <v>5</v>
      </c>
    </row>
    <row r="132" spans="1:27" s="79" customFormat="1" ht="54.75" customHeight="1" x14ac:dyDescent="0.25">
      <c r="A132" s="101" t="s">
        <v>3694</v>
      </c>
      <c r="B132" s="102" t="s">
        <v>679</v>
      </c>
      <c r="C132" s="262" t="s">
        <v>680</v>
      </c>
      <c r="D132" s="262" t="s">
        <v>155</v>
      </c>
      <c r="E132" s="262" t="s">
        <v>3221</v>
      </c>
      <c r="F132" s="262" t="s">
        <v>2853</v>
      </c>
      <c r="G132" s="262" t="s">
        <v>3327</v>
      </c>
      <c r="H132" s="262" t="s">
        <v>855</v>
      </c>
      <c r="I132" s="258"/>
      <c r="J132" s="97"/>
      <c r="K132" s="113" t="s">
        <v>856</v>
      </c>
      <c r="L132" s="113"/>
      <c r="M132" s="106" t="s">
        <v>149</v>
      </c>
      <c r="N132" s="114" t="s">
        <v>789</v>
      </c>
      <c r="O132" s="259" t="s">
        <v>790</v>
      </c>
      <c r="P132" s="108"/>
      <c r="Q132" s="78" t="s">
        <v>791</v>
      </c>
      <c r="R132" s="78" t="s">
        <v>860</v>
      </c>
      <c r="S132" s="103" t="s">
        <v>798</v>
      </c>
      <c r="T132" s="103" t="s">
        <v>857</v>
      </c>
      <c r="U132" s="262" t="s">
        <v>4729</v>
      </c>
      <c r="V132" s="262" t="s">
        <v>4728</v>
      </c>
      <c r="W132" s="281" t="s">
        <v>172</v>
      </c>
      <c r="AA132" s="161">
        <f>IF(OR(J132="Fail",ISBLANK(J132)),INDEX('Issue Code Table'!C:C,MATCH(N:N,'Issue Code Table'!A:A,0)),IF(M132="Critical",6,IF(M132="Significant",5,IF(M132="Moderate",3,2))))</f>
        <v>5</v>
      </c>
    </row>
    <row r="133" spans="1:27" s="79" customFormat="1" ht="54.75" customHeight="1" x14ac:dyDescent="0.25">
      <c r="A133" s="101" t="s">
        <v>3695</v>
      </c>
      <c r="B133" s="102" t="s">
        <v>679</v>
      </c>
      <c r="C133" s="262" t="s">
        <v>680</v>
      </c>
      <c r="D133" s="262" t="s">
        <v>155</v>
      </c>
      <c r="E133" s="262" t="s">
        <v>3222</v>
      </c>
      <c r="F133" s="262" t="s">
        <v>2854</v>
      </c>
      <c r="G133" s="262" t="s">
        <v>3328</v>
      </c>
      <c r="H133" s="262" t="s">
        <v>858</v>
      </c>
      <c r="I133" s="258"/>
      <c r="J133" s="97"/>
      <c r="K133" s="113" t="s">
        <v>859</v>
      </c>
      <c r="L133" s="113"/>
      <c r="M133" s="106" t="s">
        <v>149</v>
      </c>
      <c r="N133" s="114" t="s">
        <v>789</v>
      </c>
      <c r="O133" s="259" t="s">
        <v>790</v>
      </c>
      <c r="P133" s="108"/>
      <c r="Q133" s="78" t="s">
        <v>791</v>
      </c>
      <c r="R133" s="78" t="s">
        <v>865</v>
      </c>
      <c r="S133" s="103" t="s">
        <v>861</v>
      </c>
      <c r="T133" s="103" t="s">
        <v>862</v>
      </c>
      <c r="U133" s="262" t="s">
        <v>4731</v>
      </c>
      <c r="V133" s="262" t="s">
        <v>4730</v>
      </c>
      <c r="W133" s="281" t="s">
        <v>172</v>
      </c>
      <c r="AA133" s="161">
        <f>IF(OR(J133="Fail",ISBLANK(J133)),INDEX('Issue Code Table'!C:C,MATCH(N:N,'Issue Code Table'!A:A,0)),IF(M133="Critical",6,IF(M133="Significant",5,IF(M133="Moderate",3,2))))</f>
        <v>5</v>
      </c>
    </row>
    <row r="134" spans="1:27" s="79" customFormat="1" ht="54.75" customHeight="1" x14ac:dyDescent="0.25">
      <c r="A134" s="101" t="s">
        <v>3696</v>
      </c>
      <c r="B134" s="102" t="s">
        <v>679</v>
      </c>
      <c r="C134" s="262" t="s">
        <v>680</v>
      </c>
      <c r="D134" s="262" t="s">
        <v>155</v>
      </c>
      <c r="E134" s="262" t="s">
        <v>3223</v>
      </c>
      <c r="F134" s="262" t="s">
        <v>2855</v>
      </c>
      <c r="G134" s="262" t="s">
        <v>3329</v>
      </c>
      <c r="H134" s="262" t="s">
        <v>863</v>
      </c>
      <c r="I134" s="258"/>
      <c r="J134" s="97"/>
      <c r="K134" s="113" t="s">
        <v>864</v>
      </c>
      <c r="L134" s="113"/>
      <c r="M134" s="106" t="s">
        <v>149</v>
      </c>
      <c r="N134" s="114" t="s">
        <v>789</v>
      </c>
      <c r="O134" s="259" t="s">
        <v>790</v>
      </c>
      <c r="P134" s="108"/>
      <c r="Q134" s="78" t="s">
        <v>791</v>
      </c>
      <c r="R134" s="78" t="s">
        <v>869</v>
      </c>
      <c r="S134" s="103" t="s">
        <v>861</v>
      </c>
      <c r="T134" s="103" t="s">
        <v>866</v>
      </c>
      <c r="U134" s="262" t="s">
        <v>4863</v>
      </c>
      <c r="V134" s="262" t="s">
        <v>3549</v>
      </c>
      <c r="W134" s="281" t="s">
        <v>172</v>
      </c>
      <c r="AA134" s="161">
        <f>IF(OR(J134="Fail",ISBLANK(J134)),INDEX('Issue Code Table'!C:C,MATCH(N:N,'Issue Code Table'!A:A,0)),IF(M134="Critical",6,IF(M134="Significant",5,IF(M134="Moderate",3,2))))</f>
        <v>5</v>
      </c>
    </row>
    <row r="135" spans="1:27" s="79" customFormat="1" ht="54.75" customHeight="1" x14ac:dyDescent="0.25">
      <c r="A135" s="101" t="s">
        <v>3697</v>
      </c>
      <c r="B135" s="102" t="s">
        <v>679</v>
      </c>
      <c r="C135" s="262" t="s">
        <v>680</v>
      </c>
      <c r="D135" s="262" t="s">
        <v>155</v>
      </c>
      <c r="E135" s="262" t="s">
        <v>3224</v>
      </c>
      <c r="F135" s="262" t="s">
        <v>2856</v>
      </c>
      <c r="G135" s="262" t="s">
        <v>3330</v>
      </c>
      <c r="H135" s="262" t="s">
        <v>867</v>
      </c>
      <c r="I135" s="258"/>
      <c r="J135" s="97"/>
      <c r="K135" s="113" t="s">
        <v>868</v>
      </c>
      <c r="L135" s="113"/>
      <c r="M135" s="106" t="s">
        <v>149</v>
      </c>
      <c r="N135" s="114" t="s">
        <v>789</v>
      </c>
      <c r="O135" s="259" t="s">
        <v>790</v>
      </c>
      <c r="P135" s="108"/>
      <c r="Q135" s="78" t="s">
        <v>791</v>
      </c>
      <c r="R135" s="78" t="s">
        <v>873</v>
      </c>
      <c r="S135" s="103" t="s">
        <v>861</v>
      </c>
      <c r="T135" s="103" t="s">
        <v>870</v>
      </c>
      <c r="U135" s="262" t="s">
        <v>4862</v>
      </c>
      <c r="V135" s="262" t="s">
        <v>3550</v>
      </c>
      <c r="W135" s="281" t="s">
        <v>172</v>
      </c>
      <c r="AA135" s="161">
        <f>IF(OR(J135="Fail",ISBLANK(J135)),INDEX('Issue Code Table'!C:C,MATCH(N:N,'Issue Code Table'!A:A,0)),IF(M135="Critical",6,IF(M135="Significant",5,IF(M135="Moderate",3,2))))</f>
        <v>5</v>
      </c>
    </row>
    <row r="136" spans="1:27" s="79" customFormat="1" ht="54.75" customHeight="1" x14ac:dyDescent="0.25">
      <c r="A136" s="101" t="s">
        <v>3698</v>
      </c>
      <c r="B136" s="102" t="s">
        <v>679</v>
      </c>
      <c r="C136" s="262" t="s">
        <v>680</v>
      </c>
      <c r="D136" s="262" t="s">
        <v>155</v>
      </c>
      <c r="E136" s="262" t="s">
        <v>3225</v>
      </c>
      <c r="F136" s="262" t="s">
        <v>2857</v>
      </c>
      <c r="G136" s="262" t="s">
        <v>4909</v>
      </c>
      <c r="H136" s="262" t="s">
        <v>871</v>
      </c>
      <c r="I136" s="258"/>
      <c r="J136" s="97"/>
      <c r="K136" s="113" t="s">
        <v>872</v>
      </c>
      <c r="L136" s="113"/>
      <c r="M136" s="106" t="s">
        <v>149</v>
      </c>
      <c r="N136" s="114" t="s">
        <v>789</v>
      </c>
      <c r="O136" s="259" t="s">
        <v>790</v>
      </c>
      <c r="P136" s="108"/>
      <c r="Q136" s="78" t="s">
        <v>791</v>
      </c>
      <c r="R136" s="78" t="s">
        <v>3992</v>
      </c>
      <c r="S136" s="103" t="s">
        <v>861</v>
      </c>
      <c r="T136" s="103" t="s">
        <v>866</v>
      </c>
      <c r="U136" s="262" t="s">
        <v>4732</v>
      </c>
      <c r="V136" s="262" t="s">
        <v>3551</v>
      </c>
      <c r="W136" s="281" t="s">
        <v>172</v>
      </c>
      <c r="AA136" s="161">
        <f>IF(OR(J136="Fail",ISBLANK(J136)),INDEX('Issue Code Table'!C:C,MATCH(N:N,'Issue Code Table'!A:A,0)),IF(M136="Critical",6,IF(M136="Significant",5,IF(M136="Moderate",3,2))))</f>
        <v>5</v>
      </c>
    </row>
    <row r="137" spans="1:27" s="79" customFormat="1" ht="54.75" customHeight="1" x14ac:dyDescent="0.25">
      <c r="A137" s="101" t="s">
        <v>3699</v>
      </c>
      <c r="B137" s="102" t="s">
        <v>874</v>
      </c>
      <c r="C137" s="262" t="s">
        <v>875</v>
      </c>
      <c r="D137" s="262" t="s">
        <v>155</v>
      </c>
      <c r="E137" s="262" t="s">
        <v>876</v>
      </c>
      <c r="F137" s="262" t="s">
        <v>2858</v>
      </c>
      <c r="G137" s="262" t="s">
        <v>3331</v>
      </c>
      <c r="H137" s="262" t="s">
        <v>877</v>
      </c>
      <c r="I137" s="258"/>
      <c r="J137" s="97"/>
      <c r="K137" s="113" t="s">
        <v>878</v>
      </c>
      <c r="L137" s="113"/>
      <c r="M137" s="106" t="s">
        <v>160</v>
      </c>
      <c r="N137" s="114" t="s">
        <v>879</v>
      </c>
      <c r="O137" s="259" t="s">
        <v>880</v>
      </c>
      <c r="P137" s="108"/>
      <c r="Q137" s="78" t="s">
        <v>881</v>
      </c>
      <c r="R137" s="78" t="s">
        <v>882</v>
      </c>
      <c r="S137" s="103" t="s">
        <v>883</v>
      </c>
      <c r="T137" s="103" t="s">
        <v>233</v>
      </c>
      <c r="U137" s="262" t="s">
        <v>4733</v>
      </c>
      <c r="V137" s="262" t="s">
        <v>4734</v>
      </c>
      <c r="W137" s="103"/>
      <c r="AA137" s="161">
        <f>IF(OR(J137="Fail",ISBLANK(J137)),INDEX('Issue Code Table'!C:C,MATCH(N:N,'Issue Code Table'!A:A,0)),IF(M137="Critical",6,IF(M137="Significant",5,IF(M137="Moderate",3,2))))</f>
        <v>3</v>
      </c>
    </row>
    <row r="138" spans="1:27" s="79" customFormat="1" ht="54.75" customHeight="1" x14ac:dyDescent="0.25">
      <c r="A138" s="101" t="s">
        <v>3700</v>
      </c>
      <c r="B138" s="102" t="s">
        <v>884</v>
      </c>
      <c r="C138" s="262" t="s">
        <v>885</v>
      </c>
      <c r="D138" s="262" t="s">
        <v>155</v>
      </c>
      <c r="E138" s="262" t="s">
        <v>886</v>
      </c>
      <c r="F138" s="262" t="s">
        <v>2859</v>
      </c>
      <c r="G138" s="262" t="s">
        <v>4910</v>
      </c>
      <c r="H138" s="262" t="s">
        <v>887</v>
      </c>
      <c r="I138" s="258"/>
      <c r="J138" s="97"/>
      <c r="K138" s="113" t="s">
        <v>888</v>
      </c>
      <c r="L138" s="113"/>
      <c r="M138" s="106" t="s">
        <v>160</v>
      </c>
      <c r="N138" s="114" t="s">
        <v>879</v>
      </c>
      <c r="O138" s="259" t="s">
        <v>880</v>
      </c>
      <c r="P138" s="108"/>
      <c r="Q138" s="78" t="s">
        <v>881</v>
      </c>
      <c r="R138" s="78" t="s">
        <v>889</v>
      </c>
      <c r="S138" s="103" t="s">
        <v>890</v>
      </c>
      <c r="T138" s="103" t="s">
        <v>233</v>
      </c>
      <c r="U138" s="262" t="s">
        <v>4864</v>
      </c>
      <c r="V138" s="262" t="s">
        <v>4735</v>
      </c>
      <c r="W138" s="103"/>
      <c r="AA138" s="161">
        <f>IF(OR(J138="Fail",ISBLANK(J138)),INDEX('Issue Code Table'!C:C,MATCH(N:N,'Issue Code Table'!A:A,0)),IF(M138="Critical",6,IF(M138="Significant",5,IF(M138="Moderate",3,2))))</f>
        <v>3</v>
      </c>
    </row>
    <row r="139" spans="1:27" s="79" customFormat="1" ht="54.75" customHeight="1" x14ac:dyDescent="0.25">
      <c r="A139" s="101" t="s">
        <v>3701</v>
      </c>
      <c r="B139" s="102" t="s">
        <v>884</v>
      </c>
      <c r="C139" s="262" t="s">
        <v>885</v>
      </c>
      <c r="D139" s="262" t="s">
        <v>155</v>
      </c>
      <c r="E139" s="262" t="s">
        <v>891</v>
      </c>
      <c r="F139" s="262" t="s">
        <v>2860</v>
      </c>
      <c r="G139" s="262" t="s">
        <v>4911</v>
      </c>
      <c r="H139" s="262" t="s">
        <v>892</v>
      </c>
      <c r="I139" s="258"/>
      <c r="J139" s="97"/>
      <c r="K139" s="113" t="s">
        <v>893</v>
      </c>
      <c r="L139" s="113"/>
      <c r="M139" s="106" t="s">
        <v>160</v>
      </c>
      <c r="N139" s="114" t="s">
        <v>879</v>
      </c>
      <c r="O139" s="259" t="s">
        <v>880</v>
      </c>
      <c r="P139" s="108"/>
      <c r="Q139" s="78" t="s">
        <v>881</v>
      </c>
      <c r="R139" s="78" t="s">
        <v>894</v>
      </c>
      <c r="S139" s="103" t="s">
        <v>895</v>
      </c>
      <c r="T139" s="103" t="s">
        <v>233</v>
      </c>
      <c r="U139" s="262" t="s">
        <v>4736</v>
      </c>
      <c r="V139" s="262" t="s">
        <v>4737</v>
      </c>
      <c r="W139" s="103"/>
      <c r="AA139" s="161">
        <f>IF(OR(J139="Fail",ISBLANK(J139)),INDEX('Issue Code Table'!C:C,MATCH(N:N,'Issue Code Table'!A:A,0)),IF(M139="Critical",6,IF(M139="Significant",5,IF(M139="Moderate",3,2))))</f>
        <v>3</v>
      </c>
    </row>
    <row r="140" spans="1:27" s="79" customFormat="1" ht="54.75" customHeight="1" x14ac:dyDescent="0.25">
      <c r="A140" s="101" t="s">
        <v>3702</v>
      </c>
      <c r="B140" s="102" t="s">
        <v>896</v>
      </c>
      <c r="C140" s="262" t="s">
        <v>897</v>
      </c>
      <c r="D140" s="262" t="s">
        <v>155</v>
      </c>
      <c r="E140" s="262" t="s">
        <v>898</v>
      </c>
      <c r="F140" s="262" t="s">
        <v>2861</v>
      </c>
      <c r="G140" s="262" t="s">
        <v>3332</v>
      </c>
      <c r="H140" s="262" t="s">
        <v>899</v>
      </c>
      <c r="I140" s="258"/>
      <c r="J140" s="97"/>
      <c r="K140" s="113" t="s">
        <v>900</v>
      </c>
      <c r="L140" s="113"/>
      <c r="M140" s="106" t="s">
        <v>160</v>
      </c>
      <c r="N140" s="114" t="s">
        <v>879</v>
      </c>
      <c r="O140" s="259" t="s">
        <v>880</v>
      </c>
      <c r="P140" s="108"/>
      <c r="Q140" s="78" t="s">
        <v>881</v>
      </c>
      <c r="R140" s="78" t="s">
        <v>901</v>
      </c>
      <c r="S140" s="103" t="s">
        <v>902</v>
      </c>
      <c r="T140" s="103" t="s">
        <v>903</v>
      </c>
      <c r="U140" s="262" t="s">
        <v>4738</v>
      </c>
      <c r="V140" s="262" t="s">
        <v>4739</v>
      </c>
      <c r="W140" s="103"/>
      <c r="AA140" s="161">
        <f>IF(OR(J140="Fail",ISBLANK(J140)),INDEX('Issue Code Table'!C:C,MATCH(N:N,'Issue Code Table'!A:A,0)),IF(M140="Critical",6,IF(M140="Significant",5,IF(M140="Moderate",3,2))))</f>
        <v>3</v>
      </c>
    </row>
    <row r="141" spans="1:27" s="79" customFormat="1" ht="54.75" customHeight="1" x14ac:dyDescent="0.25">
      <c r="A141" s="101" t="s">
        <v>3703</v>
      </c>
      <c r="B141" s="102" t="s">
        <v>470</v>
      </c>
      <c r="C141" s="262" t="s">
        <v>471</v>
      </c>
      <c r="D141" s="262" t="s">
        <v>155</v>
      </c>
      <c r="E141" s="262" t="s">
        <v>904</v>
      </c>
      <c r="F141" s="262" t="s">
        <v>2862</v>
      </c>
      <c r="G141" s="262" t="s">
        <v>3333</v>
      </c>
      <c r="H141" s="262" t="s">
        <v>905</v>
      </c>
      <c r="I141" s="258"/>
      <c r="J141" s="97"/>
      <c r="K141" s="113" t="s">
        <v>906</v>
      </c>
      <c r="L141" s="113"/>
      <c r="M141" s="106" t="s">
        <v>160</v>
      </c>
      <c r="N141" s="114" t="s">
        <v>879</v>
      </c>
      <c r="O141" s="259" t="s">
        <v>880</v>
      </c>
      <c r="P141" s="108"/>
      <c r="Q141" s="78" t="s">
        <v>881</v>
      </c>
      <c r="R141" s="78" t="s">
        <v>907</v>
      </c>
      <c r="S141" s="103" t="s">
        <v>908</v>
      </c>
      <c r="T141" s="103" t="s">
        <v>909</v>
      </c>
      <c r="U141" s="262" t="s">
        <v>4865</v>
      </c>
      <c r="V141" s="262" t="s">
        <v>4740</v>
      </c>
      <c r="W141" s="103"/>
      <c r="AA141" s="161">
        <f>IF(OR(J141="Fail",ISBLANK(J141)),INDEX('Issue Code Table'!C:C,MATCH(N:N,'Issue Code Table'!A:A,0)),IF(M141="Critical",6,IF(M141="Significant",5,IF(M141="Moderate",3,2))))</f>
        <v>3</v>
      </c>
    </row>
    <row r="142" spans="1:27" s="79" customFormat="1" ht="54.75" customHeight="1" x14ac:dyDescent="0.25">
      <c r="A142" s="101" t="s">
        <v>3704</v>
      </c>
      <c r="B142" s="103" t="s">
        <v>910</v>
      </c>
      <c r="C142" s="262" t="s">
        <v>911</v>
      </c>
      <c r="D142" s="262" t="s">
        <v>155</v>
      </c>
      <c r="E142" s="262" t="s">
        <v>912</v>
      </c>
      <c r="F142" s="262" t="s">
        <v>2863</v>
      </c>
      <c r="G142" s="262" t="s">
        <v>4912</v>
      </c>
      <c r="H142" s="262" t="s">
        <v>913</v>
      </c>
      <c r="I142" s="258"/>
      <c r="J142" s="97"/>
      <c r="K142" s="113" t="s">
        <v>914</v>
      </c>
      <c r="L142" s="113"/>
      <c r="M142" s="106" t="s">
        <v>287</v>
      </c>
      <c r="N142" s="114" t="s">
        <v>915</v>
      </c>
      <c r="O142" s="259" t="s">
        <v>916</v>
      </c>
      <c r="P142" s="108"/>
      <c r="Q142" s="78" t="s">
        <v>881</v>
      </c>
      <c r="R142" s="78" t="s">
        <v>917</v>
      </c>
      <c r="S142" s="103" t="s">
        <v>908</v>
      </c>
      <c r="T142" s="103" t="s">
        <v>918</v>
      </c>
      <c r="U142" s="262" t="s">
        <v>4742</v>
      </c>
      <c r="V142" s="262" t="s">
        <v>4741</v>
      </c>
      <c r="W142" s="103"/>
      <c r="AA142" s="161">
        <f>IF(OR(J142="Fail",ISBLANK(J142)),INDEX('Issue Code Table'!C:C,MATCH(N:N,'Issue Code Table'!A:A,0)),IF(M142="Critical",6,IF(M142="Significant",5,IF(M142="Moderate",3,2))))</f>
        <v>2</v>
      </c>
    </row>
    <row r="143" spans="1:27" s="79" customFormat="1" ht="54.75" customHeight="1" x14ac:dyDescent="0.25">
      <c r="A143" s="101" t="s">
        <v>3705</v>
      </c>
      <c r="B143" s="102" t="s">
        <v>470</v>
      </c>
      <c r="C143" s="262" t="s">
        <v>471</v>
      </c>
      <c r="D143" s="262" t="s">
        <v>155</v>
      </c>
      <c r="E143" s="262" t="s">
        <v>919</v>
      </c>
      <c r="F143" s="262" t="s">
        <v>2864</v>
      </c>
      <c r="G143" s="262" t="s">
        <v>3334</v>
      </c>
      <c r="H143" s="262" t="s">
        <v>920</v>
      </c>
      <c r="I143" s="258"/>
      <c r="J143" s="97"/>
      <c r="K143" s="113" t="s">
        <v>921</v>
      </c>
      <c r="L143" s="113"/>
      <c r="M143" s="106" t="s">
        <v>160</v>
      </c>
      <c r="N143" s="114" t="s">
        <v>474</v>
      </c>
      <c r="O143" s="259" t="s">
        <v>475</v>
      </c>
      <c r="P143" s="108"/>
      <c r="Q143" s="78" t="s">
        <v>881</v>
      </c>
      <c r="R143" s="78" t="s">
        <v>922</v>
      </c>
      <c r="S143" s="103" t="s">
        <v>908</v>
      </c>
      <c r="T143" s="103" t="s">
        <v>923</v>
      </c>
      <c r="U143" s="262" t="s">
        <v>4866</v>
      </c>
      <c r="V143" s="262" t="s">
        <v>4745</v>
      </c>
      <c r="W143" s="103"/>
      <c r="AA143" s="161">
        <f>IF(OR(J143="Fail",ISBLANK(J143)),INDEX('Issue Code Table'!C:C,MATCH(N:N,'Issue Code Table'!A:A,0)),IF(M143="Critical",6,IF(M143="Significant",5,IF(M143="Moderate",3,2))))</f>
        <v>5</v>
      </c>
    </row>
    <row r="144" spans="1:27" s="79" customFormat="1" ht="54.75" customHeight="1" x14ac:dyDescent="0.25">
      <c r="A144" s="101" t="s">
        <v>3706</v>
      </c>
      <c r="B144" s="102" t="s">
        <v>470</v>
      </c>
      <c r="C144" s="262" t="s">
        <v>471</v>
      </c>
      <c r="D144" s="262" t="s">
        <v>155</v>
      </c>
      <c r="E144" s="262" t="s">
        <v>924</v>
      </c>
      <c r="F144" s="262" t="s">
        <v>2865</v>
      </c>
      <c r="G144" s="262" t="s">
        <v>3335</v>
      </c>
      <c r="H144" s="262" t="s">
        <v>925</v>
      </c>
      <c r="I144" s="258"/>
      <c r="J144" s="97"/>
      <c r="K144" s="113" t="s">
        <v>926</v>
      </c>
      <c r="L144" s="113"/>
      <c r="M144" s="106" t="s">
        <v>160</v>
      </c>
      <c r="N144" s="114" t="s">
        <v>927</v>
      </c>
      <c r="O144" s="259" t="s">
        <v>928</v>
      </c>
      <c r="P144" s="108"/>
      <c r="Q144" s="78" t="s">
        <v>881</v>
      </c>
      <c r="R144" s="78" t="s">
        <v>929</v>
      </c>
      <c r="S144" s="103" t="s">
        <v>908</v>
      </c>
      <c r="T144" s="103" t="s">
        <v>930</v>
      </c>
      <c r="U144" s="262" t="s">
        <v>4743</v>
      </c>
      <c r="V144" s="262" t="s">
        <v>4744</v>
      </c>
      <c r="W144" s="103"/>
      <c r="AA144" s="161">
        <f>IF(OR(J144="Fail",ISBLANK(J144)),INDEX('Issue Code Table'!C:C,MATCH(N:N,'Issue Code Table'!A:A,0)),IF(M144="Critical",6,IF(M144="Significant",5,IF(M144="Moderate",3,2))))</f>
        <v>5</v>
      </c>
    </row>
    <row r="145" spans="1:27" s="79" customFormat="1" ht="54.75" customHeight="1" x14ac:dyDescent="0.25">
      <c r="A145" s="101" t="s">
        <v>3707</v>
      </c>
      <c r="B145" s="102" t="s">
        <v>874</v>
      </c>
      <c r="C145" s="262" t="s">
        <v>875</v>
      </c>
      <c r="D145" s="262" t="s">
        <v>155</v>
      </c>
      <c r="E145" s="262" t="s">
        <v>931</v>
      </c>
      <c r="F145" s="262" t="s">
        <v>2858</v>
      </c>
      <c r="G145" s="262" t="s">
        <v>4913</v>
      </c>
      <c r="H145" s="262" t="s">
        <v>932</v>
      </c>
      <c r="I145" s="258"/>
      <c r="J145" s="97"/>
      <c r="K145" s="113" t="s">
        <v>933</v>
      </c>
      <c r="L145" s="113"/>
      <c r="M145" s="106" t="s">
        <v>160</v>
      </c>
      <c r="N145" s="114" t="s">
        <v>879</v>
      </c>
      <c r="O145" s="259" t="s">
        <v>880</v>
      </c>
      <c r="P145" s="108"/>
      <c r="Q145" s="78" t="s">
        <v>934</v>
      </c>
      <c r="R145" s="78" t="s">
        <v>935</v>
      </c>
      <c r="S145" s="103" t="s">
        <v>883</v>
      </c>
      <c r="T145" s="103" t="s">
        <v>233</v>
      </c>
      <c r="U145" s="262" t="s">
        <v>4750</v>
      </c>
      <c r="V145" s="262" t="s">
        <v>3552</v>
      </c>
      <c r="W145" s="103"/>
      <c r="AA145" s="161">
        <f>IF(OR(J145="Fail",ISBLANK(J145)),INDEX('Issue Code Table'!C:C,MATCH(N:N,'Issue Code Table'!A:A,0)),IF(M145="Critical",6,IF(M145="Significant",5,IF(M145="Moderate",3,2))))</f>
        <v>3</v>
      </c>
    </row>
    <row r="146" spans="1:27" s="79" customFormat="1" ht="54.75" customHeight="1" x14ac:dyDescent="0.25">
      <c r="A146" s="101" t="s">
        <v>3708</v>
      </c>
      <c r="B146" s="102" t="s">
        <v>470</v>
      </c>
      <c r="C146" s="262" t="s">
        <v>471</v>
      </c>
      <c r="D146" s="262" t="s">
        <v>155</v>
      </c>
      <c r="E146" s="262" t="s">
        <v>936</v>
      </c>
      <c r="F146" s="262" t="s">
        <v>2859</v>
      </c>
      <c r="G146" s="262" t="s">
        <v>3336</v>
      </c>
      <c r="H146" s="262" t="s">
        <v>937</v>
      </c>
      <c r="I146" s="258"/>
      <c r="J146" s="97"/>
      <c r="K146" s="113" t="s">
        <v>938</v>
      </c>
      <c r="L146" s="113"/>
      <c r="M146" s="106" t="s">
        <v>160</v>
      </c>
      <c r="N146" s="114" t="s">
        <v>879</v>
      </c>
      <c r="O146" s="259" t="s">
        <v>880</v>
      </c>
      <c r="P146" s="108"/>
      <c r="Q146" s="78" t="s">
        <v>934</v>
      </c>
      <c r="R146" s="78" t="s">
        <v>939</v>
      </c>
      <c r="S146" s="103" t="s">
        <v>890</v>
      </c>
      <c r="T146" s="103" t="s">
        <v>233</v>
      </c>
      <c r="U146" s="262" t="s">
        <v>4749</v>
      </c>
      <c r="V146" s="262" t="s">
        <v>4746</v>
      </c>
      <c r="W146" s="103"/>
      <c r="AA146" s="161">
        <f>IF(OR(J146="Fail",ISBLANK(J146)),INDEX('Issue Code Table'!C:C,MATCH(N:N,'Issue Code Table'!A:A,0)),IF(M146="Critical",6,IF(M146="Significant",5,IF(M146="Moderate",3,2))))</f>
        <v>3</v>
      </c>
    </row>
    <row r="147" spans="1:27" s="79" customFormat="1" ht="54.75" customHeight="1" x14ac:dyDescent="0.25">
      <c r="A147" s="101" t="s">
        <v>3709</v>
      </c>
      <c r="B147" s="102" t="s">
        <v>470</v>
      </c>
      <c r="C147" s="262" t="s">
        <v>471</v>
      </c>
      <c r="D147" s="262" t="s">
        <v>155</v>
      </c>
      <c r="E147" s="262" t="s">
        <v>940</v>
      </c>
      <c r="F147" s="262" t="s">
        <v>2866</v>
      </c>
      <c r="G147" s="262" t="s">
        <v>3337</v>
      </c>
      <c r="H147" s="262" t="s">
        <v>941</v>
      </c>
      <c r="I147" s="258"/>
      <c r="J147" s="97"/>
      <c r="K147" s="113" t="s">
        <v>942</v>
      </c>
      <c r="L147" s="113"/>
      <c r="M147" s="106" t="s">
        <v>160</v>
      </c>
      <c r="N147" s="114" t="s">
        <v>879</v>
      </c>
      <c r="O147" s="259" t="s">
        <v>880</v>
      </c>
      <c r="P147" s="108"/>
      <c r="Q147" s="78" t="s">
        <v>934</v>
      </c>
      <c r="R147" s="78" t="s">
        <v>943</v>
      </c>
      <c r="S147" s="103" t="s">
        <v>895</v>
      </c>
      <c r="T147" s="103" t="s">
        <v>233</v>
      </c>
      <c r="U147" s="262" t="s">
        <v>4748</v>
      </c>
      <c r="V147" s="262" t="s">
        <v>4747</v>
      </c>
      <c r="W147" s="103"/>
      <c r="AA147" s="161">
        <f>IF(OR(J147="Fail",ISBLANK(J147)),INDEX('Issue Code Table'!C:C,MATCH(N:N,'Issue Code Table'!A:A,0)),IF(M147="Critical",6,IF(M147="Significant",5,IF(M147="Moderate",3,2))))</f>
        <v>3</v>
      </c>
    </row>
    <row r="148" spans="1:27" s="79" customFormat="1" ht="54.75" customHeight="1" x14ac:dyDescent="0.25">
      <c r="A148" s="101" t="s">
        <v>3710</v>
      </c>
      <c r="B148" s="102" t="s">
        <v>896</v>
      </c>
      <c r="C148" s="262" t="s">
        <v>897</v>
      </c>
      <c r="D148" s="262" t="s">
        <v>155</v>
      </c>
      <c r="E148" s="262" t="s">
        <v>944</v>
      </c>
      <c r="F148" s="262" t="s">
        <v>2867</v>
      </c>
      <c r="G148" s="262" t="s">
        <v>3338</v>
      </c>
      <c r="H148" s="262" t="s">
        <v>945</v>
      </c>
      <c r="I148" s="258"/>
      <c r="J148" s="97"/>
      <c r="K148" s="113" t="s">
        <v>946</v>
      </c>
      <c r="L148" s="113"/>
      <c r="M148" s="106" t="s">
        <v>160</v>
      </c>
      <c r="N148" s="114" t="s">
        <v>783</v>
      </c>
      <c r="O148" s="259" t="s">
        <v>784</v>
      </c>
      <c r="P148" s="108"/>
      <c r="Q148" s="78" t="s">
        <v>934</v>
      </c>
      <c r="R148" s="78" t="s">
        <v>947</v>
      </c>
      <c r="S148" s="103" t="s">
        <v>902</v>
      </c>
      <c r="T148" s="103" t="s">
        <v>903</v>
      </c>
      <c r="U148" s="262" t="s">
        <v>4867</v>
      </c>
      <c r="V148" s="262" t="s">
        <v>4751</v>
      </c>
      <c r="W148" s="103"/>
      <c r="AA148" s="161">
        <f>IF(OR(J148="Fail",ISBLANK(J148)),INDEX('Issue Code Table'!C:C,MATCH(N:N,'Issue Code Table'!A:A,0)),IF(M148="Critical",6,IF(M148="Significant",5,IF(M148="Moderate",3,2))))</f>
        <v>3</v>
      </c>
    </row>
    <row r="149" spans="1:27" s="79" customFormat="1" ht="54.75" customHeight="1" x14ac:dyDescent="0.25">
      <c r="A149" s="101" t="s">
        <v>3711</v>
      </c>
      <c r="B149" s="102" t="s">
        <v>470</v>
      </c>
      <c r="C149" s="262" t="s">
        <v>471</v>
      </c>
      <c r="D149" s="262" t="s">
        <v>155</v>
      </c>
      <c r="E149" s="262" t="s">
        <v>948</v>
      </c>
      <c r="F149" s="262" t="s">
        <v>2868</v>
      </c>
      <c r="G149" s="262" t="s">
        <v>3339</v>
      </c>
      <c r="H149" s="262" t="s">
        <v>949</v>
      </c>
      <c r="I149" s="258"/>
      <c r="J149" s="97"/>
      <c r="K149" s="113" t="s">
        <v>950</v>
      </c>
      <c r="L149" s="113"/>
      <c r="M149" s="106" t="s">
        <v>160</v>
      </c>
      <c r="N149" s="114" t="s">
        <v>951</v>
      </c>
      <c r="O149" s="259" t="s">
        <v>952</v>
      </c>
      <c r="P149" s="108"/>
      <c r="Q149" s="78" t="s">
        <v>934</v>
      </c>
      <c r="R149" s="78" t="s">
        <v>953</v>
      </c>
      <c r="S149" s="103" t="s">
        <v>908</v>
      </c>
      <c r="T149" s="103" t="s">
        <v>909</v>
      </c>
      <c r="U149" s="262" t="s">
        <v>4868</v>
      </c>
      <c r="V149" s="262" t="s">
        <v>3553</v>
      </c>
      <c r="W149" s="103"/>
      <c r="AA149" s="161">
        <f>IF(OR(J149="Fail",ISBLANK(J149)),INDEX('Issue Code Table'!C:C,MATCH(N:N,'Issue Code Table'!A:A,0)),IF(M149="Critical",6,IF(M149="Significant",5,IF(M149="Moderate",3,2))))</f>
        <v>3</v>
      </c>
    </row>
    <row r="150" spans="1:27" s="79" customFormat="1" ht="54.75" customHeight="1" x14ac:dyDescent="0.25">
      <c r="A150" s="101" t="s">
        <v>3712</v>
      </c>
      <c r="B150" s="102" t="s">
        <v>470</v>
      </c>
      <c r="C150" s="262" t="s">
        <v>471</v>
      </c>
      <c r="D150" s="262" t="s">
        <v>155</v>
      </c>
      <c r="E150" s="262" t="s">
        <v>954</v>
      </c>
      <c r="F150" s="262" t="s">
        <v>2863</v>
      </c>
      <c r="G150" s="262" t="s">
        <v>3340</v>
      </c>
      <c r="H150" s="262" t="s">
        <v>955</v>
      </c>
      <c r="I150" s="258"/>
      <c r="J150" s="97"/>
      <c r="K150" s="113" t="s">
        <v>956</v>
      </c>
      <c r="L150" s="113"/>
      <c r="M150" s="106" t="s">
        <v>287</v>
      </c>
      <c r="N150" s="114" t="s">
        <v>915</v>
      </c>
      <c r="O150" s="259" t="s">
        <v>916</v>
      </c>
      <c r="P150" s="108"/>
      <c r="Q150" s="78" t="s">
        <v>934</v>
      </c>
      <c r="R150" s="78" t="s">
        <v>957</v>
      </c>
      <c r="S150" s="103" t="s">
        <v>908</v>
      </c>
      <c r="T150" s="103" t="s">
        <v>918</v>
      </c>
      <c r="U150" s="262" t="s">
        <v>4752</v>
      </c>
      <c r="V150" s="262" t="s">
        <v>4753</v>
      </c>
      <c r="W150" s="103"/>
      <c r="AA150" s="161">
        <f>IF(OR(J150="Fail",ISBLANK(J150)),INDEX('Issue Code Table'!C:C,MATCH(N:N,'Issue Code Table'!A:A,0)),IF(M150="Critical",6,IF(M150="Significant",5,IF(M150="Moderate",3,2))))</f>
        <v>2</v>
      </c>
    </row>
    <row r="151" spans="1:27" s="79" customFormat="1" ht="54.75" customHeight="1" x14ac:dyDescent="0.25">
      <c r="A151" s="101" t="s">
        <v>3713</v>
      </c>
      <c r="B151" s="102" t="s">
        <v>470</v>
      </c>
      <c r="C151" s="262" t="s">
        <v>471</v>
      </c>
      <c r="D151" s="262" t="s">
        <v>155</v>
      </c>
      <c r="E151" s="262" t="s">
        <v>958</v>
      </c>
      <c r="F151" s="262" t="s">
        <v>2864</v>
      </c>
      <c r="G151" s="262" t="s">
        <v>4914</v>
      </c>
      <c r="H151" s="262" t="s">
        <v>959</v>
      </c>
      <c r="I151" s="258"/>
      <c r="J151" s="97"/>
      <c r="K151" s="113" t="s">
        <v>960</v>
      </c>
      <c r="L151" s="113"/>
      <c r="M151" s="106" t="s">
        <v>149</v>
      </c>
      <c r="N151" s="114" t="s">
        <v>474</v>
      </c>
      <c r="O151" s="259" t="s">
        <v>475</v>
      </c>
      <c r="P151" s="108"/>
      <c r="Q151" s="78" t="s">
        <v>934</v>
      </c>
      <c r="R151" s="78" t="s">
        <v>961</v>
      </c>
      <c r="S151" s="103" t="s">
        <v>908</v>
      </c>
      <c r="T151" s="103" t="s">
        <v>923</v>
      </c>
      <c r="U151" s="262" t="s">
        <v>4755</v>
      </c>
      <c r="V151" s="262" t="s">
        <v>4754</v>
      </c>
      <c r="W151" s="281" t="s">
        <v>172</v>
      </c>
      <c r="AA151" s="161">
        <f>IF(OR(J151="Fail",ISBLANK(J151)),INDEX('Issue Code Table'!C:C,MATCH(N:N,'Issue Code Table'!A:A,0)),IF(M151="Critical",6,IF(M151="Significant",5,IF(M151="Moderate",3,2))))</f>
        <v>5</v>
      </c>
    </row>
    <row r="152" spans="1:27" s="79" customFormat="1" ht="54.75" customHeight="1" x14ac:dyDescent="0.25">
      <c r="A152" s="101" t="s">
        <v>3714</v>
      </c>
      <c r="B152" s="102" t="s">
        <v>470</v>
      </c>
      <c r="C152" s="262" t="s">
        <v>471</v>
      </c>
      <c r="D152" s="262" t="s">
        <v>155</v>
      </c>
      <c r="E152" s="262" t="s">
        <v>962</v>
      </c>
      <c r="F152" s="262" t="s">
        <v>2865</v>
      </c>
      <c r="G152" s="262" t="s">
        <v>3341</v>
      </c>
      <c r="H152" s="262" t="s">
        <v>963</v>
      </c>
      <c r="I152" s="258"/>
      <c r="J152" s="97"/>
      <c r="K152" s="113" t="s">
        <v>964</v>
      </c>
      <c r="L152" s="113"/>
      <c r="M152" s="106" t="s">
        <v>160</v>
      </c>
      <c r="N152" s="114" t="s">
        <v>927</v>
      </c>
      <c r="O152" s="259" t="s">
        <v>928</v>
      </c>
      <c r="P152" s="108"/>
      <c r="Q152" s="78" t="s">
        <v>934</v>
      </c>
      <c r="R152" s="78" t="s">
        <v>965</v>
      </c>
      <c r="S152" s="103" t="s">
        <v>908</v>
      </c>
      <c r="T152" s="103" t="s">
        <v>930</v>
      </c>
      <c r="U152" s="262" t="s">
        <v>4869</v>
      </c>
      <c r="V152" s="262" t="s">
        <v>3554</v>
      </c>
      <c r="W152" s="103"/>
      <c r="AA152" s="161">
        <f>IF(OR(J152="Fail",ISBLANK(J152)),INDEX('Issue Code Table'!C:C,MATCH(N:N,'Issue Code Table'!A:A,0)),IF(M152="Critical",6,IF(M152="Significant",5,IF(M152="Moderate",3,2))))</f>
        <v>5</v>
      </c>
    </row>
    <row r="153" spans="1:27" s="79" customFormat="1" ht="54.75" customHeight="1" x14ac:dyDescent="0.25">
      <c r="A153" s="101" t="s">
        <v>3715</v>
      </c>
      <c r="B153" s="102" t="s">
        <v>874</v>
      </c>
      <c r="C153" s="262" t="s">
        <v>875</v>
      </c>
      <c r="D153" s="262" t="s">
        <v>155</v>
      </c>
      <c r="E153" s="262" t="s">
        <v>966</v>
      </c>
      <c r="F153" s="262" t="s">
        <v>2858</v>
      </c>
      <c r="G153" s="262" t="s">
        <v>3342</v>
      </c>
      <c r="H153" s="262" t="s">
        <v>967</v>
      </c>
      <c r="I153" s="258"/>
      <c r="J153" s="97"/>
      <c r="K153" s="113" t="s">
        <v>968</v>
      </c>
      <c r="L153" s="113"/>
      <c r="M153" s="106" t="s">
        <v>160</v>
      </c>
      <c r="N153" s="114" t="s">
        <v>879</v>
      </c>
      <c r="O153" s="259" t="s">
        <v>880</v>
      </c>
      <c r="P153" s="108"/>
      <c r="Q153" s="78" t="s">
        <v>969</v>
      </c>
      <c r="R153" s="78" t="s">
        <v>970</v>
      </c>
      <c r="S153" s="103" t="s">
        <v>883</v>
      </c>
      <c r="T153" s="103" t="s">
        <v>233</v>
      </c>
      <c r="U153" s="262" t="s">
        <v>4756</v>
      </c>
      <c r="V153" s="262" t="s">
        <v>4757</v>
      </c>
      <c r="W153" s="103"/>
      <c r="AA153" s="161">
        <f>IF(OR(J153="Fail",ISBLANK(J153)),INDEX('Issue Code Table'!C:C,MATCH(N:N,'Issue Code Table'!A:A,0)),IF(M153="Critical",6,IF(M153="Significant",5,IF(M153="Moderate",3,2))))</f>
        <v>3</v>
      </c>
    </row>
    <row r="154" spans="1:27" s="79" customFormat="1" ht="54.75" customHeight="1" x14ac:dyDescent="0.25">
      <c r="A154" s="101" t="s">
        <v>3716</v>
      </c>
      <c r="B154" s="102" t="s">
        <v>470</v>
      </c>
      <c r="C154" s="262" t="s">
        <v>471</v>
      </c>
      <c r="D154" s="262" t="s">
        <v>155</v>
      </c>
      <c r="E154" s="262" t="s">
        <v>971</v>
      </c>
      <c r="F154" s="262" t="s">
        <v>2859</v>
      </c>
      <c r="G154" s="262" t="s">
        <v>4915</v>
      </c>
      <c r="H154" s="262" t="s">
        <v>972</v>
      </c>
      <c r="I154" s="258"/>
      <c r="J154" s="97"/>
      <c r="K154" s="113" t="s">
        <v>973</v>
      </c>
      <c r="L154" s="113"/>
      <c r="M154" s="106" t="s">
        <v>160</v>
      </c>
      <c r="N154" s="114" t="s">
        <v>879</v>
      </c>
      <c r="O154" s="259" t="s">
        <v>880</v>
      </c>
      <c r="P154" s="108"/>
      <c r="Q154" s="78" t="s">
        <v>969</v>
      </c>
      <c r="R154" s="78" t="s">
        <v>974</v>
      </c>
      <c r="S154" s="103" t="s">
        <v>890</v>
      </c>
      <c r="T154" s="103" t="s">
        <v>233</v>
      </c>
      <c r="U154" s="262" t="s">
        <v>4758</v>
      </c>
      <c r="V154" s="262" t="s">
        <v>4759</v>
      </c>
      <c r="W154" s="103"/>
      <c r="AA154" s="161">
        <f>IF(OR(J154="Fail",ISBLANK(J154)),INDEX('Issue Code Table'!C:C,MATCH(N:N,'Issue Code Table'!A:A,0)),IF(M154="Critical",6,IF(M154="Significant",5,IF(M154="Moderate",3,2))))</f>
        <v>3</v>
      </c>
    </row>
    <row r="155" spans="1:27" s="79" customFormat="1" ht="54.75" customHeight="1" x14ac:dyDescent="0.25">
      <c r="A155" s="101" t="s">
        <v>3717</v>
      </c>
      <c r="B155" s="102" t="s">
        <v>470</v>
      </c>
      <c r="C155" s="262" t="s">
        <v>471</v>
      </c>
      <c r="D155" s="262" t="s">
        <v>155</v>
      </c>
      <c r="E155" s="262" t="s">
        <v>975</v>
      </c>
      <c r="F155" s="262" t="s">
        <v>2866</v>
      </c>
      <c r="G155" s="262" t="s">
        <v>3343</v>
      </c>
      <c r="H155" s="262" t="s">
        <v>976</v>
      </c>
      <c r="I155" s="258"/>
      <c r="J155" s="97"/>
      <c r="K155" s="113" t="s">
        <v>977</v>
      </c>
      <c r="L155" s="113"/>
      <c r="M155" s="106" t="s">
        <v>160</v>
      </c>
      <c r="N155" s="114" t="s">
        <v>879</v>
      </c>
      <c r="O155" s="259" t="s">
        <v>880</v>
      </c>
      <c r="P155" s="108"/>
      <c r="Q155" s="78" t="s">
        <v>969</v>
      </c>
      <c r="R155" s="78" t="s">
        <v>978</v>
      </c>
      <c r="S155" s="103" t="s">
        <v>895</v>
      </c>
      <c r="T155" s="103" t="s">
        <v>233</v>
      </c>
      <c r="U155" s="262" t="s">
        <v>4870</v>
      </c>
      <c r="V155" s="262" t="s">
        <v>3555</v>
      </c>
      <c r="W155" s="103"/>
      <c r="AA155" s="161">
        <f>IF(OR(J155="Fail",ISBLANK(J155)),INDEX('Issue Code Table'!C:C,MATCH(N:N,'Issue Code Table'!A:A,0)),IF(M155="Critical",6,IF(M155="Significant",5,IF(M155="Moderate",3,2))))</f>
        <v>3</v>
      </c>
    </row>
    <row r="156" spans="1:27" s="79" customFormat="1" ht="54.75" customHeight="1" x14ac:dyDescent="0.25">
      <c r="A156" s="101" t="s">
        <v>3718</v>
      </c>
      <c r="B156" s="102" t="s">
        <v>896</v>
      </c>
      <c r="C156" s="262" t="s">
        <v>897</v>
      </c>
      <c r="D156" s="262" t="s">
        <v>155</v>
      </c>
      <c r="E156" s="262" t="s">
        <v>979</v>
      </c>
      <c r="F156" s="262" t="s">
        <v>2869</v>
      </c>
      <c r="G156" s="262" t="s">
        <v>4916</v>
      </c>
      <c r="H156" s="262" t="s">
        <v>980</v>
      </c>
      <c r="I156" s="258"/>
      <c r="J156" s="97"/>
      <c r="K156" s="113" t="s">
        <v>981</v>
      </c>
      <c r="L156" s="113"/>
      <c r="M156" s="106" t="s">
        <v>160</v>
      </c>
      <c r="N156" s="114" t="s">
        <v>783</v>
      </c>
      <c r="O156" s="259" t="s">
        <v>784</v>
      </c>
      <c r="P156" s="108"/>
      <c r="Q156" s="78" t="s">
        <v>969</v>
      </c>
      <c r="R156" s="78" t="s">
        <v>982</v>
      </c>
      <c r="S156" s="103" t="s">
        <v>983</v>
      </c>
      <c r="T156" s="103" t="s">
        <v>903</v>
      </c>
      <c r="U156" s="262" t="s">
        <v>4871</v>
      </c>
      <c r="V156" s="262" t="s">
        <v>4760</v>
      </c>
      <c r="W156" s="103"/>
      <c r="AA156" s="161">
        <f>IF(OR(J156="Fail",ISBLANK(J156)),INDEX('Issue Code Table'!C:C,MATCH(N:N,'Issue Code Table'!A:A,0)),IF(M156="Critical",6,IF(M156="Significant",5,IF(M156="Moderate",3,2))))</f>
        <v>3</v>
      </c>
    </row>
    <row r="157" spans="1:27" s="79" customFormat="1" ht="54.75" customHeight="1" x14ac:dyDescent="0.25">
      <c r="A157" s="101" t="s">
        <v>3719</v>
      </c>
      <c r="B157" s="102" t="s">
        <v>884</v>
      </c>
      <c r="C157" s="262" t="s">
        <v>885</v>
      </c>
      <c r="D157" s="262" t="s">
        <v>155</v>
      </c>
      <c r="E157" s="262" t="s">
        <v>984</v>
      </c>
      <c r="F157" s="262" t="s">
        <v>2870</v>
      </c>
      <c r="G157" s="262" t="s">
        <v>4917</v>
      </c>
      <c r="H157" s="262" t="s">
        <v>985</v>
      </c>
      <c r="I157" s="258"/>
      <c r="J157" s="97"/>
      <c r="K157" s="113" t="s">
        <v>986</v>
      </c>
      <c r="L157" s="113"/>
      <c r="M157" s="106" t="s">
        <v>160</v>
      </c>
      <c r="N157" s="114" t="s">
        <v>879</v>
      </c>
      <c r="O157" s="259" t="s">
        <v>987</v>
      </c>
      <c r="P157" s="108"/>
      <c r="Q157" s="78" t="s">
        <v>969</v>
      </c>
      <c r="R157" s="78" t="s">
        <v>988</v>
      </c>
      <c r="S157" s="103" t="s">
        <v>989</v>
      </c>
      <c r="T157" s="103" t="s">
        <v>990</v>
      </c>
      <c r="U157" s="262" t="s">
        <v>4762</v>
      </c>
      <c r="V157" s="262" t="s">
        <v>4761</v>
      </c>
      <c r="W157" s="103"/>
      <c r="AA157" s="161">
        <f>IF(OR(J157="Fail",ISBLANK(J157)),INDEX('Issue Code Table'!C:C,MATCH(N:N,'Issue Code Table'!A:A,0)),IF(M157="Critical",6,IF(M157="Significant",5,IF(M157="Moderate",3,2))))</f>
        <v>3</v>
      </c>
    </row>
    <row r="158" spans="1:27" s="79" customFormat="1" ht="54.75" customHeight="1" x14ac:dyDescent="0.25">
      <c r="A158" s="101" t="s">
        <v>3720</v>
      </c>
      <c r="B158" s="102" t="s">
        <v>236</v>
      </c>
      <c r="C158" s="262" t="s">
        <v>237</v>
      </c>
      <c r="D158" s="262" t="s">
        <v>155</v>
      </c>
      <c r="E158" s="262" t="s">
        <v>991</v>
      </c>
      <c r="F158" s="262" t="s">
        <v>2871</v>
      </c>
      <c r="G158" s="262" t="s">
        <v>3344</v>
      </c>
      <c r="H158" s="262" t="s">
        <v>992</v>
      </c>
      <c r="I158" s="258"/>
      <c r="J158" s="97"/>
      <c r="K158" s="113" t="s">
        <v>993</v>
      </c>
      <c r="L158" s="113"/>
      <c r="M158" s="106" t="s">
        <v>160</v>
      </c>
      <c r="N158" s="114" t="s">
        <v>879</v>
      </c>
      <c r="O158" s="259" t="s">
        <v>880</v>
      </c>
      <c r="P158" s="108"/>
      <c r="Q158" s="78" t="s">
        <v>969</v>
      </c>
      <c r="R158" s="78" t="s">
        <v>994</v>
      </c>
      <c r="S158" s="103" t="s">
        <v>995</v>
      </c>
      <c r="T158" s="103" t="s">
        <v>996</v>
      </c>
      <c r="U158" s="262" t="s">
        <v>4872</v>
      </c>
      <c r="V158" s="262" t="s">
        <v>4769</v>
      </c>
      <c r="W158" s="103"/>
      <c r="AA158" s="161">
        <f>IF(OR(J158="Fail",ISBLANK(J158)),INDEX('Issue Code Table'!C:C,MATCH(N:N,'Issue Code Table'!A:A,0)),IF(M158="Critical",6,IF(M158="Significant",5,IF(M158="Moderate",3,2))))</f>
        <v>3</v>
      </c>
    </row>
    <row r="159" spans="1:27" s="79" customFormat="1" ht="54.75" customHeight="1" x14ac:dyDescent="0.25">
      <c r="A159" s="101" t="s">
        <v>3721</v>
      </c>
      <c r="B159" s="102" t="s">
        <v>470</v>
      </c>
      <c r="C159" s="262" t="s">
        <v>471</v>
      </c>
      <c r="D159" s="262" t="s">
        <v>155</v>
      </c>
      <c r="E159" s="262" t="s">
        <v>997</v>
      </c>
      <c r="F159" s="262" t="s">
        <v>2872</v>
      </c>
      <c r="G159" s="262" t="s">
        <v>3345</v>
      </c>
      <c r="H159" s="262" t="s">
        <v>998</v>
      </c>
      <c r="I159" s="258"/>
      <c r="J159" s="97"/>
      <c r="K159" s="113" t="s">
        <v>999</v>
      </c>
      <c r="L159" s="113"/>
      <c r="M159" s="106" t="s">
        <v>160</v>
      </c>
      <c r="N159" s="114" t="s">
        <v>951</v>
      </c>
      <c r="O159" s="259" t="s">
        <v>952</v>
      </c>
      <c r="P159" s="108"/>
      <c r="Q159" s="78" t="s">
        <v>969</v>
      </c>
      <c r="R159" s="78" t="s">
        <v>1000</v>
      </c>
      <c r="S159" s="103" t="s">
        <v>908</v>
      </c>
      <c r="T159" s="103" t="s">
        <v>909</v>
      </c>
      <c r="U159" s="262" t="s">
        <v>4873</v>
      </c>
      <c r="V159" s="262" t="s">
        <v>4765</v>
      </c>
      <c r="W159" s="103"/>
      <c r="AA159" s="161">
        <f>IF(OR(J159="Fail",ISBLANK(J159)),INDEX('Issue Code Table'!C:C,MATCH(N:N,'Issue Code Table'!A:A,0)),IF(M159="Critical",6,IF(M159="Significant",5,IF(M159="Moderate",3,2))))</f>
        <v>3</v>
      </c>
    </row>
    <row r="160" spans="1:27" s="79" customFormat="1" ht="54.75" customHeight="1" x14ac:dyDescent="0.25">
      <c r="A160" s="101" t="s">
        <v>3722</v>
      </c>
      <c r="B160" s="102" t="s">
        <v>470</v>
      </c>
      <c r="C160" s="262" t="s">
        <v>471</v>
      </c>
      <c r="D160" s="262" t="s">
        <v>155</v>
      </c>
      <c r="E160" s="262" t="s">
        <v>1001</v>
      </c>
      <c r="F160" s="262" t="s">
        <v>2863</v>
      </c>
      <c r="G160" s="262" t="s">
        <v>3346</v>
      </c>
      <c r="H160" s="262" t="s">
        <v>1002</v>
      </c>
      <c r="I160" s="258"/>
      <c r="J160" s="113"/>
      <c r="K160" s="113" t="s">
        <v>1003</v>
      </c>
      <c r="L160" s="113"/>
      <c r="M160" s="106" t="s">
        <v>287</v>
      </c>
      <c r="N160" s="114" t="s">
        <v>915</v>
      </c>
      <c r="O160" s="259" t="s">
        <v>916</v>
      </c>
      <c r="P160" s="108"/>
      <c r="Q160" s="78" t="s">
        <v>969</v>
      </c>
      <c r="R160" s="78" t="s">
        <v>1004</v>
      </c>
      <c r="S160" s="103" t="s">
        <v>908</v>
      </c>
      <c r="T160" s="103" t="s">
        <v>918</v>
      </c>
      <c r="U160" s="262" t="s">
        <v>4763</v>
      </c>
      <c r="V160" s="262" t="s">
        <v>4764</v>
      </c>
      <c r="W160" s="103"/>
      <c r="AA160" s="161">
        <f>IF(OR(J160="Fail",ISBLANK(J160)),INDEX('Issue Code Table'!C:C,MATCH(N:N,'Issue Code Table'!A:A,0)),IF(M160="Critical",6,IF(M160="Significant",5,IF(M160="Moderate",3,2))))</f>
        <v>2</v>
      </c>
    </row>
    <row r="161" spans="1:27" s="79" customFormat="1" ht="54.75" customHeight="1" x14ac:dyDescent="0.25">
      <c r="A161" s="101" t="s">
        <v>3723</v>
      </c>
      <c r="B161" s="102" t="s">
        <v>470</v>
      </c>
      <c r="C161" s="262" t="s">
        <v>471</v>
      </c>
      <c r="D161" s="262" t="s">
        <v>155</v>
      </c>
      <c r="E161" s="262" t="s">
        <v>1005</v>
      </c>
      <c r="F161" s="262" t="s">
        <v>2864</v>
      </c>
      <c r="G161" s="262" t="s">
        <v>3347</v>
      </c>
      <c r="H161" s="262" t="s">
        <v>1006</v>
      </c>
      <c r="I161" s="258"/>
      <c r="J161" s="113"/>
      <c r="K161" s="113" t="s">
        <v>1007</v>
      </c>
      <c r="L161" s="113"/>
      <c r="M161" s="106" t="s">
        <v>160</v>
      </c>
      <c r="N161" s="114" t="s">
        <v>474</v>
      </c>
      <c r="O161" s="259" t="s">
        <v>475</v>
      </c>
      <c r="P161" s="108"/>
      <c r="Q161" s="78" t="s">
        <v>969</v>
      </c>
      <c r="R161" s="78" t="s">
        <v>1008</v>
      </c>
      <c r="S161" s="103" t="s">
        <v>908</v>
      </c>
      <c r="T161" s="103" t="s">
        <v>923</v>
      </c>
      <c r="U161" s="262" t="s">
        <v>4874</v>
      </c>
      <c r="V161" s="262" t="s">
        <v>4766</v>
      </c>
      <c r="W161" s="103"/>
      <c r="AA161" s="161">
        <f>IF(OR(J161="Fail",ISBLANK(J161)),INDEX('Issue Code Table'!C:C,MATCH(N:N,'Issue Code Table'!A:A,0)),IF(M161="Critical",6,IF(M161="Significant",5,IF(M161="Moderate",3,2))))</f>
        <v>5</v>
      </c>
    </row>
    <row r="162" spans="1:27" s="79" customFormat="1" ht="54.75" customHeight="1" x14ac:dyDescent="0.25">
      <c r="A162" s="101" t="s">
        <v>3724</v>
      </c>
      <c r="B162" s="102" t="s">
        <v>470</v>
      </c>
      <c r="C162" s="262" t="s">
        <v>471</v>
      </c>
      <c r="D162" s="262" t="s">
        <v>155</v>
      </c>
      <c r="E162" s="262" t="s">
        <v>1009</v>
      </c>
      <c r="F162" s="262" t="s">
        <v>2865</v>
      </c>
      <c r="G162" s="262" t="s">
        <v>4918</v>
      </c>
      <c r="H162" s="262" t="s">
        <v>1010</v>
      </c>
      <c r="I162" s="258"/>
      <c r="J162" s="113"/>
      <c r="K162" s="113" t="s">
        <v>1011</v>
      </c>
      <c r="L162" s="113"/>
      <c r="M162" s="106" t="s">
        <v>160</v>
      </c>
      <c r="N162" s="114" t="s">
        <v>927</v>
      </c>
      <c r="O162" s="259" t="s">
        <v>928</v>
      </c>
      <c r="P162" s="108"/>
      <c r="Q162" s="78" t="s">
        <v>969</v>
      </c>
      <c r="R162" s="78" t="s">
        <v>1012</v>
      </c>
      <c r="S162" s="103" t="s">
        <v>908</v>
      </c>
      <c r="T162" s="103" t="s">
        <v>930</v>
      </c>
      <c r="U162" s="262" t="s">
        <v>4875</v>
      </c>
      <c r="V162" s="262" t="s">
        <v>4767</v>
      </c>
      <c r="W162" s="103"/>
      <c r="AA162" s="161">
        <f>IF(OR(J162="Fail",ISBLANK(J162)),INDEX('Issue Code Table'!C:C,MATCH(N:N,'Issue Code Table'!A:A,0)),IF(M162="Critical",6,IF(M162="Significant",5,IF(M162="Moderate",3,2))))</f>
        <v>5</v>
      </c>
    </row>
    <row r="163" spans="1:27" s="79" customFormat="1" ht="54.75" customHeight="1" x14ac:dyDescent="0.25">
      <c r="A163" s="101" t="s">
        <v>3725</v>
      </c>
      <c r="B163" s="102" t="s">
        <v>470</v>
      </c>
      <c r="C163" s="262" t="s">
        <v>471</v>
      </c>
      <c r="D163" s="262" t="s">
        <v>155</v>
      </c>
      <c r="E163" s="262" t="s">
        <v>1013</v>
      </c>
      <c r="F163" s="262" t="s">
        <v>2873</v>
      </c>
      <c r="G163" s="262" t="s">
        <v>157</v>
      </c>
      <c r="H163" s="262" t="s">
        <v>1014</v>
      </c>
      <c r="I163" s="258"/>
      <c r="J163" s="113"/>
      <c r="K163" s="113" t="s">
        <v>1015</v>
      </c>
      <c r="L163" s="113"/>
      <c r="M163" s="106" t="s">
        <v>160</v>
      </c>
      <c r="N163" s="114" t="s">
        <v>927</v>
      </c>
      <c r="O163" s="259" t="s">
        <v>928</v>
      </c>
      <c r="P163" s="108"/>
      <c r="Q163" s="78" t="s">
        <v>1016</v>
      </c>
      <c r="R163" s="78" t="s">
        <v>1017</v>
      </c>
      <c r="S163" s="103" t="s">
        <v>1018</v>
      </c>
      <c r="T163" s="103" t="s">
        <v>1019</v>
      </c>
      <c r="U163" s="262" t="s">
        <v>4876</v>
      </c>
      <c r="V163" s="262" t="s">
        <v>4768</v>
      </c>
      <c r="W163" s="103"/>
      <c r="AA163" s="161">
        <f>IF(OR(J163="Fail",ISBLANK(J163)),INDEX('Issue Code Table'!C:C,MATCH(N:N,'Issue Code Table'!A:A,0)),IF(M163="Critical",6,IF(M163="Significant",5,IF(M163="Moderate",3,2))))</f>
        <v>5</v>
      </c>
    </row>
    <row r="164" spans="1:27" s="79" customFormat="1" ht="54.75" customHeight="1" x14ac:dyDescent="0.25">
      <c r="A164" s="101" t="s">
        <v>3726</v>
      </c>
      <c r="B164" s="102" t="s">
        <v>470</v>
      </c>
      <c r="C164" s="262" t="s">
        <v>471</v>
      </c>
      <c r="D164" s="262" t="s">
        <v>155</v>
      </c>
      <c r="E164" s="262" t="s">
        <v>1020</v>
      </c>
      <c r="F164" s="262" t="s">
        <v>2874</v>
      </c>
      <c r="G164" s="262" t="s">
        <v>157</v>
      </c>
      <c r="H164" s="262" t="s">
        <v>1021</v>
      </c>
      <c r="I164" s="258"/>
      <c r="J164" s="113"/>
      <c r="K164" s="113" t="s">
        <v>1022</v>
      </c>
      <c r="L164" s="113"/>
      <c r="M164" s="106" t="s">
        <v>160</v>
      </c>
      <c r="N164" s="114" t="s">
        <v>1023</v>
      </c>
      <c r="O164" s="259" t="s">
        <v>1024</v>
      </c>
      <c r="P164" s="108"/>
      <c r="Q164" s="78" t="s">
        <v>1025</v>
      </c>
      <c r="R164" s="78" t="s">
        <v>1026</v>
      </c>
      <c r="S164" s="103" t="s">
        <v>1027</v>
      </c>
      <c r="T164" s="103" t="s">
        <v>1019</v>
      </c>
      <c r="U164" s="262" t="s">
        <v>4877</v>
      </c>
      <c r="V164" s="262" t="s">
        <v>4772</v>
      </c>
      <c r="W164" s="103"/>
      <c r="AA164" s="161">
        <f>IF(OR(J164="Fail",ISBLANK(J164)),INDEX('Issue Code Table'!C:C,MATCH(N:N,'Issue Code Table'!A:A,0)),IF(M164="Critical",6,IF(M164="Significant",5,IF(M164="Moderate",3,2))))</f>
        <v>4</v>
      </c>
    </row>
    <row r="165" spans="1:27" s="79" customFormat="1" ht="54.75" customHeight="1" x14ac:dyDescent="0.25">
      <c r="A165" s="101" t="s">
        <v>3727</v>
      </c>
      <c r="B165" s="102" t="s">
        <v>470</v>
      </c>
      <c r="C165" s="262" t="s">
        <v>471</v>
      </c>
      <c r="D165" s="262" t="s">
        <v>155</v>
      </c>
      <c r="E165" s="262" t="s">
        <v>1028</v>
      </c>
      <c r="F165" s="262" t="s">
        <v>2875</v>
      </c>
      <c r="G165" s="262" t="s">
        <v>157</v>
      </c>
      <c r="H165" s="262" t="s">
        <v>1029</v>
      </c>
      <c r="I165" s="258"/>
      <c r="J165" s="113"/>
      <c r="K165" s="113" t="s">
        <v>3492</v>
      </c>
      <c r="L165" s="113"/>
      <c r="M165" s="106" t="s">
        <v>160</v>
      </c>
      <c r="N165" s="114" t="s">
        <v>1023</v>
      </c>
      <c r="O165" s="259" t="s">
        <v>1024</v>
      </c>
      <c r="P165" s="108"/>
      <c r="Q165" s="78" t="s">
        <v>1025</v>
      </c>
      <c r="R165" s="78" t="s">
        <v>1030</v>
      </c>
      <c r="S165" s="103" t="s">
        <v>1018</v>
      </c>
      <c r="T165" s="103" t="s">
        <v>1019</v>
      </c>
      <c r="U165" s="262" t="s">
        <v>4773</v>
      </c>
      <c r="V165" s="262" t="s">
        <v>4771</v>
      </c>
      <c r="W165" s="103"/>
      <c r="AA165" s="161">
        <f>IF(OR(J165="Fail",ISBLANK(J165)),INDEX('Issue Code Table'!C:C,MATCH(N:N,'Issue Code Table'!A:A,0)),IF(M165="Critical",6,IF(M165="Significant",5,IF(M165="Moderate",3,2))))</f>
        <v>4</v>
      </c>
    </row>
    <row r="166" spans="1:27" s="79" customFormat="1" ht="54.75" customHeight="1" x14ac:dyDescent="0.25">
      <c r="A166" s="101" t="s">
        <v>3728</v>
      </c>
      <c r="B166" s="102" t="s">
        <v>470</v>
      </c>
      <c r="C166" s="262" t="s">
        <v>471</v>
      </c>
      <c r="D166" s="262" t="s">
        <v>155</v>
      </c>
      <c r="E166" s="262" t="s">
        <v>1031</v>
      </c>
      <c r="F166" s="262" t="s">
        <v>2876</v>
      </c>
      <c r="G166" s="262" t="s">
        <v>157</v>
      </c>
      <c r="H166" s="262" t="s">
        <v>1032</v>
      </c>
      <c r="I166" s="258"/>
      <c r="J166" s="113"/>
      <c r="K166" s="113" t="s">
        <v>1033</v>
      </c>
      <c r="L166" s="113"/>
      <c r="M166" s="106" t="s">
        <v>160</v>
      </c>
      <c r="N166" s="114" t="s">
        <v>1023</v>
      </c>
      <c r="O166" s="259" t="s">
        <v>1024</v>
      </c>
      <c r="P166" s="108"/>
      <c r="Q166" s="78" t="s">
        <v>1025</v>
      </c>
      <c r="R166" s="78" t="s">
        <v>1034</v>
      </c>
      <c r="S166" s="103" t="s">
        <v>1018</v>
      </c>
      <c r="T166" s="103" t="s">
        <v>1019</v>
      </c>
      <c r="U166" s="262" t="s">
        <v>4774</v>
      </c>
      <c r="V166" s="262" t="s">
        <v>4770</v>
      </c>
      <c r="W166" s="103"/>
      <c r="AA166" s="161">
        <f>IF(OR(J166="Fail",ISBLANK(J166)),INDEX('Issue Code Table'!C:C,MATCH(N:N,'Issue Code Table'!A:A,0)),IF(M166="Critical",6,IF(M166="Significant",5,IF(M166="Moderate",3,2))))</f>
        <v>4</v>
      </c>
    </row>
    <row r="167" spans="1:27" s="79" customFormat="1" ht="54.75" customHeight="1" x14ac:dyDescent="0.25">
      <c r="A167" s="101" t="s">
        <v>3729</v>
      </c>
      <c r="B167" s="102" t="s">
        <v>470</v>
      </c>
      <c r="C167" s="262" t="s">
        <v>471</v>
      </c>
      <c r="D167" s="262" t="s">
        <v>155</v>
      </c>
      <c r="E167" s="262" t="s">
        <v>1035</v>
      </c>
      <c r="F167" s="262" t="s">
        <v>2877</v>
      </c>
      <c r="G167" s="262" t="s">
        <v>157</v>
      </c>
      <c r="H167" s="262" t="s">
        <v>1036</v>
      </c>
      <c r="I167" s="258"/>
      <c r="J167" s="113"/>
      <c r="K167" s="113" t="s">
        <v>1037</v>
      </c>
      <c r="L167" s="113"/>
      <c r="M167" s="106" t="s">
        <v>160</v>
      </c>
      <c r="N167" s="114" t="s">
        <v>474</v>
      </c>
      <c r="O167" s="259" t="s">
        <v>475</v>
      </c>
      <c r="P167" s="108"/>
      <c r="Q167" s="78" t="s">
        <v>1038</v>
      </c>
      <c r="R167" s="78" t="s">
        <v>1039</v>
      </c>
      <c r="S167" s="103" t="s">
        <v>1040</v>
      </c>
      <c r="T167" s="103" t="s">
        <v>1019</v>
      </c>
      <c r="U167" s="262" t="s">
        <v>4878</v>
      </c>
      <c r="V167" s="262" t="s">
        <v>4778</v>
      </c>
      <c r="W167" s="103"/>
      <c r="AA167" s="161">
        <f>IF(OR(J167="Fail",ISBLANK(J167)),INDEX('Issue Code Table'!C:C,MATCH(N:N,'Issue Code Table'!A:A,0)),IF(M167="Critical",6,IF(M167="Significant",5,IF(M167="Moderate",3,2))))</f>
        <v>5</v>
      </c>
    </row>
    <row r="168" spans="1:27" s="79" customFormat="1" ht="54.75" customHeight="1" x14ac:dyDescent="0.25">
      <c r="A168" s="101" t="s">
        <v>3730</v>
      </c>
      <c r="B168" s="102" t="s">
        <v>470</v>
      </c>
      <c r="C168" s="262" t="s">
        <v>471</v>
      </c>
      <c r="D168" s="262" t="s">
        <v>155</v>
      </c>
      <c r="E168" s="262" t="s">
        <v>1041</v>
      </c>
      <c r="F168" s="262" t="s">
        <v>2878</v>
      </c>
      <c r="G168" s="262" t="s">
        <v>157</v>
      </c>
      <c r="H168" s="262" t="s">
        <v>1042</v>
      </c>
      <c r="I168" s="258"/>
      <c r="J168" s="113"/>
      <c r="K168" s="113" t="s">
        <v>1043</v>
      </c>
      <c r="L168" s="113"/>
      <c r="M168" s="106" t="s">
        <v>160</v>
      </c>
      <c r="N168" s="114" t="s">
        <v>474</v>
      </c>
      <c r="O168" s="259" t="s">
        <v>475</v>
      </c>
      <c r="P168" s="108"/>
      <c r="Q168" s="78" t="s">
        <v>1038</v>
      </c>
      <c r="R168" s="78" t="s">
        <v>1044</v>
      </c>
      <c r="S168" s="103" t="s">
        <v>1018</v>
      </c>
      <c r="T168" s="103" t="s">
        <v>1019</v>
      </c>
      <c r="U168" s="262" t="s">
        <v>4879</v>
      </c>
      <c r="V168" s="262" t="s">
        <v>4775</v>
      </c>
      <c r="W168" s="103"/>
      <c r="AA168" s="161">
        <f>IF(OR(J168="Fail",ISBLANK(J168)),INDEX('Issue Code Table'!C:C,MATCH(N:N,'Issue Code Table'!A:A,0)),IF(M168="Critical",6,IF(M168="Significant",5,IF(M168="Moderate",3,2))))</f>
        <v>5</v>
      </c>
    </row>
    <row r="169" spans="1:27" s="79" customFormat="1" ht="54.75" customHeight="1" x14ac:dyDescent="0.25">
      <c r="A169" s="101" t="s">
        <v>3731</v>
      </c>
      <c r="B169" s="102" t="s">
        <v>470</v>
      </c>
      <c r="C169" s="262" t="s">
        <v>471</v>
      </c>
      <c r="D169" s="262" t="s">
        <v>155</v>
      </c>
      <c r="E169" s="262" t="s">
        <v>1045</v>
      </c>
      <c r="F169" s="262" t="s">
        <v>2879</v>
      </c>
      <c r="G169" s="262" t="s">
        <v>157</v>
      </c>
      <c r="H169" s="262" t="s">
        <v>3479</v>
      </c>
      <c r="I169" s="258"/>
      <c r="J169" s="113"/>
      <c r="K169" s="113" t="s">
        <v>3478</v>
      </c>
      <c r="L169" s="113"/>
      <c r="M169" s="106" t="s">
        <v>160</v>
      </c>
      <c r="N169" s="114" t="s">
        <v>474</v>
      </c>
      <c r="O169" s="259" t="s">
        <v>475</v>
      </c>
      <c r="P169" s="108"/>
      <c r="Q169" s="78" t="s">
        <v>1046</v>
      </c>
      <c r="R169" s="78" t="s">
        <v>1047</v>
      </c>
      <c r="S169" s="103" t="s">
        <v>1018</v>
      </c>
      <c r="T169" s="103" t="s">
        <v>1019</v>
      </c>
      <c r="U169" s="262" t="s">
        <v>4776</v>
      </c>
      <c r="V169" s="262" t="s">
        <v>4777</v>
      </c>
      <c r="W169" s="103"/>
      <c r="AA169" s="161">
        <f>IF(OR(J169="Fail",ISBLANK(J169)),INDEX('Issue Code Table'!C:C,MATCH(N:N,'Issue Code Table'!A:A,0)),IF(M169="Critical",6,IF(M169="Significant",5,IF(M169="Moderate",3,2))))</f>
        <v>5</v>
      </c>
    </row>
    <row r="170" spans="1:27" s="79" customFormat="1" ht="54.75" customHeight="1" x14ac:dyDescent="0.25">
      <c r="A170" s="101" t="s">
        <v>3732</v>
      </c>
      <c r="B170" s="102" t="s">
        <v>470</v>
      </c>
      <c r="C170" s="262" t="s">
        <v>471</v>
      </c>
      <c r="D170" s="262" t="s">
        <v>155</v>
      </c>
      <c r="E170" s="262" t="s">
        <v>1048</v>
      </c>
      <c r="F170" s="262" t="s">
        <v>2880</v>
      </c>
      <c r="G170" s="262" t="s">
        <v>157</v>
      </c>
      <c r="H170" s="262" t="s">
        <v>1049</v>
      </c>
      <c r="I170" s="258"/>
      <c r="J170" s="113"/>
      <c r="K170" s="113" t="s">
        <v>1050</v>
      </c>
      <c r="L170" s="113"/>
      <c r="M170" s="106" t="s">
        <v>160</v>
      </c>
      <c r="N170" s="114" t="s">
        <v>1023</v>
      </c>
      <c r="O170" s="259" t="s">
        <v>1024</v>
      </c>
      <c r="P170" s="108"/>
      <c r="Q170" s="78" t="s">
        <v>1046</v>
      </c>
      <c r="R170" s="78" t="s">
        <v>1051</v>
      </c>
      <c r="S170" s="103" t="s">
        <v>1018</v>
      </c>
      <c r="T170" s="103" t="s">
        <v>1019</v>
      </c>
      <c r="U170" s="262" t="s">
        <v>4781</v>
      </c>
      <c r="V170" s="262" t="s">
        <v>4779</v>
      </c>
      <c r="W170" s="103"/>
      <c r="AA170" s="161">
        <f>IF(OR(J170="Fail",ISBLANK(J170)),INDEX('Issue Code Table'!C:C,MATCH(N:N,'Issue Code Table'!A:A,0)),IF(M170="Critical",6,IF(M170="Significant",5,IF(M170="Moderate",3,2))))</f>
        <v>4</v>
      </c>
    </row>
    <row r="171" spans="1:27" s="79" customFormat="1" ht="54.75" customHeight="1" x14ac:dyDescent="0.25">
      <c r="A171" s="101" t="s">
        <v>3733</v>
      </c>
      <c r="B171" s="102" t="s">
        <v>470</v>
      </c>
      <c r="C171" s="262" t="s">
        <v>471</v>
      </c>
      <c r="D171" s="262" t="s">
        <v>155</v>
      </c>
      <c r="E171" s="262" t="s">
        <v>1052</v>
      </c>
      <c r="F171" s="262" t="s">
        <v>2881</v>
      </c>
      <c r="G171" s="262" t="s">
        <v>157</v>
      </c>
      <c r="H171" s="262" t="s">
        <v>1053</v>
      </c>
      <c r="I171" s="258"/>
      <c r="J171" s="113"/>
      <c r="K171" s="113" t="s">
        <v>1054</v>
      </c>
      <c r="L171" s="113"/>
      <c r="M171" s="106" t="s">
        <v>160</v>
      </c>
      <c r="N171" s="114" t="s">
        <v>474</v>
      </c>
      <c r="O171" s="259" t="s">
        <v>475</v>
      </c>
      <c r="P171" s="108"/>
      <c r="Q171" s="78" t="s">
        <v>1046</v>
      </c>
      <c r="R171" s="78" t="s">
        <v>1055</v>
      </c>
      <c r="S171" s="103" t="s">
        <v>1018</v>
      </c>
      <c r="T171" s="103" t="s">
        <v>1019</v>
      </c>
      <c r="U171" s="262" t="s">
        <v>4782</v>
      </c>
      <c r="V171" s="262" t="s">
        <v>4780</v>
      </c>
      <c r="W171" s="103"/>
      <c r="AA171" s="161">
        <f>IF(OR(J171="Fail",ISBLANK(J171)),INDEX('Issue Code Table'!C:C,MATCH(N:N,'Issue Code Table'!A:A,0)),IF(M171="Critical",6,IF(M171="Significant",5,IF(M171="Moderate",3,2))))</f>
        <v>5</v>
      </c>
    </row>
    <row r="172" spans="1:27" s="79" customFormat="1" ht="54.75" customHeight="1" x14ac:dyDescent="0.25">
      <c r="A172" s="101" t="s">
        <v>3734</v>
      </c>
      <c r="B172" s="102" t="s">
        <v>470</v>
      </c>
      <c r="C172" s="262" t="s">
        <v>471</v>
      </c>
      <c r="D172" s="262" t="s">
        <v>155</v>
      </c>
      <c r="E172" s="262" t="s">
        <v>1056</v>
      </c>
      <c r="F172" s="262" t="s">
        <v>2882</v>
      </c>
      <c r="G172" s="262" t="s">
        <v>157</v>
      </c>
      <c r="H172" s="262" t="s">
        <v>1057</v>
      </c>
      <c r="I172" s="258"/>
      <c r="J172" s="113"/>
      <c r="K172" s="113" t="s">
        <v>1058</v>
      </c>
      <c r="L172" s="113"/>
      <c r="M172" s="106" t="s">
        <v>149</v>
      </c>
      <c r="N172" s="114" t="s">
        <v>927</v>
      </c>
      <c r="O172" s="259" t="s">
        <v>928</v>
      </c>
      <c r="P172" s="108"/>
      <c r="Q172" s="78" t="s">
        <v>1046</v>
      </c>
      <c r="R172" s="78" t="s">
        <v>1059</v>
      </c>
      <c r="S172" s="103" t="s">
        <v>1018</v>
      </c>
      <c r="T172" s="103" t="s">
        <v>1019</v>
      </c>
      <c r="U172" s="262" t="s">
        <v>4783</v>
      </c>
      <c r="V172" s="262" t="s">
        <v>4784</v>
      </c>
      <c r="W172" s="281" t="s">
        <v>172</v>
      </c>
      <c r="AA172" s="161">
        <f>IF(OR(J172="Fail",ISBLANK(J172)),INDEX('Issue Code Table'!C:C,MATCH(N:N,'Issue Code Table'!A:A,0)),IF(M172="Critical",6,IF(M172="Significant",5,IF(M172="Moderate",3,2))))</f>
        <v>5</v>
      </c>
    </row>
    <row r="173" spans="1:27" s="79" customFormat="1" ht="54.75" customHeight="1" x14ac:dyDescent="0.25">
      <c r="A173" s="101" t="s">
        <v>3735</v>
      </c>
      <c r="B173" s="102" t="s">
        <v>470</v>
      </c>
      <c r="C173" s="262" t="s">
        <v>471</v>
      </c>
      <c r="D173" s="262" t="s">
        <v>155</v>
      </c>
      <c r="E173" s="262" t="s">
        <v>1060</v>
      </c>
      <c r="F173" s="262" t="s">
        <v>2883</v>
      </c>
      <c r="G173" s="262" t="s">
        <v>157</v>
      </c>
      <c r="H173" s="262" t="s">
        <v>1061</v>
      </c>
      <c r="I173" s="258"/>
      <c r="J173" s="113"/>
      <c r="K173" s="113" t="s">
        <v>1062</v>
      </c>
      <c r="L173" s="113"/>
      <c r="M173" s="106" t="s">
        <v>149</v>
      </c>
      <c r="N173" s="114" t="s">
        <v>927</v>
      </c>
      <c r="O173" s="259" t="s">
        <v>928</v>
      </c>
      <c r="P173" s="108"/>
      <c r="Q173" s="78" t="s">
        <v>1046</v>
      </c>
      <c r="R173" s="78" t="s">
        <v>1063</v>
      </c>
      <c r="S173" s="103" t="s">
        <v>1018</v>
      </c>
      <c r="T173" s="103" t="s">
        <v>1019</v>
      </c>
      <c r="U173" s="262" t="s">
        <v>4880</v>
      </c>
      <c r="V173" s="262" t="s">
        <v>3556</v>
      </c>
      <c r="W173" s="281" t="s">
        <v>172</v>
      </c>
      <c r="AA173" s="161">
        <f>IF(OR(J173="Fail",ISBLANK(J173)),INDEX('Issue Code Table'!C:C,MATCH(N:N,'Issue Code Table'!A:A,0)),IF(M173="Critical",6,IF(M173="Significant",5,IF(M173="Moderate",3,2))))</f>
        <v>5</v>
      </c>
    </row>
    <row r="174" spans="1:27" s="79" customFormat="1" ht="54.75" customHeight="1" x14ac:dyDescent="0.25">
      <c r="A174" s="101" t="s">
        <v>3736</v>
      </c>
      <c r="B174" s="102" t="s">
        <v>470</v>
      </c>
      <c r="C174" s="262" t="s">
        <v>471</v>
      </c>
      <c r="D174" s="262" t="s">
        <v>155</v>
      </c>
      <c r="E174" s="262" t="s">
        <v>1064</v>
      </c>
      <c r="F174" s="262" t="s">
        <v>2884</v>
      </c>
      <c r="G174" s="262" t="s">
        <v>157</v>
      </c>
      <c r="H174" s="262" t="s">
        <v>1065</v>
      </c>
      <c r="I174" s="258"/>
      <c r="J174" s="113"/>
      <c r="K174" s="113" t="s">
        <v>1066</v>
      </c>
      <c r="L174" s="113"/>
      <c r="M174" s="106" t="s">
        <v>149</v>
      </c>
      <c r="N174" s="114" t="s">
        <v>927</v>
      </c>
      <c r="O174" s="259" t="s">
        <v>928</v>
      </c>
      <c r="P174" s="108"/>
      <c r="Q174" s="78" t="s">
        <v>1046</v>
      </c>
      <c r="R174" s="78" t="s">
        <v>1067</v>
      </c>
      <c r="S174" s="103" t="s">
        <v>1018</v>
      </c>
      <c r="T174" s="103" t="s">
        <v>1019</v>
      </c>
      <c r="U174" s="262" t="s">
        <v>4881</v>
      </c>
      <c r="V174" s="262" t="s">
        <v>4785</v>
      </c>
      <c r="W174" s="281" t="s">
        <v>172</v>
      </c>
      <c r="AA174" s="161">
        <f>IF(OR(J174="Fail",ISBLANK(J174)),INDEX('Issue Code Table'!C:C,MATCH(N:N,'Issue Code Table'!A:A,0)),IF(M174="Critical",6,IF(M174="Significant",5,IF(M174="Moderate",3,2))))</f>
        <v>5</v>
      </c>
    </row>
    <row r="175" spans="1:27" s="79" customFormat="1" ht="54.75" customHeight="1" x14ac:dyDescent="0.25">
      <c r="A175" s="101" t="s">
        <v>3737</v>
      </c>
      <c r="B175" s="102" t="s">
        <v>1068</v>
      </c>
      <c r="C175" s="262" t="s">
        <v>1069</v>
      </c>
      <c r="D175" s="262" t="s">
        <v>155</v>
      </c>
      <c r="E175" s="262" t="s">
        <v>1070</v>
      </c>
      <c r="F175" s="262" t="s">
        <v>2885</v>
      </c>
      <c r="G175" s="262" t="s">
        <v>157</v>
      </c>
      <c r="H175" s="262" t="s">
        <v>1071</v>
      </c>
      <c r="I175" s="258"/>
      <c r="J175" s="113"/>
      <c r="K175" s="113" t="s">
        <v>1072</v>
      </c>
      <c r="L175" s="113"/>
      <c r="M175" s="106" t="s">
        <v>160</v>
      </c>
      <c r="N175" s="114" t="s">
        <v>474</v>
      </c>
      <c r="O175" s="259" t="s">
        <v>475</v>
      </c>
      <c r="P175" s="108"/>
      <c r="Q175" s="78" t="s">
        <v>1073</v>
      </c>
      <c r="R175" s="78" t="s">
        <v>1074</v>
      </c>
      <c r="S175" s="103" t="s">
        <v>1075</v>
      </c>
      <c r="T175" s="103" t="s">
        <v>1019</v>
      </c>
      <c r="U175" s="262" t="s">
        <v>4786</v>
      </c>
      <c r="V175" s="262" t="s">
        <v>4787</v>
      </c>
      <c r="W175" s="103"/>
      <c r="AA175" s="161">
        <f>IF(OR(J175="Fail",ISBLANK(J175)),INDEX('Issue Code Table'!C:C,MATCH(N:N,'Issue Code Table'!A:A,0)),IF(M175="Critical",6,IF(M175="Significant",5,IF(M175="Moderate",3,2))))</f>
        <v>5</v>
      </c>
    </row>
    <row r="176" spans="1:27" s="79" customFormat="1" ht="54.75" customHeight="1" x14ac:dyDescent="0.25">
      <c r="A176" s="101" t="s">
        <v>3738</v>
      </c>
      <c r="B176" s="102" t="s">
        <v>1068</v>
      </c>
      <c r="C176" s="262" t="s">
        <v>1069</v>
      </c>
      <c r="D176" s="262" t="s">
        <v>155</v>
      </c>
      <c r="E176" s="262" t="s">
        <v>1076</v>
      </c>
      <c r="F176" s="262" t="s">
        <v>2886</v>
      </c>
      <c r="G176" s="262" t="s">
        <v>157</v>
      </c>
      <c r="H176" s="262" t="s">
        <v>1077</v>
      </c>
      <c r="I176" s="258"/>
      <c r="J176" s="113"/>
      <c r="K176" s="113" t="s">
        <v>1078</v>
      </c>
      <c r="L176" s="113"/>
      <c r="M176" s="106" t="s">
        <v>160</v>
      </c>
      <c r="N176" s="114" t="s">
        <v>474</v>
      </c>
      <c r="O176" s="259" t="s">
        <v>475</v>
      </c>
      <c r="P176" s="108"/>
      <c r="Q176" s="78" t="s">
        <v>1073</v>
      </c>
      <c r="R176" s="78" t="s">
        <v>1079</v>
      </c>
      <c r="S176" s="103" t="s">
        <v>1080</v>
      </c>
      <c r="T176" s="103" t="s">
        <v>1019</v>
      </c>
      <c r="U176" s="262" t="s">
        <v>4882</v>
      </c>
      <c r="V176" s="262" t="s">
        <v>4788</v>
      </c>
      <c r="W176" s="103"/>
      <c r="AA176" s="161">
        <f>IF(OR(J176="Fail",ISBLANK(J176)),INDEX('Issue Code Table'!C:C,MATCH(N:N,'Issue Code Table'!A:A,0)),IF(M176="Critical",6,IF(M176="Significant",5,IF(M176="Moderate",3,2))))</f>
        <v>5</v>
      </c>
    </row>
    <row r="177" spans="1:27" s="79" customFormat="1" ht="54.75" customHeight="1" x14ac:dyDescent="0.25">
      <c r="A177" s="101" t="s">
        <v>3739</v>
      </c>
      <c r="B177" s="102" t="s">
        <v>1068</v>
      </c>
      <c r="C177" s="262" t="s">
        <v>1069</v>
      </c>
      <c r="D177" s="262" t="s">
        <v>155</v>
      </c>
      <c r="E177" s="262" t="s">
        <v>1081</v>
      </c>
      <c r="F177" s="262" t="s">
        <v>2887</v>
      </c>
      <c r="G177" s="262" t="s">
        <v>157</v>
      </c>
      <c r="H177" s="262" t="s">
        <v>1082</v>
      </c>
      <c r="I177" s="258"/>
      <c r="J177" s="113"/>
      <c r="K177" s="113" t="s">
        <v>2735</v>
      </c>
      <c r="L177" s="113"/>
      <c r="M177" s="106" t="s">
        <v>160</v>
      </c>
      <c r="N177" s="114" t="s">
        <v>474</v>
      </c>
      <c r="O177" s="259" t="s">
        <v>475</v>
      </c>
      <c r="P177" s="108"/>
      <c r="Q177" s="78" t="s">
        <v>1073</v>
      </c>
      <c r="R177" s="78" t="s">
        <v>1083</v>
      </c>
      <c r="S177" s="103" t="s">
        <v>1084</v>
      </c>
      <c r="T177" s="103" t="s">
        <v>1019</v>
      </c>
      <c r="U177" s="262" t="s">
        <v>4883</v>
      </c>
      <c r="V177" s="262" t="s">
        <v>4789</v>
      </c>
      <c r="W177" s="103"/>
      <c r="AA177" s="161">
        <f>IF(OR(J177="Fail",ISBLANK(J177)),INDEX('Issue Code Table'!C:C,MATCH(N:N,'Issue Code Table'!A:A,0)),IF(M177="Critical",6,IF(M177="Significant",5,IF(M177="Moderate",3,2))))</f>
        <v>5</v>
      </c>
    </row>
    <row r="178" spans="1:27" s="79" customFormat="1" ht="54.75" customHeight="1" x14ac:dyDescent="0.25">
      <c r="A178" s="101" t="s">
        <v>3740</v>
      </c>
      <c r="B178" s="102" t="s">
        <v>470</v>
      </c>
      <c r="C178" s="262" t="s">
        <v>471</v>
      </c>
      <c r="D178" s="262" t="s">
        <v>155</v>
      </c>
      <c r="E178" s="262" t="s">
        <v>1085</v>
      </c>
      <c r="F178" s="262" t="s">
        <v>2888</v>
      </c>
      <c r="G178" s="262" t="s">
        <v>157</v>
      </c>
      <c r="H178" s="262" t="s">
        <v>1086</v>
      </c>
      <c r="I178" s="258"/>
      <c r="J178" s="113"/>
      <c r="K178" s="113" t="s">
        <v>1087</v>
      </c>
      <c r="L178" s="113"/>
      <c r="M178" s="106" t="s">
        <v>160</v>
      </c>
      <c r="N178" s="114" t="s">
        <v>474</v>
      </c>
      <c r="O178" s="259" t="s">
        <v>475</v>
      </c>
      <c r="P178" s="108"/>
      <c r="Q178" s="78" t="s">
        <v>1073</v>
      </c>
      <c r="R178" s="78" t="s">
        <v>1088</v>
      </c>
      <c r="S178" s="103" t="s">
        <v>1089</v>
      </c>
      <c r="T178" s="103" t="s">
        <v>1019</v>
      </c>
      <c r="U178" s="262" t="s">
        <v>4884</v>
      </c>
      <c r="V178" s="262" t="s">
        <v>4790</v>
      </c>
      <c r="W178" s="103"/>
      <c r="AA178" s="161">
        <f>IF(OR(J178="Fail",ISBLANK(J178)),INDEX('Issue Code Table'!C:C,MATCH(N:N,'Issue Code Table'!A:A,0)),IF(M178="Critical",6,IF(M178="Significant",5,IF(M178="Moderate",3,2))))</f>
        <v>5</v>
      </c>
    </row>
    <row r="179" spans="1:27" s="79" customFormat="1" ht="54.75" customHeight="1" x14ac:dyDescent="0.25">
      <c r="A179" s="101" t="s">
        <v>3741</v>
      </c>
      <c r="B179" s="102" t="s">
        <v>470</v>
      </c>
      <c r="C179" s="262" t="s">
        <v>471</v>
      </c>
      <c r="D179" s="262" t="s">
        <v>155</v>
      </c>
      <c r="E179" s="262" t="s">
        <v>4936</v>
      </c>
      <c r="F179" s="262" t="s">
        <v>2889</v>
      </c>
      <c r="G179" s="262" t="s">
        <v>157</v>
      </c>
      <c r="H179" s="262" t="s">
        <v>4937</v>
      </c>
      <c r="I179" s="258"/>
      <c r="J179" s="113"/>
      <c r="K179" s="113" t="s">
        <v>4938</v>
      </c>
      <c r="L179" s="113"/>
      <c r="M179" s="106" t="s">
        <v>160</v>
      </c>
      <c r="N179" s="114" t="s">
        <v>474</v>
      </c>
      <c r="O179" s="259" t="s">
        <v>475</v>
      </c>
      <c r="P179" s="108"/>
      <c r="Q179" s="78" t="s">
        <v>1090</v>
      </c>
      <c r="R179" s="78" t="s">
        <v>1091</v>
      </c>
      <c r="S179" s="103" t="s">
        <v>1018</v>
      </c>
      <c r="T179" s="103" t="s">
        <v>1019</v>
      </c>
      <c r="U179" s="262" t="s">
        <v>4946</v>
      </c>
      <c r="V179" s="262" t="s">
        <v>4942</v>
      </c>
      <c r="W179" s="103"/>
      <c r="AA179" s="161">
        <f>IF(OR(J179="Fail",ISBLANK(J179)),INDEX('Issue Code Table'!C:C,MATCH(N:N,'Issue Code Table'!A:A,0)),IF(M179="Critical",6,IF(M179="Significant",5,IF(M179="Moderate",3,2))))</f>
        <v>5</v>
      </c>
    </row>
    <row r="180" spans="1:27" s="79" customFormat="1" ht="54.75" customHeight="1" x14ac:dyDescent="0.25">
      <c r="A180" s="101" t="s">
        <v>3742</v>
      </c>
      <c r="B180" s="102" t="s">
        <v>470</v>
      </c>
      <c r="C180" s="262" t="s">
        <v>471</v>
      </c>
      <c r="D180" s="262" t="s">
        <v>155</v>
      </c>
      <c r="E180" s="262" t="s">
        <v>1092</v>
      </c>
      <c r="F180" s="262" t="s">
        <v>2890</v>
      </c>
      <c r="G180" s="262" t="s">
        <v>157</v>
      </c>
      <c r="H180" s="262" t="s">
        <v>1093</v>
      </c>
      <c r="I180" s="258"/>
      <c r="J180" s="113"/>
      <c r="K180" s="113" t="s">
        <v>1094</v>
      </c>
      <c r="L180" s="113"/>
      <c r="M180" s="106" t="s">
        <v>160</v>
      </c>
      <c r="N180" s="114" t="s">
        <v>474</v>
      </c>
      <c r="O180" s="259" t="s">
        <v>475</v>
      </c>
      <c r="P180" s="108"/>
      <c r="Q180" s="78" t="s">
        <v>1090</v>
      </c>
      <c r="R180" s="78" t="s">
        <v>1095</v>
      </c>
      <c r="S180" s="103" t="s">
        <v>1018</v>
      </c>
      <c r="T180" s="103" t="s">
        <v>1019</v>
      </c>
      <c r="U180" s="262" t="s">
        <v>4791</v>
      </c>
      <c r="V180" s="262" t="s">
        <v>4792</v>
      </c>
      <c r="W180" s="103"/>
      <c r="AA180" s="161">
        <f>IF(OR(J180="Fail",ISBLANK(J180)),INDEX('Issue Code Table'!C:C,MATCH(N:N,'Issue Code Table'!A:A,0)),IF(M180="Critical",6,IF(M180="Significant",5,IF(M180="Moderate",3,2))))</f>
        <v>5</v>
      </c>
    </row>
    <row r="181" spans="1:27" s="79" customFormat="1" ht="54.75" customHeight="1" x14ac:dyDescent="0.25">
      <c r="A181" s="101" t="s">
        <v>3743</v>
      </c>
      <c r="B181" s="102" t="s">
        <v>1068</v>
      </c>
      <c r="C181" s="262" t="s">
        <v>1069</v>
      </c>
      <c r="D181" s="262" t="s">
        <v>155</v>
      </c>
      <c r="E181" s="262" t="s">
        <v>1096</v>
      </c>
      <c r="F181" s="262" t="s">
        <v>2891</v>
      </c>
      <c r="G181" s="262" t="s">
        <v>157</v>
      </c>
      <c r="H181" s="262" t="s">
        <v>1097</v>
      </c>
      <c r="I181" s="258"/>
      <c r="J181" s="113"/>
      <c r="K181" s="113" t="s">
        <v>2733</v>
      </c>
      <c r="L181" s="113"/>
      <c r="M181" s="106" t="s">
        <v>160</v>
      </c>
      <c r="N181" s="114" t="s">
        <v>474</v>
      </c>
      <c r="O181" s="259" t="s">
        <v>475</v>
      </c>
      <c r="P181" s="108"/>
      <c r="Q181" s="78" t="s">
        <v>1090</v>
      </c>
      <c r="R181" s="78" t="s">
        <v>1098</v>
      </c>
      <c r="S181" s="103" t="s">
        <v>1018</v>
      </c>
      <c r="T181" s="103" t="s">
        <v>1019</v>
      </c>
      <c r="U181" s="262" t="s">
        <v>4797</v>
      </c>
      <c r="V181" s="262" t="s">
        <v>4798</v>
      </c>
      <c r="W181" s="103"/>
      <c r="AA181" s="161">
        <f>IF(OR(J181="Fail",ISBLANK(J181)),INDEX('Issue Code Table'!C:C,MATCH(N:N,'Issue Code Table'!A:A,0)),IF(M181="Critical",6,IF(M181="Significant",5,IF(M181="Moderate",3,2))))</f>
        <v>5</v>
      </c>
    </row>
    <row r="182" spans="1:27" s="79" customFormat="1" ht="54.75" customHeight="1" x14ac:dyDescent="0.25">
      <c r="A182" s="101" t="s">
        <v>3744</v>
      </c>
      <c r="B182" s="102" t="s">
        <v>1068</v>
      </c>
      <c r="C182" s="262" t="s">
        <v>1069</v>
      </c>
      <c r="D182" s="262" t="s">
        <v>155</v>
      </c>
      <c r="E182" s="262" t="s">
        <v>1099</v>
      </c>
      <c r="F182" s="262" t="s">
        <v>2892</v>
      </c>
      <c r="G182" s="262" t="s">
        <v>157</v>
      </c>
      <c r="H182" s="262" t="s">
        <v>1100</v>
      </c>
      <c r="I182" s="258"/>
      <c r="J182" s="113"/>
      <c r="K182" s="113" t="s">
        <v>1101</v>
      </c>
      <c r="L182" s="113"/>
      <c r="M182" s="106" t="s">
        <v>160</v>
      </c>
      <c r="N182" s="114" t="s">
        <v>474</v>
      </c>
      <c r="O182" s="259" t="s">
        <v>475</v>
      </c>
      <c r="P182" s="108"/>
      <c r="Q182" s="78" t="s">
        <v>1090</v>
      </c>
      <c r="R182" s="78" t="s">
        <v>1102</v>
      </c>
      <c r="S182" s="103" t="s">
        <v>1103</v>
      </c>
      <c r="T182" s="103" t="s">
        <v>1019</v>
      </c>
      <c r="U182" s="262" t="s">
        <v>4794</v>
      </c>
      <c r="V182" s="262" t="s">
        <v>4793</v>
      </c>
      <c r="W182" s="103"/>
      <c r="AA182" s="161">
        <f>IF(OR(J182="Fail",ISBLANK(J182)),INDEX('Issue Code Table'!C:C,MATCH(N:N,'Issue Code Table'!A:A,0)),IF(M182="Critical",6,IF(M182="Significant",5,IF(M182="Moderate",3,2))))</f>
        <v>5</v>
      </c>
    </row>
    <row r="183" spans="1:27" s="79" customFormat="1" ht="54.75" customHeight="1" x14ac:dyDescent="0.25">
      <c r="A183" s="101" t="s">
        <v>3745</v>
      </c>
      <c r="B183" s="102" t="s">
        <v>1068</v>
      </c>
      <c r="C183" s="262" t="s">
        <v>1069</v>
      </c>
      <c r="D183" s="262" t="s">
        <v>155</v>
      </c>
      <c r="E183" s="262" t="s">
        <v>1104</v>
      </c>
      <c r="F183" s="262" t="s">
        <v>2893</v>
      </c>
      <c r="G183" s="262" t="s">
        <v>157</v>
      </c>
      <c r="H183" s="262" t="s">
        <v>1105</v>
      </c>
      <c r="I183" s="258"/>
      <c r="J183" s="113"/>
      <c r="K183" s="113" t="s">
        <v>1106</v>
      </c>
      <c r="L183" s="113"/>
      <c r="M183" s="106" t="s">
        <v>160</v>
      </c>
      <c r="N183" s="114" t="s">
        <v>474</v>
      </c>
      <c r="O183" s="259" t="s">
        <v>475</v>
      </c>
      <c r="P183" s="108"/>
      <c r="Q183" s="78" t="s">
        <v>1090</v>
      </c>
      <c r="R183" s="78" t="s">
        <v>1107</v>
      </c>
      <c r="S183" s="103" t="s">
        <v>1108</v>
      </c>
      <c r="T183" s="103" t="s">
        <v>1019</v>
      </c>
      <c r="U183" s="262" t="s">
        <v>4795</v>
      </c>
      <c r="V183" s="262" t="s">
        <v>4796</v>
      </c>
      <c r="W183" s="103"/>
      <c r="AA183" s="161">
        <f>IF(OR(J183="Fail",ISBLANK(J183)),INDEX('Issue Code Table'!C:C,MATCH(N:N,'Issue Code Table'!A:A,0)),IF(M183="Critical",6,IF(M183="Significant",5,IF(M183="Moderate",3,2))))</f>
        <v>5</v>
      </c>
    </row>
    <row r="184" spans="1:27" s="79" customFormat="1" ht="54.75" customHeight="1" x14ac:dyDescent="0.25">
      <c r="A184" s="101" t="s">
        <v>3746</v>
      </c>
      <c r="B184" s="102" t="s">
        <v>470</v>
      </c>
      <c r="C184" s="262" t="s">
        <v>471</v>
      </c>
      <c r="D184" s="262" t="s">
        <v>155</v>
      </c>
      <c r="E184" s="262" t="s">
        <v>1109</v>
      </c>
      <c r="F184" s="262" t="s">
        <v>2894</v>
      </c>
      <c r="G184" s="262" t="s">
        <v>157</v>
      </c>
      <c r="H184" s="262" t="s">
        <v>1110</v>
      </c>
      <c r="I184" s="258"/>
      <c r="J184" s="113"/>
      <c r="K184" s="113" t="s">
        <v>1111</v>
      </c>
      <c r="L184" s="113"/>
      <c r="M184" s="106" t="s">
        <v>149</v>
      </c>
      <c r="N184" s="114" t="s">
        <v>927</v>
      </c>
      <c r="O184" s="259" t="s">
        <v>928</v>
      </c>
      <c r="P184" s="108"/>
      <c r="Q184" s="78" t="s">
        <v>1112</v>
      </c>
      <c r="R184" s="78" t="s">
        <v>1113</v>
      </c>
      <c r="S184" s="103" t="s">
        <v>1018</v>
      </c>
      <c r="T184" s="103" t="s">
        <v>1019</v>
      </c>
      <c r="U184" s="262" t="s">
        <v>4886</v>
      </c>
      <c r="V184" s="262" t="s">
        <v>4799</v>
      </c>
      <c r="W184" s="281" t="s">
        <v>172</v>
      </c>
      <c r="AA184" s="161">
        <f>IF(OR(J184="Fail",ISBLANK(J184)),INDEX('Issue Code Table'!C:C,MATCH(N:N,'Issue Code Table'!A:A,0)),IF(M184="Critical",6,IF(M184="Significant",5,IF(M184="Moderate",3,2))))</f>
        <v>5</v>
      </c>
    </row>
    <row r="185" spans="1:27" s="79" customFormat="1" ht="54.75" customHeight="1" x14ac:dyDescent="0.25">
      <c r="A185" s="101" t="s">
        <v>3747</v>
      </c>
      <c r="B185" s="102" t="s">
        <v>470</v>
      </c>
      <c r="C185" s="262" t="s">
        <v>471</v>
      </c>
      <c r="D185" s="262" t="s">
        <v>155</v>
      </c>
      <c r="E185" s="262" t="s">
        <v>1114</v>
      </c>
      <c r="F185" s="262" t="s">
        <v>2895</v>
      </c>
      <c r="G185" s="262" t="s">
        <v>157</v>
      </c>
      <c r="H185" s="262" t="s">
        <v>1115</v>
      </c>
      <c r="I185" s="258"/>
      <c r="J185" s="113"/>
      <c r="K185" s="113" t="s">
        <v>1116</v>
      </c>
      <c r="L185" s="113"/>
      <c r="M185" s="106" t="s">
        <v>160</v>
      </c>
      <c r="N185" s="114" t="s">
        <v>474</v>
      </c>
      <c r="O185" s="259" t="s">
        <v>475</v>
      </c>
      <c r="P185" s="108"/>
      <c r="Q185" s="78" t="s">
        <v>1117</v>
      </c>
      <c r="R185" s="78" t="s">
        <v>1118</v>
      </c>
      <c r="S185" s="103" t="s">
        <v>1018</v>
      </c>
      <c r="T185" s="103" t="s">
        <v>1019</v>
      </c>
      <c r="U185" s="262" t="s">
        <v>4800</v>
      </c>
      <c r="V185" s="262" t="s">
        <v>4801</v>
      </c>
      <c r="W185" s="103"/>
      <c r="AA185" s="161">
        <f>IF(OR(J185="Fail",ISBLANK(J185)),INDEX('Issue Code Table'!C:C,MATCH(N:N,'Issue Code Table'!A:A,0)),IF(M185="Critical",6,IF(M185="Significant",5,IF(M185="Moderate",3,2))))</f>
        <v>5</v>
      </c>
    </row>
    <row r="186" spans="1:27" s="79" customFormat="1" ht="54.75" customHeight="1" x14ac:dyDescent="0.25">
      <c r="A186" s="101" t="s">
        <v>3748</v>
      </c>
      <c r="B186" s="102" t="s">
        <v>470</v>
      </c>
      <c r="C186" s="262" t="s">
        <v>471</v>
      </c>
      <c r="D186" s="262" t="s">
        <v>155</v>
      </c>
      <c r="E186" s="262" t="s">
        <v>1119</v>
      </c>
      <c r="F186" s="262" t="s">
        <v>2896</v>
      </c>
      <c r="G186" s="262" t="s">
        <v>157</v>
      </c>
      <c r="H186" s="262" t="s">
        <v>1120</v>
      </c>
      <c r="I186" s="258"/>
      <c r="J186" s="113"/>
      <c r="K186" s="113" t="s">
        <v>1121</v>
      </c>
      <c r="L186" s="113"/>
      <c r="M186" s="106" t="s">
        <v>149</v>
      </c>
      <c r="N186" s="114" t="s">
        <v>474</v>
      </c>
      <c r="O186" s="259" t="s">
        <v>475</v>
      </c>
      <c r="P186" s="108"/>
      <c r="Q186" s="78" t="s">
        <v>1117</v>
      </c>
      <c r="R186" s="78" t="s">
        <v>1122</v>
      </c>
      <c r="S186" s="103" t="s">
        <v>1123</v>
      </c>
      <c r="T186" s="103" t="s">
        <v>1019</v>
      </c>
      <c r="U186" s="262" t="s">
        <v>4885</v>
      </c>
      <c r="V186" s="262" t="s">
        <v>4802</v>
      </c>
      <c r="W186" s="281" t="s">
        <v>172</v>
      </c>
      <c r="AA186" s="161">
        <f>IF(OR(J186="Fail",ISBLANK(J186)),INDEX('Issue Code Table'!C:C,MATCH(N:N,'Issue Code Table'!A:A,0)),IF(M186="Critical",6,IF(M186="Significant",5,IF(M186="Moderate",3,2))))</f>
        <v>5</v>
      </c>
    </row>
    <row r="187" spans="1:27" s="79" customFormat="1" ht="54.75" customHeight="1" x14ac:dyDescent="0.25">
      <c r="A187" s="101" t="s">
        <v>3749</v>
      </c>
      <c r="B187" s="102" t="s">
        <v>470</v>
      </c>
      <c r="C187" s="262" t="s">
        <v>471</v>
      </c>
      <c r="D187" s="262" t="s">
        <v>155</v>
      </c>
      <c r="E187" s="262" t="s">
        <v>1124</v>
      </c>
      <c r="F187" s="262" t="s">
        <v>2897</v>
      </c>
      <c r="G187" s="262" t="s">
        <v>157</v>
      </c>
      <c r="H187" s="262" t="s">
        <v>3444</v>
      </c>
      <c r="I187" s="258"/>
      <c r="J187" s="113"/>
      <c r="K187" s="113" t="s">
        <v>3445</v>
      </c>
      <c r="L187" s="113"/>
      <c r="M187" s="106" t="s">
        <v>149</v>
      </c>
      <c r="N187" s="114" t="s">
        <v>474</v>
      </c>
      <c r="O187" s="259" t="s">
        <v>475</v>
      </c>
      <c r="P187" s="108"/>
      <c r="Q187" s="78" t="s">
        <v>1117</v>
      </c>
      <c r="R187" s="78" t="s">
        <v>1125</v>
      </c>
      <c r="S187" s="103" t="s">
        <v>1018</v>
      </c>
      <c r="T187" s="103" t="s">
        <v>1019</v>
      </c>
      <c r="U187" s="262" t="s">
        <v>4807</v>
      </c>
      <c r="V187" s="262" t="s">
        <v>4804</v>
      </c>
      <c r="W187" s="281" t="s">
        <v>172</v>
      </c>
      <c r="AA187" s="161">
        <f>IF(OR(J187="Fail",ISBLANK(J187)),INDEX('Issue Code Table'!C:C,MATCH(N:N,'Issue Code Table'!A:A,0)),IF(M187="Critical",6,IF(M187="Significant",5,IF(M187="Moderate",3,2))))</f>
        <v>5</v>
      </c>
    </row>
    <row r="188" spans="1:27" s="79" customFormat="1" ht="54.75" customHeight="1" x14ac:dyDescent="0.25">
      <c r="A188" s="101" t="s">
        <v>3750</v>
      </c>
      <c r="B188" s="102" t="s">
        <v>470</v>
      </c>
      <c r="C188" s="262" t="s">
        <v>471</v>
      </c>
      <c r="D188" s="262" t="s">
        <v>155</v>
      </c>
      <c r="E188" s="262" t="s">
        <v>1126</v>
      </c>
      <c r="F188" s="262" t="s">
        <v>2898</v>
      </c>
      <c r="G188" s="262" t="s">
        <v>157</v>
      </c>
      <c r="H188" s="262" t="s">
        <v>3481</v>
      </c>
      <c r="I188" s="258"/>
      <c r="J188" s="113"/>
      <c r="K188" s="113" t="s">
        <v>3480</v>
      </c>
      <c r="L188" s="113"/>
      <c r="M188" s="106" t="s">
        <v>160</v>
      </c>
      <c r="N188" s="114" t="s">
        <v>1023</v>
      </c>
      <c r="O188" s="259" t="s">
        <v>1024</v>
      </c>
      <c r="P188" s="108"/>
      <c r="Q188" s="78" t="s">
        <v>1117</v>
      </c>
      <c r="R188" s="78" t="s">
        <v>1127</v>
      </c>
      <c r="S188" s="103" t="s">
        <v>1018</v>
      </c>
      <c r="T188" s="103" t="s">
        <v>1019</v>
      </c>
      <c r="U188" s="262" t="s">
        <v>4806</v>
      </c>
      <c r="V188" s="262" t="s">
        <v>4803</v>
      </c>
      <c r="W188" s="103"/>
      <c r="AA188" s="161">
        <f>IF(OR(J188="Fail",ISBLANK(J188)),INDEX('Issue Code Table'!C:C,MATCH(N:N,'Issue Code Table'!A:A,0)),IF(M188="Critical",6,IF(M188="Significant",5,IF(M188="Moderate",3,2))))</f>
        <v>4</v>
      </c>
    </row>
    <row r="189" spans="1:27" s="79" customFormat="1" ht="54.75" customHeight="1" x14ac:dyDescent="0.25">
      <c r="A189" s="101" t="s">
        <v>3751</v>
      </c>
      <c r="B189" s="102" t="s">
        <v>470</v>
      </c>
      <c r="C189" s="262" t="s">
        <v>471</v>
      </c>
      <c r="D189" s="262" t="s">
        <v>155</v>
      </c>
      <c r="E189" s="262" t="s">
        <v>1128</v>
      </c>
      <c r="F189" s="262" t="s">
        <v>2899</v>
      </c>
      <c r="G189" s="262" t="s">
        <v>157</v>
      </c>
      <c r="H189" s="262" t="s">
        <v>1129</v>
      </c>
      <c r="I189" s="258"/>
      <c r="J189" s="113"/>
      <c r="K189" s="113" t="s">
        <v>1130</v>
      </c>
      <c r="L189" s="113"/>
      <c r="M189" s="106" t="s">
        <v>160</v>
      </c>
      <c r="N189" s="114" t="s">
        <v>474</v>
      </c>
      <c r="O189" s="259" t="s">
        <v>475</v>
      </c>
      <c r="P189" s="108"/>
      <c r="Q189" s="78" t="s">
        <v>1117</v>
      </c>
      <c r="R189" s="78" t="s">
        <v>1131</v>
      </c>
      <c r="S189" s="103" t="s">
        <v>1018</v>
      </c>
      <c r="T189" s="103" t="s">
        <v>1019</v>
      </c>
      <c r="U189" s="262" t="s">
        <v>4808</v>
      </c>
      <c r="V189" s="262" t="s">
        <v>4805</v>
      </c>
      <c r="W189" s="103"/>
      <c r="AA189" s="161">
        <f>IF(OR(J189="Fail",ISBLANK(J189)),INDEX('Issue Code Table'!C:C,MATCH(N:N,'Issue Code Table'!A:A,0)),IF(M189="Critical",6,IF(M189="Significant",5,IF(M189="Moderate",3,2))))</f>
        <v>5</v>
      </c>
    </row>
    <row r="190" spans="1:27" s="79" customFormat="1" ht="54.75" customHeight="1" x14ac:dyDescent="0.25">
      <c r="A190" s="101" t="s">
        <v>3752</v>
      </c>
      <c r="B190" s="102" t="s">
        <v>236</v>
      </c>
      <c r="C190" s="262" t="s">
        <v>237</v>
      </c>
      <c r="D190" s="262" t="s">
        <v>155</v>
      </c>
      <c r="E190" s="262" t="s">
        <v>3139</v>
      </c>
      <c r="F190" s="262" t="s">
        <v>2900</v>
      </c>
      <c r="G190" s="262" t="s">
        <v>4919</v>
      </c>
      <c r="H190" s="262" t="s">
        <v>1132</v>
      </c>
      <c r="I190" s="258"/>
      <c r="J190" s="113"/>
      <c r="K190" s="113" t="s">
        <v>1133</v>
      </c>
      <c r="L190" s="113"/>
      <c r="M190" s="106" t="s">
        <v>160</v>
      </c>
      <c r="N190" s="114" t="s">
        <v>783</v>
      </c>
      <c r="O190" s="259" t="s">
        <v>784</v>
      </c>
      <c r="P190" s="108"/>
      <c r="Q190" s="78" t="s">
        <v>1134</v>
      </c>
      <c r="R190" s="78" t="s">
        <v>1135</v>
      </c>
      <c r="S190" s="103" t="s">
        <v>1136</v>
      </c>
      <c r="T190" s="103" t="s">
        <v>1137</v>
      </c>
      <c r="U190" s="262" t="s">
        <v>4810</v>
      </c>
      <c r="V190" s="262" t="s">
        <v>4809</v>
      </c>
      <c r="W190" s="103"/>
      <c r="AA190" s="161">
        <f>IF(OR(J190="Fail",ISBLANK(J190)),INDEX('Issue Code Table'!C:C,MATCH(N:N,'Issue Code Table'!A:A,0)),IF(M190="Critical",6,IF(M190="Significant",5,IF(M190="Moderate",3,2))))</f>
        <v>3</v>
      </c>
    </row>
    <row r="191" spans="1:27" s="79" customFormat="1" ht="54.75" customHeight="1" x14ac:dyDescent="0.25">
      <c r="A191" s="101" t="s">
        <v>3753</v>
      </c>
      <c r="B191" s="102" t="s">
        <v>236</v>
      </c>
      <c r="C191" s="262" t="s">
        <v>237</v>
      </c>
      <c r="D191" s="262" t="s">
        <v>155</v>
      </c>
      <c r="E191" s="262" t="s">
        <v>3140</v>
      </c>
      <c r="F191" s="262" t="s">
        <v>2901</v>
      </c>
      <c r="G191" s="262" t="s">
        <v>3348</v>
      </c>
      <c r="H191" s="262" t="s">
        <v>1138</v>
      </c>
      <c r="I191" s="258"/>
      <c r="J191" s="113"/>
      <c r="K191" s="113" t="s">
        <v>1139</v>
      </c>
      <c r="L191" s="113"/>
      <c r="M191" s="106" t="s">
        <v>160</v>
      </c>
      <c r="N191" s="114" t="s">
        <v>440</v>
      </c>
      <c r="O191" s="259" t="s">
        <v>441</v>
      </c>
      <c r="P191" s="108"/>
      <c r="Q191" s="78" t="s">
        <v>1134</v>
      </c>
      <c r="R191" s="78" t="s">
        <v>1140</v>
      </c>
      <c r="S191" s="103" t="s">
        <v>1141</v>
      </c>
      <c r="T191" s="103" t="s">
        <v>1142</v>
      </c>
      <c r="U191" s="262" t="s">
        <v>4811</v>
      </c>
      <c r="V191" s="262" t="s">
        <v>4812</v>
      </c>
      <c r="W191" s="103"/>
      <c r="AA191" s="161">
        <f>IF(OR(J191="Fail",ISBLANK(J191)),INDEX('Issue Code Table'!C:C,MATCH(N:N,'Issue Code Table'!A:A,0)),IF(M191="Critical",6,IF(M191="Significant",5,IF(M191="Moderate",3,2))))</f>
        <v>4</v>
      </c>
    </row>
    <row r="192" spans="1:27" s="79" customFormat="1" ht="54.75" customHeight="1" x14ac:dyDescent="0.25">
      <c r="A192" s="101" t="s">
        <v>3754</v>
      </c>
      <c r="B192" s="103" t="s">
        <v>223</v>
      </c>
      <c r="C192" s="262" t="s">
        <v>224</v>
      </c>
      <c r="D192" s="262" t="s">
        <v>155</v>
      </c>
      <c r="E192" s="262" t="s">
        <v>3226</v>
      </c>
      <c r="F192" s="262" t="s">
        <v>2902</v>
      </c>
      <c r="G192" s="262" t="s">
        <v>4920</v>
      </c>
      <c r="H192" s="262" t="s">
        <v>1143</v>
      </c>
      <c r="I192" s="258"/>
      <c r="J192" s="113"/>
      <c r="K192" s="113" t="s">
        <v>1144</v>
      </c>
      <c r="L192" s="113"/>
      <c r="M192" s="106" t="s">
        <v>149</v>
      </c>
      <c r="N192" s="114" t="s">
        <v>452</v>
      </c>
      <c r="O192" s="259" t="s">
        <v>453</v>
      </c>
      <c r="P192" s="108"/>
      <c r="Q192" s="78" t="s">
        <v>1145</v>
      </c>
      <c r="R192" s="78" t="s">
        <v>1146</v>
      </c>
      <c r="S192" s="103" t="s">
        <v>1147</v>
      </c>
      <c r="T192" s="103" t="s">
        <v>1148</v>
      </c>
      <c r="U192" s="262" t="s">
        <v>4814</v>
      </c>
      <c r="V192" s="262" t="s">
        <v>4813</v>
      </c>
      <c r="W192" s="281" t="s">
        <v>172</v>
      </c>
      <c r="AA192" s="161">
        <f>IF(OR(J192="Fail",ISBLANK(J192)),INDEX('Issue Code Table'!C:C,MATCH(N:N,'Issue Code Table'!A:A,0)),IF(M192="Critical",6,IF(M192="Significant",5,IF(M192="Moderate",3,2))))</f>
        <v>5</v>
      </c>
    </row>
    <row r="193" spans="1:27" s="79" customFormat="1" ht="54.75" customHeight="1" x14ac:dyDescent="0.25">
      <c r="A193" s="101" t="s">
        <v>3755</v>
      </c>
      <c r="B193" s="102" t="s">
        <v>153</v>
      </c>
      <c r="C193" s="262" t="s">
        <v>154</v>
      </c>
      <c r="D193" s="262" t="s">
        <v>155</v>
      </c>
      <c r="E193" s="262" t="s">
        <v>1149</v>
      </c>
      <c r="F193" s="262" t="s">
        <v>1150</v>
      </c>
      <c r="G193" s="262" t="s">
        <v>4921</v>
      </c>
      <c r="H193" s="262" t="s">
        <v>1151</v>
      </c>
      <c r="I193" s="258"/>
      <c r="J193" s="113"/>
      <c r="K193" s="113" t="s">
        <v>1152</v>
      </c>
      <c r="L193" s="113"/>
      <c r="M193" s="106" t="s">
        <v>160</v>
      </c>
      <c r="N193" s="114" t="s">
        <v>440</v>
      </c>
      <c r="O193" s="259" t="s">
        <v>441</v>
      </c>
      <c r="P193" s="108"/>
      <c r="Q193" s="78" t="s">
        <v>1153</v>
      </c>
      <c r="R193" s="78" t="s">
        <v>1154</v>
      </c>
      <c r="S193" s="103" t="s">
        <v>1155</v>
      </c>
      <c r="T193" s="103" t="s">
        <v>3100</v>
      </c>
      <c r="U193" s="262" t="s">
        <v>4816</v>
      </c>
      <c r="V193" s="262" t="s">
        <v>4815</v>
      </c>
      <c r="W193" s="103"/>
      <c r="AA193" s="161">
        <f>IF(OR(J193="Fail",ISBLANK(J193)),INDEX('Issue Code Table'!C:C,MATCH(N:N,'Issue Code Table'!A:A,0)),IF(M193="Critical",6,IF(M193="Significant",5,IF(M193="Moderate",3,2))))</f>
        <v>4</v>
      </c>
    </row>
    <row r="194" spans="1:27" s="79" customFormat="1" ht="54.75" customHeight="1" x14ac:dyDescent="0.25">
      <c r="A194" s="101" t="s">
        <v>3756</v>
      </c>
      <c r="B194" s="102" t="s">
        <v>153</v>
      </c>
      <c r="C194" s="262" t="s">
        <v>154</v>
      </c>
      <c r="D194" s="262" t="s">
        <v>155</v>
      </c>
      <c r="E194" s="262" t="s">
        <v>3141</v>
      </c>
      <c r="F194" s="262" t="s">
        <v>2903</v>
      </c>
      <c r="G194" s="262" t="s">
        <v>4922</v>
      </c>
      <c r="H194" s="262" t="s">
        <v>1156</v>
      </c>
      <c r="I194" s="258"/>
      <c r="J194" s="113"/>
      <c r="K194" s="113" t="s">
        <v>1157</v>
      </c>
      <c r="L194" s="113"/>
      <c r="M194" s="106" t="s">
        <v>149</v>
      </c>
      <c r="N194" s="114" t="s">
        <v>167</v>
      </c>
      <c r="O194" s="259" t="s">
        <v>168</v>
      </c>
      <c r="P194" s="108"/>
      <c r="Q194" s="78" t="s">
        <v>1153</v>
      </c>
      <c r="R194" s="78" t="s">
        <v>1158</v>
      </c>
      <c r="S194" s="103" t="s">
        <v>1155</v>
      </c>
      <c r="T194" s="103" t="s">
        <v>1159</v>
      </c>
      <c r="U194" s="262" t="s">
        <v>4817</v>
      </c>
      <c r="V194" s="262" t="s">
        <v>4818</v>
      </c>
      <c r="W194" s="281" t="s">
        <v>172</v>
      </c>
      <c r="AA194" s="161">
        <f>IF(OR(J194="Fail",ISBLANK(J194)),INDEX('Issue Code Table'!C:C,MATCH(N:N,'Issue Code Table'!A:A,0)),IF(M194="Critical",6,IF(M194="Significant",5,IF(M194="Moderate",3,2))))</f>
        <v>5</v>
      </c>
    </row>
    <row r="195" spans="1:27" s="79" customFormat="1" ht="54.75" customHeight="1" x14ac:dyDescent="0.25">
      <c r="A195" s="101" t="s">
        <v>3757</v>
      </c>
      <c r="B195" s="103" t="s">
        <v>223</v>
      </c>
      <c r="C195" s="262" t="s">
        <v>224</v>
      </c>
      <c r="D195" s="262" t="s">
        <v>155</v>
      </c>
      <c r="E195" s="262" t="s">
        <v>3142</v>
      </c>
      <c r="F195" s="262" t="s">
        <v>2903</v>
      </c>
      <c r="G195" s="262" t="s">
        <v>4159</v>
      </c>
      <c r="H195" s="262" t="s">
        <v>1160</v>
      </c>
      <c r="I195" s="258"/>
      <c r="J195" s="113"/>
      <c r="K195" s="113" t="s">
        <v>1161</v>
      </c>
      <c r="L195" s="113"/>
      <c r="M195" s="106" t="s">
        <v>149</v>
      </c>
      <c r="N195" s="114" t="s">
        <v>228</v>
      </c>
      <c r="O195" s="259" t="s">
        <v>229</v>
      </c>
      <c r="P195" s="108"/>
      <c r="Q195" s="78" t="s">
        <v>1153</v>
      </c>
      <c r="R195" s="78" t="s">
        <v>1162</v>
      </c>
      <c r="S195" s="103" t="s">
        <v>1155</v>
      </c>
      <c r="T195" s="103" t="s">
        <v>3951</v>
      </c>
      <c r="U195" s="262" t="s">
        <v>4820</v>
      </c>
      <c r="V195" s="262" t="s">
        <v>4819</v>
      </c>
      <c r="W195" s="281" t="s">
        <v>172</v>
      </c>
      <c r="AA195" s="161">
        <f>IF(OR(J195="Fail",ISBLANK(J195)),INDEX('Issue Code Table'!C:C,MATCH(N:N,'Issue Code Table'!A:A,0)),IF(M195="Critical",6,IF(M195="Significant",5,IF(M195="Moderate",3,2))))</f>
        <v>5</v>
      </c>
    </row>
    <row r="196" spans="1:27" s="79" customFormat="1" ht="54.75" customHeight="1" x14ac:dyDescent="0.25">
      <c r="A196" s="101" t="s">
        <v>3758</v>
      </c>
      <c r="B196" s="102" t="s">
        <v>153</v>
      </c>
      <c r="C196" s="262" t="s">
        <v>154</v>
      </c>
      <c r="D196" s="262" t="s">
        <v>155</v>
      </c>
      <c r="E196" s="262" t="s">
        <v>1163</v>
      </c>
      <c r="F196" s="262" t="s">
        <v>2904</v>
      </c>
      <c r="G196" s="262" t="s">
        <v>4923</v>
      </c>
      <c r="H196" s="262" t="s">
        <v>1164</v>
      </c>
      <c r="I196" s="258"/>
      <c r="J196" s="113"/>
      <c r="K196" s="113" t="s">
        <v>1165</v>
      </c>
      <c r="L196" s="113"/>
      <c r="M196" s="106" t="s">
        <v>149</v>
      </c>
      <c r="N196" s="114" t="s">
        <v>187</v>
      </c>
      <c r="O196" s="259" t="s">
        <v>188</v>
      </c>
      <c r="P196" s="108"/>
      <c r="Q196" s="78" t="s">
        <v>1153</v>
      </c>
      <c r="R196" s="78" t="s">
        <v>1166</v>
      </c>
      <c r="S196" s="103" t="s">
        <v>1155</v>
      </c>
      <c r="T196" s="103" t="s">
        <v>1167</v>
      </c>
      <c r="U196" s="262" t="s">
        <v>4887</v>
      </c>
      <c r="V196" s="262" t="s">
        <v>3557</v>
      </c>
      <c r="W196" s="281" t="s">
        <v>172</v>
      </c>
      <c r="AA196" s="161">
        <f>IF(OR(J196="Fail",ISBLANK(J196)),INDEX('Issue Code Table'!C:C,MATCH(N:N,'Issue Code Table'!A:A,0)),IF(M196="Critical",6,IF(M196="Significant",5,IF(M196="Moderate",3,2))))</f>
        <v>4</v>
      </c>
    </row>
    <row r="197" spans="1:27" s="79" customFormat="1" ht="54.75" customHeight="1" x14ac:dyDescent="0.25">
      <c r="A197" s="101" t="s">
        <v>3759</v>
      </c>
      <c r="B197" s="102" t="s">
        <v>153</v>
      </c>
      <c r="C197" s="262" t="s">
        <v>154</v>
      </c>
      <c r="D197" s="262" t="s">
        <v>155</v>
      </c>
      <c r="E197" s="262" t="s">
        <v>4240</v>
      </c>
      <c r="F197" s="262" t="s">
        <v>2905</v>
      </c>
      <c r="G197" s="262" t="s">
        <v>3349</v>
      </c>
      <c r="H197" s="262" t="s">
        <v>4239</v>
      </c>
      <c r="I197" s="258"/>
      <c r="J197" s="113"/>
      <c r="K197" s="113" t="s">
        <v>4242</v>
      </c>
      <c r="L197" s="113" t="s">
        <v>4241</v>
      </c>
      <c r="M197" s="106" t="s">
        <v>149</v>
      </c>
      <c r="N197" s="114" t="s">
        <v>181</v>
      </c>
      <c r="O197" s="259" t="s">
        <v>182</v>
      </c>
      <c r="P197" s="108"/>
      <c r="Q197" s="78" t="s">
        <v>1153</v>
      </c>
      <c r="R197" s="78" t="s">
        <v>1168</v>
      </c>
      <c r="S197" s="103" t="s">
        <v>1155</v>
      </c>
      <c r="T197" s="103" t="s">
        <v>4243</v>
      </c>
      <c r="U197" s="262" t="s">
        <v>4821</v>
      </c>
      <c r="V197" s="262" t="s">
        <v>4822</v>
      </c>
      <c r="W197" s="281" t="s">
        <v>172</v>
      </c>
      <c r="AA197" s="161">
        <f>IF(OR(J197="Fail",ISBLANK(J197)),INDEX('Issue Code Table'!C:C,MATCH(N:N,'Issue Code Table'!A:A,0)),IF(M197="Critical",6,IF(M197="Significant",5,IF(M197="Moderate",3,2))))</f>
        <v>6</v>
      </c>
    </row>
    <row r="198" spans="1:27" s="79" customFormat="1" ht="54.75" customHeight="1" x14ac:dyDescent="0.25">
      <c r="A198" s="101" t="s">
        <v>3760</v>
      </c>
      <c r="B198" s="102" t="s">
        <v>153</v>
      </c>
      <c r="C198" s="262" t="s">
        <v>154</v>
      </c>
      <c r="D198" s="262" t="s">
        <v>155</v>
      </c>
      <c r="E198" s="262" t="s">
        <v>1169</v>
      </c>
      <c r="F198" s="262" t="s">
        <v>2906</v>
      </c>
      <c r="G198" s="262" t="s">
        <v>4892</v>
      </c>
      <c r="H198" s="262" t="s">
        <v>1170</v>
      </c>
      <c r="I198" s="258"/>
      <c r="J198" s="113"/>
      <c r="K198" s="113" t="s">
        <v>1171</v>
      </c>
      <c r="L198" s="113"/>
      <c r="M198" s="106" t="s">
        <v>149</v>
      </c>
      <c r="N198" s="114" t="s">
        <v>167</v>
      </c>
      <c r="O198" s="259" t="s">
        <v>168</v>
      </c>
      <c r="P198" s="108"/>
      <c r="Q198" s="78" t="s">
        <v>1153</v>
      </c>
      <c r="R198" s="78" t="s">
        <v>1172</v>
      </c>
      <c r="S198" s="103" t="s">
        <v>1155</v>
      </c>
      <c r="T198" s="103" t="s">
        <v>1173</v>
      </c>
      <c r="U198" s="262" t="s">
        <v>4888</v>
      </c>
      <c r="V198" s="262" t="s">
        <v>4823</v>
      </c>
      <c r="W198" s="281" t="s">
        <v>172</v>
      </c>
      <c r="AA198" s="161">
        <f>IF(OR(J198="Fail",ISBLANK(J198)),INDEX('Issue Code Table'!C:C,MATCH(N:N,'Issue Code Table'!A:A,0)),IF(M198="Critical",6,IF(M198="Significant",5,IF(M198="Moderate",3,2))))</f>
        <v>5</v>
      </c>
    </row>
    <row r="199" spans="1:27" s="79" customFormat="1" ht="54.75" customHeight="1" x14ac:dyDescent="0.25">
      <c r="A199" s="101" t="s">
        <v>3761</v>
      </c>
      <c r="B199" s="103" t="s">
        <v>223</v>
      </c>
      <c r="C199" s="262" t="s">
        <v>224</v>
      </c>
      <c r="D199" s="262" t="s">
        <v>155</v>
      </c>
      <c r="E199" s="262" t="s">
        <v>3143</v>
      </c>
      <c r="F199" s="262" t="s">
        <v>2907</v>
      </c>
      <c r="G199" s="262" t="s">
        <v>3350</v>
      </c>
      <c r="H199" s="262" t="s">
        <v>1174</v>
      </c>
      <c r="I199" s="258"/>
      <c r="J199" s="113"/>
      <c r="K199" s="113" t="s">
        <v>1175</v>
      </c>
      <c r="L199" s="113"/>
      <c r="M199" s="106" t="s">
        <v>149</v>
      </c>
      <c r="N199" s="114" t="s">
        <v>228</v>
      </c>
      <c r="O199" s="259" t="s">
        <v>229</v>
      </c>
      <c r="P199" s="108"/>
      <c r="Q199" s="78" t="s">
        <v>1176</v>
      </c>
      <c r="R199" s="78" t="s">
        <v>1177</v>
      </c>
      <c r="S199" s="103" t="s">
        <v>1178</v>
      </c>
      <c r="T199" s="103" t="s">
        <v>233</v>
      </c>
      <c r="U199" s="262" t="s">
        <v>4824</v>
      </c>
      <c r="V199" s="262" t="s">
        <v>4825</v>
      </c>
      <c r="W199" s="281" t="s">
        <v>172</v>
      </c>
      <c r="AA199" s="161">
        <f>IF(OR(J199="Fail",ISBLANK(J199)),INDEX('Issue Code Table'!C:C,MATCH(N:N,'Issue Code Table'!A:A,0)),IF(M199="Critical",6,IF(M199="Significant",5,IF(M199="Moderate",3,2))))</f>
        <v>5</v>
      </c>
    </row>
    <row r="200" spans="1:27" s="79" customFormat="1" ht="54.75" customHeight="1" x14ac:dyDescent="0.25">
      <c r="A200" s="101" t="s">
        <v>3762</v>
      </c>
      <c r="B200" s="103" t="s">
        <v>223</v>
      </c>
      <c r="C200" s="262" t="s">
        <v>224</v>
      </c>
      <c r="D200" s="262" t="s">
        <v>155</v>
      </c>
      <c r="E200" s="262" t="s">
        <v>1179</v>
      </c>
      <c r="F200" s="262" t="s">
        <v>2908</v>
      </c>
      <c r="G200" s="262" t="s">
        <v>3351</v>
      </c>
      <c r="H200" s="176" t="s">
        <v>3482</v>
      </c>
      <c r="I200" s="258"/>
      <c r="J200" s="113"/>
      <c r="K200" s="104" t="s">
        <v>3483</v>
      </c>
      <c r="L200" s="113"/>
      <c r="M200" s="106" t="s">
        <v>149</v>
      </c>
      <c r="N200" s="114" t="s">
        <v>452</v>
      </c>
      <c r="O200" s="259" t="s">
        <v>453</v>
      </c>
      <c r="P200" s="108"/>
      <c r="Q200" s="78" t="s">
        <v>1176</v>
      </c>
      <c r="R200" s="78" t="s">
        <v>1180</v>
      </c>
      <c r="S200" s="103" t="s">
        <v>1181</v>
      </c>
      <c r="T200" s="103" t="s">
        <v>1182</v>
      </c>
      <c r="U200" s="262" t="s">
        <v>4827</v>
      </c>
      <c r="V200" s="262" t="s">
        <v>4826</v>
      </c>
      <c r="W200" s="281" t="s">
        <v>172</v>
      </c>
      <c r="AA200" s="161">
        <f>IF(OR(J200="Fail",ISBLANK(J200)),INDEX('Issue Code Table'!C:C,MATCH(N:N,'Issue Code Table'!A:A,0)),IF(M200="Critical",6,IF(M200="Significant",5,IF(M200="Moderate",3,2))))</f>
        <v>5</v>
      </c>
    </row>
    <row r="201" spans="1:27" s="79" customFormat="1" ht="54.75" customHeight="1" x14ac:dyDescent="0.25">
      <c r="A201" s="101" t="s">
        <v>3763</v>
      </c>
      <c r="B201" s="102" t="s">
        <v>236</v>
      </c>
      <c r="C201" s="262" t="s">
        <v>237</v>
      </c>
      <c r="D201" s="262" t="s">
        <v>155</v>
      </c>
      <c r="E201" s="262" t="s">
        <v>3227</v>
      </c>
      <c r="F201" s="262" t="s">
        <v>2909</v>
      </c>
      <c r="G201" s="262" t="s">
        <v>4160</v>
      </c>
      <c r="H201" s="262" t="s">
        <v>1183</v>
      </c>
      <c r="I201" s="258"/>
      <c r="J201" s="113"/>
      <c r="K201" s="113" t="s">
        <v>1184</v>
      </c>
      <c r="L201" s="113"/>
      <c r="M201" s="106" t="s">
        <v>160</v>
      </c>
      <c r="N201" s="114" t="s">
        <v>789</v>
      </c>
      <c r="O201" s="259" t="s">
        <v>1185</v>
      </c>
      <c r="P201" s="108"/>
      <c r="Q201" s="78" t="s">
        <v>1176</v>
      </c>
      <c r="R201" s="78" t="s">
        <v>1186</v>
      </c>
      <c r="S201" s="103" t="s">
        <v>1181</v>
      </c>
      <c r="T201" s="103" t="s">
        <v>1182</v>
      </c>
      <c r="U201" s="262" t="s">
        <v>4828</v>
      </c>
      <c r="V201" s="262" t="s">
        <v>4829</v>
      </c>
      <c r="W201" s="103"/>
      <c r="AA201" s="161">
        <f>IF(OR(J201="Fail",ISBLANK(J201)),INDEX('Issue Code Table'!C:C,MATCH(N:N,'Issue Code Table'!A:A,0)),IF(M201="Critical",6,IF(M201="Significant",5,IF(M201="Moderate",3,2))))</f>
        <v>5</v>
      </c>
    </row>
    <row r="202" spans="1:27" s="79" customFormat="1" ht="54.75" customHeight="1" x14ac:dyDescent="0.25">
      <c r="A202" s="101" t="s">
        <v>3764</v>
      </c>
      <c r="B202" s="102" t="s">
        <v>236</v>
      </c>
      <c r="C202" s="262" t="s">
        <v>237</v>
      </c>
      <c r="D202" s="262" t="s">
        <v>155</v>
      </c>
      <c r="E202" s="262" t="s">
        <v>3144</v>
      </c>
      <c r="F202" s="262" t="s">
        <v>2910</v>
      </c>
      <c r="G202" s="262" t="s">
        <v>3352</v>
      </c>
      <c r="H202" s="262" t="s">
        <v>1187</v>
      </c>
      <c r="I202" s="258"/>
      <c r="J202" s="113"/>
      <c r="K202" s="113" t="s">
        <v>1188</v>
      </c>
      <c r="L202" s="113"/>
      <c r="M202" s="106" t="s">
        <v>149</v>
      </c>
      <c r="N202" s="114" t="s">
        <v>452</v>
      </c>
      <c r="O202" s="259" t="s">
        <v>453</v>
      </c>
      <c r="P202" s="108"/>
      <c r="Q202" s="78" t="s">
        <v>1176</v>
      </c>
      <c r="R202" s="78" t="s">
        <v>1189</v>
      </c>
      <c r="S202" s="103" t="s">
        <v>1190</v>
      </c>
      <c r="T202" s="103" t="s">
        <v>1191</v>
      </c>
      <c r="U202" s="262" t="s">
        <v>4831</v>
      </c>
      <c r="V202" s="262" t="s">
        <v>4830</v>
      </c>
      <c r="W202" s="281" t="s">
        <v>172</v>
      </c>
      <c r="AA202" s="161">
        <f>IF(OR(J202="Fail",ISBLANK(J202)),INDEX('Issue Code Table'!C:C,MATCH(N:N,'Issue Code Table'!A:A,0)),IF(M202="Critical",6,IF(M202="Significant",5,IF(M202="Moderate",3,2))))</f>
        <v>5</v>
      </c>
    </row>
    <row r="203" spans="1:27" s="79" customFormat="1" ht="54.75" customHeight="1" x14ac:dyDescent="0.25">
      <c r="A203" s="101" t="s">
        <v>3765</v>
      </c>
      <c r="B203" s="102" t="s">
        <v>236</v>
      </c>
      <c r="C203" s="262" t="s">
        <v>237</v>
      </c>
      <c r="D203" s="262" t="s">
        <v>155</v>
      </c>
      <c r="E203" s="262" t="s">
        <v>4220</v>
      </c>
      <c r="F203" s="262" t="s">
        <v>3920</v>
      </c>
      <c r="G203" s="262" t="s">
        <v>4924</v>
      </c>
      <c r="H203" s="262" t="s">
        <v>4221</v>
      </c>
      <c r="I203" s="258"/>
      <c r="J203" s="113"/>
      <c r="K203" s="113" t="s">
        <v>4222</v>
      </c>
      <c r="L203" s="113"/>
      <c r="M203" s="106" t="s">
        <v>149</v>
      </c>
      <c r="N203" s="114" t="s">
        <v>452</v>
      </c>
      <c r="O203" s="259" t="s">
        <v>453</v>
      </c>
      <c r="P203" s="108"/>
      <c r="Q203" s="78" t="s">
        <v>1176</v>
      </c>
      <c r="R203" s="78" t="s">
        <v>1197</v>
      </c>
      <c r="S203" s="103" t="s">
        <v>3952</v>
      </c>
      <c r="T203" s="103" t="s">
        <v>233</v>
      </c>
      <c r="U203" s="262" t="s">
        <v>4832</v>
      </c>
      <c r="V203" s="262" t="s">
        <v>4245</v>
      </c>
      <c r="W203" s="281" t="s">
        <v>172</v>
      </c>
      <c r="AA203" s="161">
        <f>IF(OR(J203="Fail",ISBLANK(J203)),INDEX('Issue Code Table'!C:C,MATCH(N:N,'Issue Code Table'!A:A,0)),IF(M203="Critical",6,IF(M203="Significant",5,IF(M203="Moderate",3,2))))</f>
        <v>5</v>
      </c>
    </row>
    <row r="204" spans="1:27" s="79" customFormat="1" ht="54.75" customHeight="1" x14ac:dyDescent="0.25">
      <c r="A204" s="101" t="s">
        <v>3766</v>
      </c>
      <c r="B204" s="102" t="s">
        <v>1192</v>
      </c>
      <c r="C204" s="262" t="s">
        <v>1193</v>
      </c>
      <c r="D204" s="262" t="s">
        <v>155</v>
      </c>
      <c r="E204" s="262" t="s">
        <v>1194</v>
      </c>
      <c r="F204" s="262" t="s">
        <v>2911</v>
      </c>
      <c r="G204" s="262" t="s">
        <v>3353</v>
      </c>
      <c r="H204" s="262" t="s">
        <v>1195</v>
      </c>
      <c r="I204" s="258"/>
      <c r="J204" s="113"/>
      <c r="K204" s="113" t="s">
        <v>1196</v>
      </c>
      <c r="L204" s="113"/>
      <c r="M204" s="106" t="s">
        <v>149</v>
      </c>
      <c r="N204" s="114" t="s">
        <v>452</v>
      </c>
      <c r="O204" s="259" t="s">
        <v>453</v>
      </c>
      <c r="P204" s="108"/>
      <c r="Q204" s="78" t="s">
        <v>1176</v>
      </c>
      <c r="R204" s="78" t="s">
        <v>1206</v>
      </c>
      <c r="S204" s="103" t="s">
        <v>1198</v>
      </c>
      <c r="T204" s="103" t="s">
        <v>1199</v>
      </c>
      <c r="U204" s="262" t="s">
        <v>4833</v>
      </c>
      <c r="V204" s="262" t="s">
        <v>4834</v>
      </c>
      <c r="W204" s="281" t="s">
        <v>172</v>
      </c>
      <c r="AA204" s="161">
        <f>IF(OR(J204="Fail",ISBLANK(J204)),INDEX('Issue Code Table'!C:C,MATCH(N:N,'Issue Code Table'!A:A,0)),IF(M204="Critical",6,IF(M204="Significant",5,IF(M204="Moderate",3,2))))</f>
        <v>5</v>
      </c>
    </row>
    <row r="205" spans="1:27" s="79" customFormat="1" ht="54.75" customHeight="1" x14ac:dyDescent="0.25">
      <c r="A205" s="101" t="s">
        <v>3767</v>
      </c>
      <c r="B205" s="102" t="s">
        <v>1200</v>
      </c>
      <c r="C205" s="262" t="s">
        <v>1201</v>
      </c>
      <c r="D205" s="262" t="s">
        <v>155</v>
      </c>
      <c r="E205" s="262" t="s">
        <v>3228</v>
      </c>
      <c r="F205" s="262" t="s">
        <v>2912</v>
      </c>
      <c r="G205" s="262" t="s">
        <v>3354</v>
      </c>
      <c r="H205" s="262" t="s">
        <v>1202</v>
      </c>
      <c r="I205" s="258"/>
      <c r="J205" s="113"/>
      <c r="K205" s="113" t="s">
        <v>1203</v>
      </c>
      <c r="L205" s="113"/>
      <c r="M205" s="106" t="s">
        <v>149</v>
      </c>
      <c r="N205" s="114" t="s">
        <v>1204</v>
      </c>
      <c r="O205" s="259" t="s">
        <v>1205</v>
      </c>
      <c r="P205" s="108"/>
      <c r="Q205" s="78" t="s">
        <v>1176</v>
      </c>
      <c r="R205" s="78" t="s">
        <v>3993</v>
      </c>
      <c r="S205" s="103" t="s">
        <v>1207</v>
      </c>
      <c r="T205" s="103" t="s">
        <v>1208</v>
      </c>
      <c r="U205" s="262" t="s">
        <v>4836</v>
      </c>
      <c r="V205" s="262" t="s">
        <v>4835</v>
      </c>
      <c r="W205" s="281" t="s">
        <v>172</v>
      </c>
      <c r="AA205" s="161">
        <f>IF(OR(J205="Fail",ISBLANK(J205)),INDEX('Issue Code Table'!C:C,MATCH(N:N,'Issue Code Table'!A:A,0)),IF(M205="Critical",6,IF(M205="Significant",5,IF(M205="Moderate",3,2))))</f>
        <v>6</v>
      </c>
    </row>
    <row r="206" spans="1:27" s="79" customFormat="1" ht="54.75" customHeight="1" x14ac:dyDescent="0.25">
      <c r="A206" s="101" t="s">
        <v>3768</v>
      </c>
      <c r="B206" s="103" t="s">
        <v>223</v>
      </c>
      <c r="C206" s="262" t="s">
        <v>224</v>
      </c>
      <c r="D206" s="262" t="s">
        <v>155</v>
      </c>
      <c r="E206" s="262" t="s">
        <v>3229</v>
      </c>
      <c r="F206" s="262" t="s">
        <v>2913</v>
      </c>
      <c r="G206" s="262" t="s">
        <v>3355</v>
      </c>
      <c r="H206" s="262" t="s">
        <v>1209</v>
      </c>
      <c r="I206" s="258"/>
      <c r="J206" s="113"/>
      <c r="K206" s="113" t="s">
        <v>1210</v>
      </c>
      <c r="L206" s="113"/>
      <c r="M206" s="106" t="s">
        <v>149</v>
      </c>
      <c r="N206" s="114" t="s">
        <v>452</v>
      </c>
      <c r="O206" s="259" t="s">
        <v>1211</v>
      </c>
      <c r="P206" s="108"/>
      <c r="Q206" s="78" t="s">
        <v>1212</v>
      </c>
      <c r="R206" s="78" t="s">
        <v>1213</v>
      </c>
      <c r="S206" s="103" t="s">
        <v>1214</v>
      </c>
      <c r="T206" s="103" t="s">
        <v>233</v>
      </c>
      <c r="U206" s="262" t="s">
        <v>4838</v>
      </c>
      <c r="V206" s="262" t="s">
        <v>4837</v>
      </c>
      <c r="W206" s="281" t="s">
        <v>172</v>
      </c>
      <c r="AA206" s="161">
        <f>IF(OR(J206="Fail",ISBLANK(J206)),INDEX('Issue Code Table'!C:C,MATCH(N:N,'Issue Code Table'!A:A,0)),IF(M206="Critical",6,IF(M206="Significant",5,IF(M206="Moderate",3,2))))</f>
        <v>5</v>
      </c>
    </row>
    <row r="207" spans="1:27" s="79" customFormat="1" ht="54.75" customHeight="1" x14ac:dyDescent="0.25">
      <c r="A207" s="101" t="s">
        <v>3769</v>
      </c>
      <c r="B207" s="102" t="s">
        <v>884</v>
      </c>
      <c r="C207" s="262" t="s">
        <v>885</v>
      </c>
      <c r="D207" s="262" t="s">
        <v>155</v>
      </c>
      <c r="E207" s="262" t="s">
        <v>1215</v>
      </c>
      <c r="F207" s="262" t="s">
        <v>2914</v>
      </c>
      <c r="G207" s="262" t="s">
        <v>3356</v>
      </c>
      <c r="H207" s="262" t="s">
        <v>1216</v>
      </c>
      <c r="I207" s="258"/>
      <c r="J207" s="113"/>
      <c r="K207" s="113" t="s">
        <v>1217</v>
      </c>
      <c r="L207" s="113"/>
      <c r="M207" s="106" t="s">
        <v>149</v>
      </c>
      <c r="N207" s="114" t="s">
        <v>452</v>
      </c>
      <c r="O207" s="259" t="s">
        <v>453</v>
      </c>
      <c r="P207" s="108"/>
      <c r="Q207" s="78" t="s">
        <v>1212</v>
      </c>
      <c r="R207" s="78" t="s">
        <v>1218</v>
      </c>
      <c r="S207" s="103" t="s">
        <v>1219</v>
      </c>
      <c r="T207" s="103" t="s">
        <v>1220</v>
      </c>
      <c r="U207" s="262" t="s">
        <v>4839</v>
      </c>
      <c r="V207" s="262" t="s">
        <v>4840</v>
      </c>
      <c r="W207" s="281" t="s">
        <v>172</v>
      </c>
      <c r="AA207" s="161">
        <f>IF(OR(J207="Fail",ISBLANK(J207)),INDEX('Issue Code Table'!C:C,MATCH(N:N,'Issue Code Table'!A:A,0)),IF(M207="Critical",6,IF(M207="Significant",5,IF(M207="Moderate",3,2))))</f>
        <v>5</v>
      </c>
    </row>
    <row r="208" spans="1:27" s="79" customFormat="1" ht="54.75" customHeight="1" x14ac:dyDescent="0.25">
      <c r="A208" s="101" t="s">
        <v>3770</v>
      </c>
      <c r="B208" s="102" t="s">
        <v>884</v>
      </c>
      <c r="C208" s="262" t="s">
        <v>885</v>
      </c>
      <c r="D208" s="262" t="s">
        <v>155</v>
      </c>
      <c r="E208" s="262" t="s">
        <v>1221</v>
      </c>
      <c r="F208" s="262" t="s">
        <v>2915</v>
      </c>
      <c r="G208" s="262" t="s">
        <v>4219</v>
      </c>
      <c r="H208" s="262" t="s">
        <v>1222</v>
      </c>
      <c r="I208" s="258"/>
      <c r="J208" s="113"/>
      <c r="K208" s="113" t="s">
        <v>1223</v>
      </c>
      <c r="L208" s="113"/>
      <c r="M208" s="106" t="s">
        <v>149</v>
      </c>
      <c r="N208" s="114" t="s">
        <v>452</v>
      </c>
      <c r="O208" s="259" t="s">
        <v>453</v>
      </c>
      <c r="P208" s="108"/>
      <c r="Q208" s="78" t="s">
        <v>1212</v>
      </c>
      <c r="R208" s="78" t="s">
        <v>1224</v>
      </c>
      <c r="S208" s="103" t="s">
        <v>1219</v>
      </c>
      <c r="T208" s="103" t="s">
        <v>1220</v>
      </c>
      <c r="U208" s="262" t="s">
        <v>4842</v>
      </c>
      <c r="V208" s="262" t="s">
        <v>4841</v>
      </c>
      <c r="W208" s="281" t="s">
        <v>172</v>
      </c>
      <c r="AA208" s="161">
        <f>IF(OR(J208="Fail",ISBLANK(J208)),INDEX('Issue Code Table'!C:C,MATCH(N:N,'Issue Code Table'!A:A,0)),IF(M208="Critical",6,IF(M208="Significant",5,IF(M208="Moderate",3,2))))</f>
        <v>5</v>
      </c>
    </row>
    <row r="209" spans="1:27" s="79" customFormat="1" ht="54.75" customHeight="1" x14ac:dyDescent="0.25">
      <c r="A209" s="101" t="s">
        <v>3771</v>
      </c>
      <c r="B209" s="102" t="s">
        <v>884</v>
      </c>
      <c r="C209" s="262" t="s">
        <v>885</v>
      </c>
      <c r="D209" s="262" t="s">
        <v>155</v>
      </c>
      <c r="E209" s="262" t="s">
        <v>3230</v>
      </c>
      <c r="F209" s="262" t="s">
        <v>2916</v>
      </c>
      <c r="G209" s="262" t="s">
        <v>3357</v>
      </c>
      <c r="H209" s="262" t="s">
        <v>1225</v>
      </c>
      <c r="I209" s="258"/>
      <c r="J209" s="113"/>
      <c r="K209" s="113" t="s">
        <v>1226</v>
      </c>
      <c r="L209" s="113"/>
      <c r="M209" s="106" t="s">
        <v>149</v>
      </c>
      <c r="N209" s="114" t="s">
        <v>789</v>
      </c>
      <c r="O209" s="259" t="s">
        <v>1185</v>
      </c>
      <c r="P209" s="108"/>
      <c r="Q209" s="78" t="s">
        <v>1212</v>
      </c>
      <c r="R209" s="78" t="s">
        <v>1227</v>
      </c>
      <c r="S209" s="103" t="s">
        <v>1228</v>
      </c>
      <c r="T209" s="103" t="s">
        <v>1229</v>
      </c>
      <c r="U209" s="262" t="s">
        <v>4845</v>
      </c>
      <c r="V209" s="262" t="s">
        <v>3558</v>
      </c>
      <c r="W209" s="281" t="s">
        <v>172</v>
      </c>
      <c r="AA209" s="161">
        <f>IF(OR(J209="Fail",ISBLANK(J209)),INDEX('Issue Code Table'!C:C,MATCH(N:N,'Issue Code Table'!A:A,0)),IF(M209="Critical",6,IF(M209="Significant",5,IF(M209="Moderate",3,2))))</f>
        <v>5</v>
      </c>
    </row>
    <row r="210" spans="1:27" s="79" customFormat="1" ht="54.75" customHeight="1" x14ac:dyDescent="0.25">
      <c r="A210" s="101" t="s">
        <v>3772</v>
      </c>
      <c r="B210" s="102" t="s">
        <v>874</v>
      </c>
      <c r="C210" s="262" t="s">
        <v>875</v>
      </c>
      <c r="D210" s="262" t="s">
        <v>155</v>
      </c>
      <c r="E210" s="262" t="s">
        <v>3145</v>
      </c>
      <c r="F210" s="262" t="s">
        <v>2917</v>
      </c>
      <c r="G210" s="262" t="s">
        <v>4218</v>
      </c>
      <c r="H210" s="262" t="s">
        <v>1230</v>
      </c>
      <c r="I210" s="258"/>
      <c r="J210" s="113"/>
      <c r="K210" s="113" t="s">
        <v>1231</v>
      </c>
      <c r="L210" s="113"/>
      <c r="M210" s="106" t="s">
        <v>149</v>
      </c>
      <c r="N210" s="114" t="s">
        <v>1232</v>
      </c>
      <c r="O210" s="259" t="s">
        <v>1233</v>
      </c>
      <c r="P210" s="108"/>
      <c r="Q210" s="78" t="s">
        <v>1212</v>
      </c>
      <c r="R210" s="78" t="s">
        <v>1234</v>
      </c>
      <c r="S210" s="103" t="s">
        <v>1235</v>
      </c>
      <c r="T210" s="103" t="s">
        <v>233</v>
      </c>
      <c r="U210" s="262" t="s">
        <v>4846</v>
      </c>
      <c r="V210" s="262" t="s">
        <v>4843</v>
      </c>
      <c r="W210" s="281" t="s">
        <v>172</v>
      </c>
      <c r="AA210" s="161">
        <f>IF(OR(J210="Fail",ISBLANK(J210)),INDEX('Issue Code Table'!C:C,MATCH(N:N,'Issue Code Table'!A:A,0)),IF(M210="Critical",6,IF(M210="Significant",5,IF(M210="Moderate",3,2))))</f>
        <v>5</v>
      </c>
    </row>
    <row r="211" spans="1:27" s="79" customFormat="1" ht="54.75" customHeight="1" x14ac:dyDescent="0.25">
      <c r="A211" s="101" t="s">
        <v>3773</v>
      </c>
      <c r="B211" s="102" t="s">
        <v>874</v>
      </c>
      <c r="C211" s="262" t="s">
        <v>875</v>
      </c>
      <c r="D211" s="262" t="s">
        <v>155</v>
      </c>
      <c r="E211" s="262" t="s">
        <v>3146</v>
      </c>
      <c r="F211" s="262" t="s">
        <v>2918</v>
      </c>
      <c r="G211" s="262" t="s">
        <v>4216</v>
      </c>
      <c r="H211" s="262" t="s">
        <v>1236</v>
      </c>
      <c r="I211" s="258"/>
      <c r="J211" s="113"/>
      <c r="K211" s="113" t="s">
        <v>1237</v>
      </c>
      <c r="L211" s="113"/>
      <c r="M211" s="106" t="s">
        <v>149</v>
      </c>
      <c r="N211" s="114" t="s">
        <v>789</v>
      </c>
      <c r="O211" s="259" t="s">
        <v>1185</v>
      </c>
      <c r="P211" s="108"/>
      <c r="Q211" s="78" t="s">
        <v>1212</v>
      </c>
      <c r="R211" s="78" t="s">
        <v>1238</v>
      </c>
      <c r="S211" s="103" t="s">
        <v>1239</v>
      </c>
      <c r="T211" s="103" t="s">
        <v>233</v>
      </c>
      <c r="U211" s="262" t="s">
        <v>4847</v>
      </c>
      <c r="V211" s="262" t="s">
        <v>4844</v>
      </c>
      <c r="W211" s="281" t="s">
        <v>172</v>
      </c>
      <c r="AA211" s="161">
        <f>IF(OR(J211="Fail",ISBLANK(J211)),INDEX('Issue Code Table'!C:C,MATCH(N:N,'Issue Code Table'!A:A,0)),IF(M211="Critical",6,IF(M211="Significant",5,IF(M211="Moderate",3,2))))</f>
        <v>5</v>
      </c>
    </row>
    <row r="212" spans="1:27" s="79" customFormat="1" ht="54.75" customHeight="1" x14ac:dyDescent="0.25">
      <c r="A212" s="101" t="s">
        <v>3774</v>
      </c>
      <c r="B212" s="102" t="s">
        <v>539</v>
      </c>
      <c r="C212" s="102" t="s">
        <v>3513</v>
      </c>
      <c r="D212" s="262" t="s">
        <v>155</v>
      </c>
      <c r="E212" s="262" t="s">
        <v>1240</v>
      </c>
      <c r="F212" s="262" t="s">
        <v>2919</v>
      </c>
      <c r="G212" s="262" t="s">
        <v>4217</v>
      </c>
      <c r="H212" s="262" t="s">
        <v>1241</v>
      </c>
      <c r="I212" s="258"/>
      <c r="J212" s="113"/>
      <c r="K212" s="113" t="s">
        <v>1242</v>
      </c>
      <c r="L212" s="113"/>
      <c r="M212" s="106" t="s">
        <v>160</v>
      </c>
      <c r="N212" s="114" t="s">
        <v>452</v>
      </c>
      <c r="O212" s="259" t="s">
        <v>453</v>
      </c>
      <c r="P212" s="108"/>
      <c r="Q212" s="78" t="s">
        <v>1212</v>
      </c>
      <c r="R212" s="78" t="s">
        <v>1243</v>
      </c>
      <c r="S212" s="103" t="s">
        <v>1244</v>
      </c>
      <c r="T212" s="103" t="s">
        <v>1245</v>
      </c>
      <c r="U212" s="262" t="s">
        <v>4588</v>
      </c>
      <c r="V212" s="262" t="s">
        <v>3559</v>
      </c>
      <c r="W212" s="103"/>
      <c r="AA212" s="161">
        <f>IF(OR(J212="Fail",ISBLANK(J212)),INDEX('Issue Code Table'!C:C,MATCH(N:N,'Issue Code Table'!A:A,0)),IF(M212="Critical",6,IF(M212="Significant",5,IF(M212="Moderate",3,2))))</f>
        <v>5</v>
      </c>
    </row>
    <row r="213" spans="1:27" s="79" customFormat="1" ht="54.75" customHeight="1" x14ac:dyDescent="0.25">
      <c r="A213" s="101" t="s">
        <v>3775</v>
      </c>
      <c r="B213" s="102" t="s">
        <v>1246</v>
      </c>
      <c r="C213" s="262" t="s">
        <v>1247</v>
      </c>
      <c r="D213" s="262" t="s">
        <v>155</v>
      </c>
      <c r="E213" s="262" t="s">
        <v>1248</v>
      </c>
      <c r="F213" s="262" t="s">
        <v>2920</v>
      </c>
      <c r="G213" s="262" t="s">
        <v>3358</v>
      </c>
      <c r="H213" s="262" t="s">
        <v>1249</v>
      </c>
      <c r="I213" s="258"/>
      <c r="J213" s="113"/>
      <c r="K213" s="113" t="s">
        <v>1250</v>
      </c>
      <c r="L213" s="113"/>
      <c r="M213" s="106" t="s">
        <v>287</v>
      </c>
      <c r="N213" s="114" t="s">
        <v>1251</v>
      </c>
      <c r="O213" s="259" t="s">
        <v>1252</v>
      </c>
      <c r="P213" s="108"/>
      <c r="Q213" s="78" t="s">
        <v>1212</v>
      </c>
      <c r="R213" s="78" t="s">
        <v>1253</v>
      </c>
      <c r="S213" s="103" t="s">
        <v>1254</v>
      </c>
      <c r="T213" s="103" t="s">
        <v>1255</v>
      </c>
      <c r="U213" s="262" t="s">
        <v>4585</v>
      </c>
      <c r="V213" s="262" t="s">
        <v>4587</v>
      </c>
      <c r="W213" s="103"/>
      <c r="AA213" s="161">
        <f>IF(OR(J213="Fail",ISBLANK(J213)),INDEX('Issue Code Table'!C:C,MATCH(N:N,'Issue Code Table'!A:A,0)),IF(M213="Critical",6,IF(M213="Significant",5,IF(M213="Moderate",3,2))))</f>
        <v>2</v>
      </c>
    </row>
    <row r="214" spans="1:27" s="79" customFormat="1" ht="54.75" customHeight="1" x14ac:dyDescent="0.25">
      <c r="A214" s="101" t="s">
        <v>3776</v>
      </c>
      <c r="B214" s="102" t="s">
        <v>236</v>
      </c>
      <c r="C214" s="262" t="s">
        <v>237</v>
      </c>
      <c r="D214" s="262" t="s">
        <v>155</v>
      </c>
      <c r="E214" s="262" t="s">
        <v>4138</v>
      </c>
      <c r="F214" s="262" t="s">
        <v>3921</v>
      </c>
      <c r="G214" s="262" t="s">
        <v>4215</v>
      </c>
      <c r="H214" s="262" t="s">
        <v>4121</v>
      </c>
      <c r="I214" s="258"/>
      <c r="J214" s="113"/>
      <c r="K214" s="262" t="s">
        <v>4122</v>
      </c>
      <c r="L214" s="113"/>
      <c r="M214" s="106" t="s">
        <v>149</v>
      </c>
      <c r="N214" s="114" t="s">
        <v>452</v>
      </c>
      <c r="O214" s="259" t="s">
        <v>453</v>
      </c>
      <c r="P214" s="108"/>
      <c r="Q214" s="78" t="s">
        <v>1258</v>
      </c>
      <c r="R214" s="78" t="s">
        <v>1259</v>
      </c>
      <c r="S214" s="103" t="s">
        <v>3953</v>
      </c>
      <c r="T214" s="103" t="s">
        <v>3954</v>
      </c>
      <c r="U214" s="262" t="s">
        <v>4586</v>
      </c>
      <c r="V214" s="262" t="s">
        <v>4244</v>
      </c>
      <c r="W214" s="281" t="s">
        <v>172</v>
      </c>
      <c r="AA214" s="161">
        <f>IF(OR(J214="Fail",ISBLANK(J214)),INDEX('Issue Code Table'!C:C,MATCH(N:N,'Issue Code Table'!A:A,0)),IF(M214="Critical",6,IF(M214="Significant",5,IF(M214="Moderate",3,2))))</f>
        <v>5</v>
      </c>
    </row>
    <row r="215" spans="1:27" s="79" customFormat="1" ht="54.75" customHeight="1" x14ac:dyDescent="0.25">
      <c r="A215" s="101" t="s">
        <v>3777</v>
      </c>
      <c r="B215" s="102" t="s">
        <v>1192</v>
      </c>
      <c r="C215" s="262" t="s">
        <v>1193</v>
      </c>
      <c r="D215" s="262" t="s">
        <v>155</v>
      </c>
      <c r="E215" s="262" t="s">
        <v>3147</v>
      </c>
      <c r="F215" s="262" t="s">
        <v>2921</v>
      </c>
      <c r="G215" s="262" t="s">
        <v>3359</v>
      </c>
      <c r="H215" s="262" t="s">
        <v>1256</v>
      </c>
      <c r="I215" s="258"/>
      <c r="J215" s="113"/>
      <c r="K215" s="113" t="s">
        <v>1257</v>
      </c>
      <c r="L215" s="113"/>
      <c r="M215" s="106" t="s">
        <v>149</v>
      </c>
      <c r="N215" s="114" t="s">
        <v>452</v>
      </c>
      <c r="O215" s="259" t="s">
        <v>453</v>
      </c>
      <c r="P215" s="108"/>
      <c r="Q215" s="78" t="s">
        <v>1258</v>
      </c>
      <c r="R215" s="78" t="s">
        <v>3994</v>
      </c>
      <c r="S215" s="103" t="s">
        <v>3057</v>
      </c>
      <c r="T215" s="103" t="s">
        <v>1260</v>
      </c>
      <c r="U215" s="262" t="s">
        <v>4581</v>
      </c>
      <c r="V215" s="262" t="s">
        <v>4582</v>
      </c>
      <c r="W215" s="281" t="s">
        <v>172</v>
      </c>
      <c r="AA215" s="161">
        <f>IF(OR(J215="Fail",ISBLANK(J215)),INDEX('Issue Code Table'!C:C,MATCH(N:N,'Issue Code Table'!A:A,0)),IF(M215="Critical",6,IF(M215="Significant",5,IF(M215="Moderate",3,2))))</f>
        <v>5</v>
      </c>
    </row>
    <row r="216" spans="1:27" s="79" customFormat="1" ht="54.75" customHeight="1" x14ac:dyDescent="0.25">
      <c r="A216" s="101" t="s">
        <v>3778</v>
      </c>
      <c r="B216" s="102" t="s">
        <v>153</v>
      </c>
      <c r="C216" s="262" t="s">
        <v>154</v>
      </c>
      <c r="D216" s="262" t="s">
        <v>155</v>
      </c>
      <c r="E216" s="262" t="s">
        <v>3231</v>
      </c>
      <c r="F216" s="262" t="s">
        <v>2922</v>
      </c>
      <c r="G216" s="262" t="s">
        <v>3360</v>
      </c>
      <c r="H216" s="262" t="s">
        <v>1261</v>
      </c>
      <c r="I216" s="258"/>
      <c r="J216" s="113"/>
      <c r="K216" s="113" t="s">
        <v>1262</v>
      </c>
      <c r="L216" s="113"/>
      <c r="M216" s="106" t="s">
        <v>160</v>
      </c>
      <c r="N216" s="114" t="s">
        <v>440</v>
      </c>
      <c r="O216" s="259" t="s">
        <v>441</v>
      </c>
      <c r="P216" s="108"/>
      <c r="Q216" s="78" t="s">
        <v>1263</v>
      </c>
      <c r="R216" s="78" t="s">
        <v>1264</v>
      </c>
      <c r="S216" s="103" t="s">
        <v>1265</v>
      </c>
      <c r="T216" s="103" t="s">
        <v>1266</v>
      </c>
      <c r="U216" s="262" t="s">
        <v>4580</v>
      </c>
      <c r="V216" s="262" t="s">
        <v>4584</v>
      </c>
      <c r="W216" s="103"/>
      <c r="AA216" s="161">
        <f>IF(OR(J216="Fail",ISBLANK(J216)),INDEX('Issue Code Table'!C:C,MATCH(N:N,'Issue Code Table'!A:A,0)),IF(M216="Critical",6,IF(M216="Significant",5,IF(M216="Moderate",3,2))))</f>
        <v>4</v>
      </c>
    </row>
    <row r="217" spans="1:27" s="79" customFormat="1" ht="54.75" customHeight="1" x14ac:dyDescent="0.25">
      <c r="A217" s="101" t="s">
        <v>3779</v>
      </c>
      <c r="B217" s="102" t="s">
        <v>874</v>
      </c>
      <c r="C217" s="262" t="s">
        <v>875</v>
      </c>
      <c r="D217" s="262" t="s">
        <v>155</v>
      </c>
      <c r="E217" s="262" t="s">
        <v>3148</v>
      </c>
      <c r="F217" s="262" t="s">
        <v>2923</v>
      </c>
      <c r="G217" s="262" t="s">
        <v>3361</v>
      </c>
      <c r="H217" s="262" t="s">
        <v>1267</v>
      </c>
      <c r="I217" s="258"/>
      <c r="J217" s="113"/>
      <c r="K217" s="113" t="s">
        <v>1268</v>
      </c>
      <c r="L217" s="113"/>
      <c r="M217" s="106" t="s">
        <v>149</v>
      </c>
      <c r="N217" s="114" t="s">
        <v>228</v>
      </c>
      <c r="O217" s="259" t="s">
        <v>229</v>
      </c>
      <c r="P217" s="108"/>
      <c r="Q217" s="78" t="s">
        <v>1269</v>
      </c>
      <c r="R217" s="78" t="s">
        <v>1270</v>
      </c>
      <c r="S217" s="103" t="s">
        <v>1271</v>
      </c>
      <c r="T217" s="103" t="s">
        <v>1272</v>
      </c>
      <c r="U217" s="262" t="s">
        <v>4578</v>
      </c>
      <c r="V217" s="262" t="s">
        <v>4583</v>
      </c>
      <c r="W217" s="281" t="s">
        <v>172</v>
      </c>
      <c r="AA217" s="161">
        <f>IF(OR(J217="Fail",ISBLANK(J217)),INDEX('Issue Code Table'!C:C,MATCH(N:N,'Issue Code Table'!A:A,0)),IF(M217="Critical",6,IF(M217="Significant",5,IF(M217="Moderate",3,2))))</f>
        <v>5</v>
      </c>
    </row>
    <row r="218" spans="1:27" s="79" customFormat="1" ht="54.75" customHeight="1" x14ac:dyDescent="0.25">
      <c r="A218" s="101" t="s">
        <v>3780</v>
      </c>
      <c r="B218" s="103" t="s">
        <v>223</v>
      </c>
      <c r="C218" s="262" t="s">
        <v>224</v>
      </c>
      <c r="D218" s="262" t="s">
        <v>155</v>
      </c>
      <c r="E218" s="262" t="s">
        <v>3149</v>
      </c>
      <c r="F218" s="262" t="s">
        <v>2924</v>
      </c>
      <c r="G218" s="262" t="s">
        <v>4214</v>
      </c>
      <c r="H218" s="262" t="s">
        <v>1273</v>
      </c>
      <c r="I218" s="258"/>
      <c r="J218" s="113"/>
      <c r="K218" s="113" t="s">
        <v>1274</v>
      </c>
      <c r="L218" s="113"/>
      <c r="M218" s="106" t="s">
        <v>149</v>
      </c>
      <c r="N218" s="114" t="s">
        <v>228</v>
      </c>
      <c r="O218" s="259" t="s">
        <v>229</v>
      </c>
      <c r="P218" s="108"/>
      <c r="Q218" s="78" t="s">
        <v>1269</v>
      </c>
      <c r="R218" s="78" t="s">
        <v>1275</v>
      </c>
      <c r="S218" s="103" t="s">
        <v>1276</v>
      </c>
      <c r="T218" s="103" t="s">
        <v>1277</v>
      </c>
      <c r="U218" s="262" t="s">
        <v>4579</v>
      </c>
      <c r="V218" s="262" t="s">
        <v>4577</v>
      </c>
      <c r="W218" s="281" t="s">
        <v>172</v>
      </c>
      <c r="AA218" s="161">
        <f>IF(OR(J218="Fail",ISBLANK(J218)),INDEX('Issue Code Table'!C:C,MATCH(N:N,'Issue Code Table'!A:A,0)),IF(M218="Critical",6,IF(M218="Significant",5,IF(M218="Moderate",3,2))))</f>
        <v>5</v>
      </c>
    </row>
    <row r="219" spans="1:27" s="79" customFormat="1" ht="54.75" customHeight="1" x14ac:dyDescent="0.25">
      <c r="A219" s="101" t="s">
        <v>3781</v>
      </c>
      <c r="B219" s="102" t="s">
        <v>236</v>
      </c>
      <c r="C219" s="262" t="s">
        <v>237</v>
      </c>
      <c r="D219" s="262" t="s">
        <v>155</v>
      </c>
      <c r="E219" s="262" t="s">
        <v>3150</v>
      </c>
      <c r="F219" s="262" t="s">
        <v>2925</v>
      </c>
      <c r="G219" s="262" t="s">
        <v>4213</v>
      </c>
      <c r="H219" s="262" t="s">
        <v>2732</v>
      </c>
      <c r="I219" s="258"/>
      <c r="J219" s="113"/>
      <c r="K219" s="113" t="s">
        <v>3272</v>
      </c>
      <c r="L219" s="113"/>
      <c r="M219" s="106" t="s">
        <v>149</v>
      </c>
      <c r="N219" s="114" t="s">
        <v>228</v>
      </c>
      <c r="O219" s="259" t="s">
        <v>229</v>
      </c>
      <c r="P219" s="108"/>
      <c r="Q219" s="78" t="s">
        <v>1269</v>
      </c>
      <c r="R219" s="78" t="s">
        <v>1278</v>
      </c>
      <c r="S219" s="103" t="s">
        <v>1279</v>
      </c>
      <c r="T219" s="103" t="s">
        <v>1280</v>
      </c>
      <c r="U219" s="262" t="s">
        <v>4575</v>
      </c>
      <c r="V219" s="262" t="s">
        <v>4574</v>
      </c>
      <c r="W219" s="281" t="s">
        <v>172</v>
      </c>
      <c r="AA219" s="161">
        <f>IF(OR(J219="Fail",ISBLANK(J219)),INDEX('Issue Code Table'!C:C,MATCH(N:N,'Issue Code Table'!A:A,0)),IF(M219="Critical",6,IF(M219="Significant",5,IF(M219="Moderate",3,2))))</f>
        <v>5</v>
      </c>
    </row>
    <row r="220" spans="1:27" s="79" customFormat="1" ht="54.75" customHeight="1" x14ac:dyDescent="0.25">
      <c r="A220" s="101" t="s">
        <v>3782</v>
      </c>
      <c r="B220" s="102" t="s">
        <v>641</v>
      </c>
      <c r="C220" s="262" t="s">
        <v>642</v>
      </c>
      <c r="D220" s="262" t="s">
        <v>155</v>
      </c>
      <c r="E220" s="262" t="s">
        <v>1281</v>
      </c>
      <c r="F220" s="262" t="s">
        <v>2926</v>
      </c>
      <c r="G220" s="262" t="s">
        <v>3362</v>
      </c>
      <c r="H220" s="262" t="s">
        <v>1282</v>
      </c>
      <c r="I220" s="258"/>
      <c r="J220" s="113"/>
      <c r="K220" s="113" t="s">
        <v>1283</v>
      </c>
      <c r="L220" s="113"/>
      <c r="M220" s="106" t="s">
        <v>149</v>
      </c>
      <c r="N220" s="114" t="s">
        <v>1232</v>
      </c>
      <c r="O220" s="259" t="s">
        <v>1233</v>
      </c>
      <c r="P220" s="108"/>
      <c r="Q220" s="78" t="s">
        <v>1284</v>
      </c>
      <c r="R220" s="78" t="s">
        <v>1285</v>
      </c>
      <c r="S220" s="103" t="s">
        <v>3058</v>
      </c>
      <c r="T220" s="103" t="s">
        <v>1286</v>
      </c>
      <c r="U220" s="262" t="s">
        <v>4576</v>
      </c>
      <c r="V220" s="262" t="s">
        <v>4573</v>
      </c>
      <c r="W220" s="281" t="s">
        <v>172</v>
      </c>
      <c r="AA220" s="161">
        <f>IF(OR(J220="Fail",ISBLANK(J220)),INDEX('Issue Code Table'!C:C,MATCH(N:N,'Issue Code Table'!A:A,0)),IF(M220="Critical",6,IF(M220="Significant",5,IF(M220="Moderate",3,2))))</f>
        <v>5</v>
      </c>
    </row>
    <row r="221" spans="1:27" s="79" customFormat="1" ht="54.75" customHeight="1" x14ac:dyDescent="0.25">
      <c r="A221" s="101" t="s">
        <v>3783</v>
      </c>
      <c r="B221" s="102" t="s">
        <v>1287</v>
      </c>
      <c r="C221" s="262" t="s">
        <v>1288</v>
      </c>
      <c r="D221" s="262" t="s">
        <v>155</v>
      </c>
      <c r="E221" s="262" t="s">
        <v>1289</v>
      </c>
      <c r="F221" s="262" t="s">
        <v>2927</v>
      </c>
      <c r="G221" s="262" t="s">
        <v>4212</v>
      </c>
      <c r="H221" s="262" t="s">
        <v>1290</v>
      </c>
      <c r="I221" s="258"/>
      <c r="J221" s="113"/>
      <c r="K221" s="113" t="s">
        <v>1291</v>
      </c>
      <c r="L221" s="113"/>
      <c r="M221" s="106" t="s">
        <v>149</v>
      </c>
      <c r="N221" s="114" t="s">
        <v>452</v>
      </c>
      <c r="O221" s="259" t="s">
        <v>453</v>
      </c>
      <c r="P221" s="108"/>
      <c r="Q221" s="78" t="s">
        <v>1292</v>
      </c>
      <c r="R221" s="78" t="s">
        <v>1293</v>
      </c>
      <c r="S221" s="103" t="s">
        <v>1294</v>
      </c>
      <c r="T221" s="103" t="s">
        <v>1295</v>
      </c>
      <c r="U221" s="262" t="s">
        <v>4570</v>
      </c>
      <c r="V221" s="262" t="s">
        <v>4569</v>
      </c>
      <c r="W221" s="281" t="s">
        <v>172</v>
      </c>
      <c r="AA221" s="161">
        <f>IF(OR(J221="Fail",ISBLANK(J221)),INDEX('Issue Code Table'!C:C,MATCH(N:N,'Issue Code Table'!A:A,0)),IF(M221="Critical",6,IF(M221="Significant",5,IF(M221="Moderate",3,2))))</f>
        <v>5</v>
      </c>
    </row>
    <row r="222" spans="1:27" s="79" customFormat="1" ht="54.75" customHeight="1" x14ac:dyDescent="0.25">
      <c r="A222" s="101" t="s">
        <v>3784</v>
      </c>
      <c r="B222" s="102" t="s">
        <v>884</v>
      </c>
      <c r="C222" s="262" t="s">
        <v>885</v>
      </c>
      <c r="D222" s="262" t="s">
        <v>155</v>
      </c>
      <c r="E222" s="262" t="s">
        <v>3151</v>
      </c>
      <c r="F222" s="262" t="s">
        <v>2928</v>
      </c>
      <c r="G222" s="262" t="s">
        <v>3363</v>
      </c>
      <c r="H222" s="262" t="s">
        <v>1296</v>
      </c>
      <c r="I222" s="258"/>
      <c r="J222" s="113"/>
      <c r="K222" s="113" t="s">
        <v>1297</v>
      </c>
      <c r="L222" s="113"/>
      <c r="M222" s="106" t="s">
        <v>149</v>
      </c>
      <c r="N222" s="114" t="s">
        <v>452</v>
      </c>
      <c r="O222" s="259" t="s">
        <v>453</v>
      </c>
      <c r="P222" s="108"/>
      <c r="Q222" s="78" t="s">
        <v>1292</v>
      </c>
      <c r="R222" s="78" t="s">
        <v>1298</v>
      </c>
      <c r="S222" s="103" t="s">
        <v>1299</v>
      </c>
      <c r="T222" s="103" t="s">
        <v>1300</v>
      </c>
      <c r="U222" s="262" t="s">
        <v>4571</v>
      </c>
      <c r="V222" s="262" t="s">
        <v>4568</v>
      </c>
      <c r="W222" s="281" t="s">
        <v>172</v>
      </c>
      <c r="AA222" s="161">
        <f>IF(OR(J222="Fail",ISBLANK(J222)),INDEX('Issue Code Table'!C:C,MATCH(N:N,'Issue Code Table'!A:A,0)),IF(M222="Critical",6,IF(M222="Significant",5,IF(M222="Moderate",3,2))))</f>
        <v>5</v>
      </c>
    </row>
    <row r="223" spans="1:27" s="79" customFormat="1" ht="54.75" customHeight="1" x14ac:dyDescent="0.25">
      <c r="A223" s="101" t="s">
        <v>3785</v>
      </c>
      <c r="B223" s="102" t="s">
        <v>1301</v>
      </c>
      <c r="C223" s="262" t="s">
        <v>1302</v>
      </c>
      <c r="D223" s="262" t="s">
        <v>155</v>
      </c>
      <c r="E223" s="262" t="s">
        <v>3232</v>
      </c>
      <c r="F223" s="262" t="s">
        <v>2929</v>
      </c>
      <c r="G223" s="262" t="s">
        <v>3364</v>
      </c>
      <c r="H223" s="262" t="s">
        <v>1303</v>
      </c>
      <c r="I223" s="258"/>
      <c r="J223" s="113"/>
      <c r="K223" s="113" t="s">
        <v>1304</v>
      </c>
      <c r="L223" s="113"/>
      <c r="M223" s="106" t="s">
        <v>149</v>
      </c>
      <c r="N223" s="114" t="s">
        <v>1305</v>
      </c>
      <c r="O223" s="259" t="s">
        <v>1306</v>
      </c>
      <c r="P223" s="108"/>
      <c r="Q223" s="78" t="s">
        <v>1307</v>
      </c>
      <c r="R223" s="78" t="s">
        <v>1308</v>
      </c>
      <c r="S223" s="103" t="s">
        <v>1309</v>
      </c>
      <c r="T223" s="103" t="s">
        <v>1310</v>
      </c>
      <c r="U223" s="262" t="s">
        <v>4572</v>
      </c>
      <c r="V223" s="262" t="s">
        <v>4567</v>
      </c>
      <c r="W223" s="281" t="s">
        <v>172</v>
      </c>
      <c r="AA223" s="161">
        <f>IF(OR(J223="Fail",ISBLANK(J223)),INDEX('Issue Code Table'!C:C,MATCH(N:N,'Issue Code Table'!A:A,0)),IF(M223="Critical",6,IF(M223="Significant",5,IF(M223="Moderate",3,2))))</f>
        <v>5</v>
      </c>
    </row>
    <row r="224" spans="1:27" s="79" customFormat="1" ht="54.75" customHeight="1" x14ac:dyDescent="0.25">
      <c r="A224" s="101" t="s">
        <v>3786</v>
      </c>
      <c r="B224" s="102" t="s">
        <v>236</v>
      </c>
      <c r="C224" s="262" t="s">
        <v>237</v>
      </c>
      <c r="D224" s="262" t="s">
        <v>155</v>
      </c>
      <c r="E224" s="262" t="s">
        <v>4139</v>
      </c>
      <c r="F224" s="262" t="s">
        <v>3922</v>
      </c>
      <c r="G224" s="262" t="s">
        <v>4211</v>
      </c>
      <c r="H224" s="262" t="s">
        <v>4120</v>
      </c>
      <c r="I224" s="258"/>
      <c r="J224" s="113"/>
      <c r="K224" s="262" t="s">
        <v>4123</v>
      </c>
      <c r="L224" s="113"/>
      <c r="M224" s="106" t="s">
        <v>149</v>
      </c>
      <c r="N224" s="114" t="s">
        <v>452</v>
      </c>
      <c r="O224" s="259" t="s">
        <v>453</v>
      </c>
      <c r="P224" s="108"/>
      <c r="Q224" s="78" t="s">
        <v>3995</v>
      </c>
      <c r="R224" s="78" t="s">
        <v>3996</v>
      </c>
      <c r="S224" s="103" t="s">
        <v>3955</v>
      </c>
      <c r="T224" s="103" t="s">
        <v>3956</v>
      </c>
      <c r="U224" s="262" t="s">
        <v>4566</v>
      </c>
      <c r="V224" s="262" t="s">
        <v>4246</v>
      </c>
      <c r="W224" s="281" t="s">
        <v>172</v>
      </c>
      <c r="AA224" s="161">
        <f>IF(OR(J224="Fail",ISBLANK(J224)),INDEX('Issue Code Table'!C:C,MATCH(N:N,'Issue Code Table'!A:A,0)),IF(M224="Critical",6,IF(M224="Significant",5,IF(M224="Moderate",3,2))))</f>
        <v>5</v>
      </c>
    </row>
    <row r="225" spans="1:27" s="79" customFormat="1" ht="54.75" customHeight="1" x14ac:dyDescent="0.25">
      <c r="A225" s="101" t="s">
        <v>3787</v>
      </c>
      <c r="B225" s="103" t="s">
        <v>223</v>
      </c>
      <c r="C225" s="262" t="s">
        <v>224</v>
      </c>
      <c r="D225" s="262" t="s">
        <v>155</v>
      </c>
      <c r="E225" s="262" t="s">
        <v>4140</v>
      </c>
      <c r="F225" s="262" t="s">
        <v>3923</v>
      </c>
      <c r="G225" s="262" t="s">
        <v>4167</v>
      </c>
      <c r="H225" s="262" t="s">
        <v>4118</v>
      </c>
      <c r="I225" s="258"/>
      <c r="J225" s="113"/>
      <c r="K225" s="262" t="s">
        <v>4124</v>
      </c>
      <c r="L225" s="113"/>
      <c r="M225" s="106" t="s">
        <v>149</v>
      </c>
      <c r="N225" s="114" t="s">
        <v>228</v>
      </c>
      <c r="O225" s="259" t="s">
        <v>229</v>
      </c>
      <c r="P225" s="108"/>
      <c r="Q225" s="78" t="s">
        <v>3995</v>
      </c>
      <c r="R225" s="78" t="s">
        <v>3997</v>
      </c>
      <c r="S225" s="103" t="s">
        <v>3957</v>
      </c>
      <c r="T225" s="103" t="s">
        <v>233</v>
      </c>
      <c r="U225" s="262" t="s">
        <v>4947</v>
      </c>
      <c r="V225" s="262" t="s">
        <v>4247</v>
      </c>
      <c r="W225" s="281" t="s">
        <v>172</v>
      </c>
      <c r="AA225" s="161">
        <f>IF(OR(J225="Fail",ISBLANK(J225)),INDEX('Issue Code Table'!C:C,MATCH(N:N,'Issue Code Table'!A:A,0)),IF(M225="Critical",6,IF(M225="Significant",5,IF(M225="Moderate",3,2))))</f>
        <v>5</v>
      </c>
    </row>
    <row r="226" spans="1:27" s="79" customFormat="1" ht="54.75" customHeight="1" x14ac:dyDescent="0.25">
      <c r="A226" s="101" t="s">
        <v>3788</v>
      </c>
      <c r="B226" s="103" t="s">
        <v>223</v>
      </c>
      <c r="C226" s="262" t="s">
        <v>224</v>
      </c>
      <c r="D226" s="262" t="s">
        <v>155</v>
      </c>
      <c r="E226" s="262" t="s">
        <v>4141</v>
      </c>
      <c r="F226" s="262" t="s">
        <v>3924</v>
      </c>
      <c r="G226" s="262" t="s">
        <v>4210</v>
      </c>
      <c r="H226" s="262" t="s">
        <v>4119</v>
      </c>
      <c r="I226" s="258"/>
      <c r="J226" s="113"/>
      <c r="K226" s="262" t="s">
        <v>4125</v>
      </c>
      <c r="L226" s="113"/>
      <c r="M226" s="106" t="s">
        <v>149</v>
      </c>
      <c r="N226" s="114" t="s">
        <v>228</v>
      </c>
      <c r="O226" s="259" t="s">
        <v>229</v>
      </c>
      <c r="P226" s="108"/>
      <c r="Q226" s="78" t="s">
        <v>3995</v>
      </c>
      <c r="R226" s="78" t="s">
        <v>3998</v>
      </c>
      <c r="S226" s="103" t="s">
        <v>3958</v>
      </c>
      <c r="T226" s="103" t="s">
        <v>233</v>
      </c>
      <c r="U226" s="262" t="s">
        <v>4565</v>
      </c>
      <c r="V226" s="262" t="s">
        <v>4248</v>
      </c>
      <c r="W226" s="281" t="s">
        <v>172</v>
      </c>
      <c r="AA226" s="161">
        <f>IF(OR(J226="Fail",ISBLANK(J226)),INDEX('Issue Code Table'!C:C,MATCH(N:N,'Issue Code Table'!A:A,0)),IF(M226="Critical",6,IF(M226="Significant",5,IF(M226="Moderate",3,2))))</f>
        <v>5</v>
      </c>
    </row>
    <row r="227" spans="1:27" s="79" customFormat="1" ht="54.75" customHeight="1" x14ac:dyDescent="0.25">
      <c r="A227" s="101" t="s">
        <v>3789</v>
      </c>
      <c r="B227" s="102" t="s">
        <v>1068</v>
      </c>
      <c r="C227" s="262" t="s">
        <v>1069</v>
      </c>
      <c r="D227" s="262" t="s">
        <v>155</v>
      </c>
      <c r="E227" s="262" t="s">
        <v>4925</v>
      </c>
      <c r="F227" s="262" t="s">
        <v>3925</v>
      </c>
      <c r="G227" s="262" t="s">
        <v>3365</v>
      </c>
      <c r="H227" s="262" t="s">
        <v>4926</v>
      </c>
      <c r="I227" s="258"/>
      <c r="J227" s="113"/>
      <c r="K227" s="113" t="s">
        <v>4927</v>
      </c>
      <c r="L227" s="113"/>
      <c r="M227" s="106" t="s">
        <v>160</v>
      </c>
      <c r="N227" s="114" t="s">
        <v>1311</v>
      </c>
      <c r="O227" s="259" t="s">
        <v>1312</v>
      </c>
      <c r="P227" s="108"/>
      <c r="Q227" s="78" t="s">
        <v>1313</v>
      </c>
      <c r="R227" s="78" t="s">
        <v>1314</v>
      </c>
      <c r="S227" s="103" t="s">
        <v>3959</v>
      </c>
      <c r="T227" s="103" t="s">
        <v>3960</v>
      </c>
      <c r="U227" s="262" t="s">
        <v>4562</v>
      </c>
      <c r="V227" s="262" t="s">
        <v>4928</v>
      </c>
      <c r="W227" s="103"/>
      <c r="AA227" s="161">
        <f>IF(OR(J227="Fail",ISBLANK(J227)),INDEX('Issue Code Table'!C:C,MATCH(N:N,'Issue Code Table'!A:A,0)),IF(M227="Critical",6,IF(M227="Significant",5,IF(M227="Moderate",3,2))))</f>
        <v>4</v>
      </c>
    </row>
    <row r="228" spans="1:27" s="79" customFormat="1" ht="54.75" customHeight="1" x14ac:dyDescent="0.25">
      <c r="A228" s="101" t="s">
        <v>3790</v>
      </c>
      <c r="B228" s="102" t="s">
        <v>496</v>
      </c>
      <c r="C228" s="262" t="s">
        <v>497</v>
      </c>
      <c r="D228" s="262" t="s">
        <v>155</v>
      </c>
      <c r="E228" s="262" t="s">
        <v>1315</v>
      </c>
      <c r="F228" s="262" t="s">
        <v>2930</v>
      </c>
      <c r="G228" s="262" t="s">
        <v>4209</v>
      </c>
      <c r="H228" s="262" t="s">
        <v>1316</v>
      </c>
      <c r="I228" s="258"/>
      <c r="J228" s="113"/>
      <c r="K228" s="113" t="s">
        <v>1317</v>
      </c>
      <c r="L228" s="113"/>
      <c r="M228" s="106" t="s">
        <v>149</v>
      </c>
      <c r="N228" s="114" t="s">
        <v>3509</v>
      </c>
      <c r="O228" s="259" t="s">
        <v>3514</v>
      </c>
      <c r="P228" s="108"/>
      <c r="Q228" s="78" t="s">
        <v>1318</v>
      </c>
      <c r="R228" s="78" t="s">
        <v>1319</v>
      </c>
      <c r="S228" s="103" t="s">
        <v>1320</v>
      </c>
      <c r="T228" s="103" t="s">
        <v>1321</v>
      </c>
      <c r="U228" s="262" t="s">
        <v>4561</v>
      </c>
      <c r="V228" s="262" t="s">
        <v>4560</v>
      </c>
      <c r="W228" s="281" t="s">
        <v>172</v>
      </c>
      <c r="AA228" s="161">
        <f>IF(OR(J228="Fail",ISBLANK(J228)),INDEX('Issue Code Table'!C:C,MATCH(N:N,'Issue Code Table'!A:A,0)),IF(M228="Critical",6,IF(M228="Significant",5,IF(M228="Moderate",3,2))))</f>
        <v>6</v>
      </c>
    </row>
    <row r="229" spans="1:27" s="79" customFormat="1" ht="54.75" customHeight="1" x14ac:dyDescent="0.25">
      <c r="A229" s="101" t="s">
        <v>3791</v>
      </c>
      <c r="B229" s="102" t="s">
        <v>153</v>
      </c>
      <c r="C229" s="262" t="s">
        <v>154</v>
      </c>
      <c r="D229" s="262" t="s">
        <v>155</v>
      </c>
      <c r="E229" s="262" t="s">
        <v>3152</v>
      </c>
      <c r="F229" s="262" t="s">
        <v>2931</v>
      </c>
      <c r="G229" s="262" t="s">
        <v>3366</v>
      </c>
      <c r="H229" s="262" t="s">
        <v>2736</v>
      </c>
      <c r="I229" s="258"/>
      <c r="J229" s="113"/>
      <c r="K229" s="113" t="s">
        <v>2734</v>
      </c>
      <c r="L229" s="113"/>
      <c r="M229" s="106" t="s">
        <v>160</v>
      </c>
      <c r="N229" s="114" t="s">
        <v>440</v>
      </c>
      <c r="O229" s="259" t="s">
        <v>441</v>
      </c>
      <c r="P229" s="108"/>
      <c r="Q229" s="78" t="s">
        <v>1318</v>
      </c>
      <c r="R229" s="78" t="s">
        <v>1322</v>
      </c>
      <c r="S229" s="103" t="s">
        <v>1323</v>
      </c>
      <c r="T229" s="103" t="s">
        <v>1324</v>
      </c>
      <c r="U229" s="262" t="s">
        <v>4563</v>
      </c>
      <c r="V229" s="262" t="s">
        <v>4564</v>
      </c>
      <c r="W229" s="103"/>
      <c r="AA229" s="161">
        <f>IF(OR(J229="Fail",ISBLANK(J229)),INDEX('Issue Code Table'!C:C,MATCH(N:N,'Issue Code Table'!A:A,0)),IF(M229="Critical",6,IF(M229="Significant",5,IF(M229="Moderate",3,2))))</f>
        <v>4</v>
      </c>
    </row>
    <row r="230" spans="1:27" s="79" customFormat="1" ht="54.75" customHeight="1" x14ac:dyDescent="0.25">
      <c r="A230" s="101" t="s">
        <v>3792</v>
      </c>
      <c r="B230" s="102" t="s">
        <v>896</v>
      </c>
      <c r="C230" s="262" t="s">
        <v>897</v>
      </c>
      <c r="D230" s="262" t="s">
        <v>155</v>
      </c>
      <c r="E230" s="262" t="s">
        <v>4142</v>
      </c>
      <c r="F230" s="262" t="s">
        <v>3926</v>
      </c>
      <c r="G230" s="262" t="s">
        <v>4208</v>
      </c>
      <c r="H230" s="262" t="s">
        <v>4117</v>
      </c>
      <c r="I230" s="258"/>
      <c r="J230" s="113"/>
      <c r="K230" s="262" t="s">
        <v>4126</v>
      </c>
      <c r="L230" s="113"/>
      <c r="M230" s="106" t="s">
        <v>149</v>
      </c>
      <c r="N230" s="114" t="s">
        <v>452</v>
      </c>
      <c r="O230" s="259" t="s">
        <v>453</v>
      </c>
      <c r="P230" s="108"/>
      <c r="Q230" s="78" t="s">
        <v>3999</v>
      </c>
      <c r="R230" s="78" t="s">
        <v>4000</v>
      </c>
      <c r="S230" s="103" t="s">
        <v>3961</v>
      </c>
      <c r="T230" s="103" t="s">
        <v>3962</v>
      </c>
      <c r="U230" s="262" t="s">
        <v>4558</v>
      </c>
      <c r="V230" s="262" t="s">
        <v>4249</v>
      </c>
      <c r="W230" s="281" t="s">
        <v>172</v>
      </c>
      <c r="AA230" s="161">
        <f>IF(OR(J230="Fail",ISBLANK(J230)),INDEX('Issue Code Table'!C:C,MATCH(N:N,'Issue Code Table'!A:A,0)),IF(M230="Critical",6,IF(M230="Significant",5,IF(M230="Moderate",3,2))))</f>
        <v>5</v>
      </c>
    </row>
    <row r="231" spans="1:27" s="79" customFormat="1" ht="54.75" customHeight="1" x14ac:dyDescent="0.25">
      <c r="A231" s="101" t="s">
        <v>3793</v>
      </c>
      <c r="B231" s="102" t="s">
        <v>1325</v>
      </c>
      <c r="C231" s="262" t="s">
        <v>1326</v>
      </c>
      <c r="D231" s="262" t="s">
        <v>155</v>
      </c>
      <c r="E231" s="262" t="s">
        <v>1327</v>
      </c>
      <c r="F231" s="262" t="s">
        <v>2932</v>
      </c>
      <c r="G231" s="262" t="s">
        <v>3367</v>
      </c>
      <c r="H231" s="262" t="s">
        <v>1328</v>
      </c>
      <c r="I231" s="258"/>
      <c r="J231" s="113"/>
      <c r="K231" s="113" t="s">
        <v>1329</v>
      </c>
      <c r="L231" s="113"/>
      <c r="M231" s="106" t="s">
        <v>160</v>
      </c>
      <c r="N231" s="114" t="s">
        <v>1330</v>
      </c>
      <c r="O231" s="259" t="s">
        <v>1331</v>
      </c>
      <c r="P231" s="108"/>
      <c r="Q231" s="78" t="s">
        <v>1332</v>
      </c>
      <c r="R231" s="78" t="s">
        <v>1333</v>
      </c>
      <c r="S231" s="103" t="s">
        <v>1334</v>
      </c>
      <c r="T231" s="103" t="s">
        <v>233</v>
      </c>
      <c r="U231" s="262" t="s">
        <v>4556</v>
      </c>
      <c r="V231" s="262" t="s">
        <v>4559</v>
      </c>
      <c r="W231" s="103"/>
      <c r="AA231" s="161">
        <f>IF(OR(J231="Fail",ISBLANK(J231)),INDEX('Issue Code Table'!C:C,MATCH(N:N,'Issue Code Table'!A:A,0)),IF(M231="Critical",6,IF(M231="Significant",5,IF(M231="Moderate",3,2))))</f>
        <v>5</v>
      </c>
    </row>
    <row r="232" spans="1:27" s="79" customFormat="1" ht="54.75" customHeight="1" x14ac:dyDescent="0.25">
      <c r="A232" s="101" t="s">
        <v>3794</v>
      </c>
      <c r="B232" s="102" t="s">
        <v>896</v>
      </c>
      <c r="C232" s="262" t="s">
        <v>897</v>
      </c>
      <c r="D232" s="262" t="s">
        <v>155</v>
      </c>
      <c r="E232" s="262" t="s">
        <v>1335</v>
      </c>
      <c r="F232" s="262" t="s">
        <v>2933</v>
      </c>
      <c r="G232" s="262" t="s">
        <v>4207</v>
      </c>
      <c r="H232" s="262" t="s">
        <v>1336</v>
      </c>
      <c r="I232" s="258"/>
      <c r="J232" s="113"/>
      <c r="K232" s="113" t="s">
        <v>1337</v>
      </c>
      <c r="L232" s="113"/>
      <c r="M232" s="106" t="s">
        <v>160</v>
      </c>
      <c r="N232" s="114" t="s">
        <v>1338</v>
      </c>
      <c r="O232" s="259" t="s">
        <v>1339</v>
      </c>
      <c r="P232" s="108"/>
      <c r="Q232" s="78" t="s">
        <v>1340</v>
      </c>
      <c r="R232" s="78" t="s">
        <v>1341</v>
      </c>
      <c r="S232" s="103" t="s">
        <v>1342</v>
      </c>
      <c r="T232" s="103" t="s">
        <v>1343</v>
      </c>
      <c r="U232" s="262" t="s">
        <v>4557</v>
      </c>
      <c r="V232" s="262" t="s">
        <v>4555</v>
      </c>
      <c r="W232" s="103"/>
      <c r="AA232" s="161">
        <f>IF(OR(J232="Fail",ISBLANK(J232)),INDEX('Issue Code Table'!C:C,MATCH(N:N,'Issue Code Table'!A:A,0)),IF(M232="Critical",6,IF(M232="Significant",5,IF(M232="Moderate",3,2))))</f>
        <v>5</v>
      </c>
    </row>
    <row r="233" spans="1:27" s="79" customFormat="1" ht="54.75" customHeight="1" x14ac:dyDescent="0.25">
      <c r="A233" s="101" t="s">
        <v>3795</v>
      </c>
      <c r="B233" s="102" t="s">
        <v>896</v>
      </c>
      <c r="C233" s="262" t="s">
        <v>897</v>
      </c>
      <c r="D233" s="262" t="s">
        <v>155</v>
      </c>
      <c r="E233" s="262" t="s">
        <v>1344</v>
      </c>
      <c r="F233" s="262" t="s">
        <v>2934</v>
      </c>
      <c r="G233" s="262" t="s">
        <v>3368</v>
      </c>
      <c r="H233" s="262" t="s">
        <v>1345</v>
      </c>
      <c r="I233" s="258"/>
      <c r="J233" s="113"/>
      <c r="K233" s="113" t="s">
        <v>1346</v>
      </c>
      <c r="L233" s="113"/>
      <c r="M233" s="106" t="s">
        <v>160</v>
      </c>
      <c r="N233" s="114" t="s">
        <v>1338</v>
      </c>
      <c r="O233" s="259" t="s">
        <v>1339</v>
      </c>
      <c r="P233" s="108"/>
      <c r="Q233" s="78" t="s">
        <v>1340</v>
      </c>
      <c r="R233" s="78" t="s">
        <v>1347</v>
      </c>
      <c r="S233" s="103" t="s">
        <v>1348</v>
      </c>
      <c r="T233" s="103" t="s">
        <v>1349</v>
      </c>
      <c r="U233" s="262" t="s">
        <v>4553</v>
      </c>
      <c r="V233" s="262" t="s">
        <v>4552</v>
      </c>
      <c r="W233" s="103"/>
      <c r="AA233" s="161">
        <f>IF(OR(J233="Fail",ISBLANK(J233)),INDEX('Issue Code Table'!C:C,MATCH(N:N,'Issue Code Table'!A:A,0)),IF(M233="Critical",6,IF(M233="Significant",5,IF(M233="Moderate",3,2))))</f>
        <v>5</v>
      </c>
    </row>
    <row r="234" spans="1:27" s="79" customFormat="1" ht="54.75" customHeight="1" x14ac:dyDescent="0.25">
      <c r="A234" s="101" t="s">
        <v>3796</v>
      </c>
      <c r="B234" s="103" t="s">
        <v>223</v>
      </c>
      <c r="C234" s="262" t="s">
        <v>224</v>
      </c>
      <c r="D234" s="262" t="s">
        <v>155</v>
      </c>
      <c r="E234" s="262" t="s">
        <v>3233</v>
      </c>
      <c r="F234" s="262" t="s">
        <v>2935</v>
      </c>
      <c r="G234" s="262" t="s">
        <v>3369</v>
      </c>
      <c r="H234" s="262" t="s">
        <v>1350</v>
      </c>
      <c r="I234" s="258"/>
      <c r="J234" s="113"/>
      <c r="K234" s="113" t="s">
        <v>1351</v>
      </c>
      <c r="L234" s="113"/>
      <c r="M234" s="106" t="s">
        <v>149</v>
      </c>
      <c r="N234" s="114" t="s">
        <v>228</v>
      </c>
      <c r="O234" s="259" t="s">
        <v>229</v>
      </c>
      <c r="P234" s="108"/>
      <c r="Q234" s="78" t="s">
        <v>1340</v>
      </c>
      <c r="R234" s="78" t="s">
        <v>1352</v>
      </c>
      <c r="S234" s="103" t="s">
        <v>1353</v>
      </c>
      <c r="T234" s="103" t="s">
        <v>1354</v>
      </c>
      <c r="U234" s="262" t="s">
        <v>4554</v>
      </c>
      <c r="V234" s="262" t="s">
        <v>4551</v>
      </c>
      <c r="W234" s="281" t="s">
        <v>172</v>
      </c>
      <c r="AA234" s="161">
        <f>IF(OR(J234="Fail",ISBLANK(J234)),INDEX('Issue Code Table'!C:C,MATCH(N:N,'Issue Code Table'!A:A,0)),IF(M234="Critical",6,IF(M234="Significant",5,IF(M234="Moderate",3,2))))</f>
        <v>5</v>
      </c>
    </row>
    <row r="235" spans="1:27" s="79" customFormat="1" ht="54.75" customHeight="1" x14ac:dyDescent="0.25">
      <c r="A235" s="101" t="s">
        <v>3797</v>
      </c>
      <c r="B235" s="102" t="s">
        <v>236</v>
      </c>
      <c r="C235" s="262" t="s">
        <v>237</v>
      </c>
      <c r="D235" s="262" t="s">
        <v>155</v>
      </c>
      <c r="E235" s="262" t="s">
        <v>3234</v>
      </c>
      <c r="F235" s="262" t="s">
        <v>2936</v>
      </c>
      <c r="G235" s="262" t="s">
        <v>4206</v>
      </c>
      <c r="H235" s="262" t="s">
        <v>1355</v>
      </c>
      <c r="I235" s="258"/>
      <c r="J235" s="113"/>
      <c r="K235" s="113" t="s">
        <v>1356</v>
      </c>
      <c r="L235" s="113"/>
      <c r="M235" s="106" t="s">
        <v>160</v>
      </c>
      <c r="N235" s="114" t="s">
        <v>1338</v>
      </c>
      <c r="O235" s="259" t="s">
        <v>1339</v>
      </c>
      <c r="P235" s="108"/>
      <c r="Q235" s="78" t="s">
        <v>1340</v>
      </c>
      <c r="R235" s="78" t="s">
        <v>1357</v>
      </c>
      <c r="S235" s="103" t="s">
        <v>1358</v>
      </c>
      <c r="T235" s="103" t="s">
        <v>233</v>
      </c>
      <c r="U235" s="262" t="s">
        <v>4549</v>
      </c>
      <c r="V235" s="262" t="s">
        <v>4550</v>
      </c>
      <c r="W235" s="103"/>
      <c r="AA235" s="161">
        <f>IF(OR(J235="Fail",ISBLANK(J235)),INDEX('Issue Code Table'!C:C,MATCH(N:N,'Issue Code Table'!A:A,0)),IF(M235="Critical",6,IF(M235="Significant",5,IF(M235="Moderate",3,2))))</f>
        <v>5</v>
      </c>
    </row>
    <row r="236" spans="1:27" s="79" customFormat="1" ht="54.75" customHeight="1" x14ac:dyDescent="0.25">
      <c r="A236" s="101" t="s">
        <v>3798</v>
      </c>
      <c r="B236" s="102" t="s">
        <v>896</v>
      </c>
      <c r="C236" s="262" t="s">
        <v>897</v>
      </c>
      <c r="D236" s="262" t="s">
        <v>155</v>
      </c>
      <c r="E236" s="262" t="s">
        <v>3153</v>
      </c>
      <c r="F236" s="262" t="s">
        <v>2937</v>
      </c>
      <c r="G236" s="262" t="s">
        <v>4205</v>
      </c>
      <c r="H236" s="262" t="s">
        <v>1359</v>
      </c>
      <c r="I236" s="258"/>
      <c r="J236" s="113"/>
      <c r="K236" s="113" t="s">
        <v>1360</v>
      </c>
      <c r="L236" s="113"/>
      <c r="M236" s="106" t="s">
        <v>149</v>
      </c>
      <c r="N236" s="114" t="s">
        <v>452</v>
      </c>
      <c r="O236" s="259" t="s">
        <v>453</v>
      </c>
      <c r="P236" s="108"/>
      <c r="Q236" s="78" t="s">
        <v>1361</v>
      </c>
      <c r="R236" s="78" t="s">
        <v>1362</v>
      </c>
      <c r="S236" s="103" t="s">
        <v>1363</v>
      </c>
      <c r="T236" s="103" t="s">
        <v>1364</v>
      </c>
      <c r="U236" s="262" t="s">
        <v>4548</v>
      </c>
      <c r="V236" s="262" t="s">
        <v>4544</v>
      </c>
      <c r="W236" s="281" t="s">
        <v>172</v>
      </c>
      <c r="AA236" s="161">
        <f>IF(OR(J236="Fail",ISBLANK(J236)),INDEX('Issue Code Table'!C:C,MATCH(N:N,'Issue Code Table'!A:A,0)),IF(M236="Critical",6,IF(M236="Significant",5,IF(M236="Moderate",3,2))))</f>
        <v>5</v>
      </c>
    </row>
    <row r="237" spans="1:27" s="79" customFormat="1" ht="54.75" customHeight="1" x14ac:dyDescent="0.25">
      <c r="A237" s="101" t="s">
        <v>3799</v>
      </c>
      <c r="B237" s="102" t="s">
        <v>896</v>
      </c>
      <c r="C237" s="262" t="s">
        <v>897</v>
      </c>
      <c r="D237" s="262" t="s">
        <v>155</v>
      </c>
      <c r="E237" s="262" t="s">
        <v>3154</v>
      </c>
      <c r="F237" s="262" t="s">
        <v>2938</v>
      </c>
      <c r="G237" s="262" t="s">
        <v>3370</v>
      </c>
      <c r="H237" s="262" t="s">
        <v>1365</v>
      </c>
      <c r="I237" s="258"/>
      <c r="J237" s="113"/>
      <c r="K237" s="113" t="s">
        <v>1366</v>
      </c>
      <c r="L237" s="113"/>
      <c r="M237" s="106" t="s">
        <v>149</v>
      </c>
      <c r="N237" s="114" t="s">
        <v>452</v>
      </c>
      <c r="O237" s="259" t="s">
        <v>453</v>
      </c>
      <c r="P237" s="108"/>
      <c r="Q237" s="78" t="s">
        <v>1361</v>
      </c>
      <c r="R237" s="78" t="s">
        <v>1367</v>
      </c>
      <c r="S237" s="103" t="s">
        <v>1368</v>
      </c>
      <c r="T237" s="103" t="s">
        <v>1369</v>
      </c>
      <c r="U237" s="262" t="s">
        <v>4546</v>
      </c>
      <c r="V237" s="262" t="s">
        <v>4543</v>
      </c>
      <c r="W237" s="281" t="s">
        <v>172</v>
      </c>
      <c r="AA237" s="161">
        <f>IF(OR(J237="Fail",ISBLANK(J237)),INDEX('Issue Code Table'!C:C,MATCH(N:N,'Issue Code Table'!A:A,0)),IF(M237="Critical",6,IF(M237="Significant",5,IF(M237="Moderate",3,2))))</f>
        <v>5</v>
      </c>
    </row>
    <row r="238" spans="1:27" s="79" customFormat="1" ht="54.75" customHeight="1" x14ac:dyDescent="0.25">
      <c r="A238" s="101" t="s">
        <v>3800</v>
      </c>
      <c r="B238" s="103" t="s">
        <v>223</v>
      </c>
      <c r="C238" s="262" t="s">
        <v>224</v>
      </c>
      <c r="D238" s="262" t="s">
        <v>155</v>
      </c>
      <c r="E238" s="262" t="s">
        <v>3155</v>
      </c>
      <c r="F238" s="262" t="s">
        <v>2939</v>
      </c>
      <c r="G238" s="262" t="s">
        <v>3371</v>
      </c>
      <c r="H238" s="262" t="s">
        <v>1370</v>
      </c>
      <c r="I238" s="258"/>
      <c r="J238" s="113"/>
      <c r="K238" s="113" t="s">
        <v>1371</v>
      </c>
      <c r="L238" s="113"/>
      <c r="M238" s="106" t="s">
        <v>149</v>
      </c>
      <c r="N238" s="114" t="s">
        <v>452</v>
      </c>
      <c r="O238" s="259" t="s">
        <v>453</v>
      </c>
      <c r="P238" s="108"/>
      <c r="Q238" s="78" t="s">
        <v>1372</v>
      </c>
      <c r="R238" s="78" t="s">
        <v>1373</v>
      </c>
      <c r="S238" s="103" t="s">
        <v>1374</v>
      </c>
      <c r="T238" s="103" t="s">
        <v>1375</v>
      </c>
      <c r="U238" s="262" t="s">
        <v>4547</v>
      </c>
      <c r="V238" s="262" t="s">
        <v>4542</v>
      </c>
      <c r="W238" s="281" t="s">
        <v>172</v>
      </c>
      <c r="AA238" s="161">
        <f>IF(OR(J238="Fail",ISBLANK(J238)),INDEX('Issue Code Table'!C:C,MATCH(N:N,'Issue Code Table'!A:A,0)),IF(M238="Critical",6,IF(M238="Significant",5,IF(M238="Moderate",3,2))))</f>
        <v>5</v>
      </c>
    </row>
    <row r="239" spans="1:27" s="79" customFormat="1" ht="54.75" customHeight="1" x14ac:dyDescent="0.25">
      <c r="A239" s="101" t="s">
        <v>3801</v>
      </c>
      <c r="B239" s="103" t="s">
        <v>223</v>
      </c>
      <c r="C239" s="262" t="s">
        <v>224</v>
      </c>
      <c r="D239" s="262" t="s">
        <v>155</v>
      </c>
      <c r="E239" s="262" t="s">
        <v>3156</v>
      </c>
      <c r="F239" s="262" t="s">
        <v>2940</v>
      </c>
      <c r="G239" s="262" t="s">
        <v>3372</v>
      </c>
      <c r="H239" s="262" t="s">
        <v>1376</v>
      </c>
      <c r="I239" s="258"/>
      <c r="J239" s="113"/>
      <c r="K239" s="113" t="s">
        <v>1377</v>
      </c>
      <c r="L239" s="113"/>
      <c r="M239" s="106" t="s">
        <v>149</v>
      </c>
      <c r="N239" s="114" t="s">
        <v>452</v>
      </c>
      <c r="O239" s="259" t="s">
        <v>453</v>
      </c>
      <c r="P239" s="108"/>
      <c r="Q239" s="78" t="s">
        <v>1372</v>
      </c>
      <c r="R239" s="78" t="s">
        <v>1378</v>
      </c>
      <c r="S239" s="103" t="s">
        <v>1379</v>
      </c>
      <c r="T239" s="103" t="s">
        <v>1380</v>
      </c>
      <c r="U239" s="262" t="s">
        <v>4540</v>
      </c>
      <c r="V239" s="262" t="s">
        <v>4545</v>
      </c>
      <c r="W239" s="281" t="s">
        <v>172</v>
      </c>
      <c r="AA239" s="161">
        <f>IF(OR(J239="Fail",ISBLANK(J239)),INDEX('Issue Code Table'!C:C,MATCH(N:N,'Issue Code Table'!A:A,0)),IF(M239="Critical",6,IF(M239="Significant",5,IF(M239="Moderate",3,2))))</f>
        <v>5</v>
      </c>
    </row>
    <row r="240" spans="1:27" s="79" customFormat="1" ht="54.75" customHeight="1" x14ac:dyDescent="0.25">
      <c r="A240" s="101" t="s">
        <v>3802</v>
      </c>
      <c r="B240" s="103" t="s">
        <v>223</v>
      </c>
      <c r="C240" s="262" t="s">
        <v>224</v>
      </c>
      <c r="D240" s="262" t="s">
        <v>155</v>
      </c>
      <c r="E240" s="262" t="s">
        <v>3157</v>
      </c>
      <c r="F240" s="262" t="s">
        <v>2941</v>
      </c>
      <c r="G240" s="262" t="s">
        <v>3373</v>
      </c>
      <c r="H240" s="262" t="s">
        <v>1381</v>
      </c>
      <c r="I240" s="258"/>
      <c r="J240" s="113"/>
      <c r="K240" s="113" t="s">
        <v>1382</v>
      </c>
      <c r="L240" s="113"/>
      <c r="M240" s="106" t="s">
        <v>149</v>
      </c>
      <c r="N240" s="114" t="s">
        <v>452</v>
      </c>
      <c r="O240" s="259" t="s">
        <v>453</v>
      </c>
      <c r="P240" s="108"/>
      <c r="Q240" s="78" t="s">
        <v>1372</v>
      </c>
      <c r="R240" s="78" t="s">
        <v>1383</v>
      </c>
      <c r="S240" s="103" t="s">
        <v>1384</v>
      </c>
      <c r="T240" s="103" t="s">
        <v>1385</v>
      </c>
      <c r="U240" s="262" t="s">
        <v>4541</v>
      </c>
      <c r="V240" s="262" t="s">
        <v>4539</v>
      </c>
      <c r="W240" s="281" t="s">
        <v>172</v>
      </c>
      <c r="AA240" s="161">
        <f>IF(OR(J240="Fail",ISBLANK(J240)),INDEX('Issue Code Table'!C:C,MATCH(N:N,'Issue Code Table'!A:A,0)),IF(M240="Critical",6,IF(M240="Significant",5,IF(M240="Moderate",3,2))))</f>
        <v>5</v>
      </c>
    </row>
    <row r="241" spans="1:27" s="79" customFormat="1" ht="54.75" customHeight="1" x14ac:dyDescent="0.25">
      <c r="A241" s="101" t="s">
        <v>3803</v>
      </c>
      <c r="B241" s="103" t="s">
        <v>223</v>
      </c>
      <c r="C241" s="262" t="s">
        <v>224</v>
      </c>
      <c r="D241" s="262" t="s">
        <v>155</v>
      </c>
      <c r="E241" s="262" t="s">
        <v>3235</v>
      </c>
      <c r="F241" s="262" t="s">
        <v>2942</v>
      </c>
      <c r="G241" s="262" t="s">
        <v>4204</v>
      </c>
      <c r="H241" s="262" t="s">
        <v>1386</v>
      </c>
      <c r="I241" s="258"/>
      <c r="J241" s="113"/>
      <c r="K241" s="113" t="s">
        <v>1387</v>
      </c>
      <c r="L241" s="113"/>
      <c r="M241" s="106" t="s">
        <v>149</v>
      </c>
      <c r="N241" s="114" t="s">
        <v>452</v>
      </c>
      <c r="O241" s="259" t="s">
        <v>453</v>
      </c>
      <c r="P241" s="108"/>
      <c r="Q241" s="78" t="s">
        <v>1372</v>
      </c>
      <c r="R241" s="78" t="s">
        <v>1388</v>
      </c>
      <c r="S241" s="103" t="s">
        <v>1384</v>
      </c>
      <c r="T241" s="103" t="s">
        <v>233</v>
      </c>
      <c r="U241" s="262" t="s">
        <v>4538</v>
      </c>
      <c r="V241" s="262" t="s">
        <v>4343</v>
      </c>
      <c r="W241" s="281" t="s">
        <v>172</v>
      </c>
      <c r="AA241" s="161">
        <f>IF(OR(J241="Fail",ISBLANK(J241)),INDEX('Issue Code Table'!C:C,MATCH(N:N,'Issue Code Table'!A:A,0)),IF(M241="Critical",6,IF(M241="Significant",5,IF(M241="Moderate",3,2))))</f>
        <v>5</v>
      </c>
    </row>
    <row r="242" spans="1:27" s="79" customFormat="1" ht="54.75" customHeight="1" x14ac:dyDescent="0.25">
      <c r="A242" s="101" t="s">
        <v>3804</v>
      </c>
      <c r="B242" s="102" t="s">
        <v>236</v>
      </c>
      <c r="C242" s="262" t="s">
        <v>237</v>
      </c>
      <c r="D242" s="262" t="s">
        <v>155</v>
      </c>
      <c r="E242" s="262" t="s">
        <v>3158</v>
      </c>
      <c r="F242" s="262" t="s">
        <v>2943</v>
      </c>
      <c r="G242" s="262" t="s">
        <v>3374</v>
      </c>
      <c r="H242" s="262" t="s">
        <v>1389</v>
      </c>
      <c r="I242" s="258"/>
      <c r="J242" s="113"/>
      <c r="K242" s="113" t="s">
        <v>1390</v>
      </c>
      <c r="L242" s="113"/>
      <c r="M242" s="106" t="s">
        <v>160</v>
      </c>
      <c r="N242" s="114" t="s">
        <v>452</v>
      </c>
      <c r="O242" s="259" t="s">
        <v>453</v>
      </c>
      <c r="P242" s="108"/>
      <c r="Q242" s="78" t="s">
        <v>1372</v>
      </c>
      <c r="R242" s="78" t="s">
        <v>1391</v>
      </c>
      <c r="S242" s="103" t="s">
        <v>1392</v>
      </c>
      <c r="T242" s="103" t="s">
        <v>1393</v>
      </c>
      <c r="U242" s="262" t="s">
        <v>4536</v>
      </c>
      <c r="V242" s="262" t="s">
        <v>4537</v>
      </c>
      <c r="W242" s="103"/>
      <c r="AA242" s="161">
        <f>IF(OR(J242="Fail",ISBLANK(J242)),INDEX('Issue Code Table'!C:C,MATCH(N:N,'Issue Code Table'!A:A,0)),IF(M242="Critical",6,IF(M242="Significant",5,IF(M242="Moderate",3,2))))</f>
        <v>5</v>
      </c>
    </row>
    <row r="243" spans="1:27" s="79" customFormat="1" ht="54.75" customHeight="1" x14ac:dyDescent="0.25">
      <c r="A243" s="101" t="s">
        <v>3805</v>
      </c>
      <c r="B243" s="102" t="s">
        <v>520</v>
      </c>
      <c r="C243" s="262" t="s">
        <v>521</v>
      </c>
      <c r="D243" s="262" t="s">
        <v>155</v>
      </c>
      <c r="E243" s="262" t="s">
        <v>3159</v>
      </c>
      <c r="F243" s="262" t="s">
        <v>2944</v>
      </c>
      <c r="G243" s="262" t="s">
        <v>3375</v>
      </c>
      <c r="H243" s="262" t="s">
        <v>1394</v>
      </c>
      <c r="I243" s="258"/>
      <c r="J243" s="113"/>
      <c r="K243" s="113" t="s">
        <v>1395</v>
      </c>
      <c r="L243" s="113"/>
      <c r="M243" s="106" t="s">
        <v>149</v>
      </c>
      <c r="N243" s="114" t="s">
        <v>452</v>
      </c>
      <c r="O243" s="259" t="s">
        <v>453</v>
      </c>
      <c r="P243" s="108"/>
      <c r="Q243" s="78" t="s">
        <v>1372</v>
      </c>
      <c r="R243" s="78" t="s">
        <v>1396</v>
      </c>
      <c r="S243" s="103" t="s">
        <v>1397</v>
      </c>
      <c r="T243" s="103" t="s">
        <v>1398</v>
      </c>
      <c r="U243" s="262" t="s">
        <v>4534</v>
      </c>
      <c r="V243" s="262" t="s">
        <v>4532</v>
      </c>
      <c r="W243" s="281" t="s">
        <v>172</v>
      </c>
      <c r="AA243" s="161">
        <f>IF(OR(J243="Fail",ISBLANK(J243)),INDEX('Issue Code Table'!C:C,MATCH(N:N,'Issue Code Table'!A:A,0)),IF(M243="Critical",6,IF(M243="Significant",5,IF(M243="Moderate",3,2))))</f>
        <v>5</v>
      </c>
    </row>
    <row r="244" spans="1:27" s="79" customFormat="1" ht="54.75" customHeight="1" x14ac:dyDescent="0.25">
      <c r="A244" s="101" t="s">
        <v>3806</v>
      </c>
      <c r="B244" s="102" t="s">
        <v>236</v>
      </c>
      <c r="C244" s="262" t="s">
        <v>237</v>
      </c>
      <c r="D244" s="262" t="s">
        <v>155</v>
      </c>
      <c r="E244" s="262" t="s">
        <v>3236</v>
      </c>
      <c r="F244" s="262" t="s">
        <v>2945</v>
      </c>
      <c r="G244" s="262" t="s">
        <v>4200</v>
      </c>
      <c r="H244" s="262" t="s">
        <v>1399</v>
      </c>
      <c r="I244" s="258"/>
      <c r="J244" s="113"/>
      <c r="K244" s="113" t="s">
        <v>1400</v>
      </c>
      <c r="L244" s="113"/>
      <c r="M244" s="106" t="s">
        <v>149</v>
      </c>
      <c r="N244" s="114" t="s">
        <v>632</v>
      </c>
      <c r="O244" s="259" t="s">
        <v>633</v>
      </c>
      <c r="P244" s="108"/>
      <c r="Q244" s="78" t="s">
        <v>1372</v>
      </c>
      <c r="R244" s="78" t="s">
        <v>1401</v>
      </c>
      <c r="S244" s="103" t="s">
        <v>1402</v>
      </c>
      <c r="T244" s="103" t="s">
        <v>233</v>
      </c>
      <c r="U244" s="262" t="s">
        <v>4535</v>
      </c>
      <c r="V244" s="262" t="s">
        <v>4533</v>
      </c>
      <c r="W244" s="281" t="s">
        <v>172</v>
      </c>
      <c r="AA244" s="161">
        <f>IF(OR(J244="Fail",ISBLANK(J244)),INDEX('Issue Code Table'!C:C,MATCH(N:N,'Issue Code Table'!A:A,0)),IF(M244="Critical",6,IF(M244="Significant",5,IF(M244="Moderate",3,2))))</f>
        <v>5</v>
      </c>
    </row>
    <row r="245" spans="1:27" s="79" customFormat="1" ht="54.75" customHeight="1" x14ac:dyDescent="0.25">
      <c r="A245" s="101" t="s">
        <v>3807</v>
      </c>
      <c r="B245" s="192" t="s">
        <v>236</v>
      </c>
      <c r="C245" s="262" t="s">
        <v>528</v>
      </c>
      <c r="D245" s="262" t="s">
        <v>155</v>
      </c>
      <c r="E245" s="262" t="s">
        <v>3237</v>
      </c>
      <c r="F245" s="262" t="s">
        <v>2946</v>
      </c>
      <c r="G245" s="262" t="s">
        <v>3376</v>
      </c>
      <c r="H245" s="176" t="s">
        <v>3493</v>
      </c>
      <c r="I245" s="258"/>
      <c r="J245" s="113"/>
      <c r="K245" s="104" t="s">
        <v>3494</v>
      </c>
      <c r="L245" s="113"/>
      <c r="M245" s="106" t="s">
        <v>160</v>
      </c>
      <c r="N245" s="114" t="s">
        <v>783</v>
      </c>
      <c r="O245" s="259" t="s">
        <v>784</v>
      </c>
      <c r="P245" s="108"/>
      <c r="Q245" s="78" t="s">
        <v>1403</v>
      </c>
      <c r="R245" s="78" t="s">
        <v>1404</v>
      </c>
      <c r="S245" s="103" t="s">
        <v>1405</v>
      </c>
      <c r="T245" s="103" t="s">
        <v>1406</v>
      </c>
      <c r="U245" s="262" t="s">
        <v>4531</v>
      </c>
      <c r="V245" s="262" t="s">
        <v>4530</v>
      </c>
      <c r="W245" s="103"/>
      <c r="AA245" s="161">
        <f>IF(OR(J245="Fail",ISBLANK(J245)),INDEX('Issue Code Table'!C:C,MATCH(N:N,'Issue Code Table'!A:A,0)),IF(M245="Critical",6,IF(M245="Significant",5,IF(M245="Moderate",3,2))))</f>
        <v>3</v>
      </c>
    </row>
    <row r="246" spans="1:27" s="79" customFormat="1" ht="54.75" customHeight="1" x14ac:dyDescent="0.25">
      <c r="A246" s="101" t="s">
        <v>3808</v>
      </c>
      <c r="B246" s="102" t="s">
        <v>236</v>
      </c>
      <c r="C246" s="262" t="s">
        <v>237</v>
      </c>
      <c r="D246" s="262" t="s">
        <v>155</v>
      </c>
      <c r="E246" s="262" t="s">
        <v>3238</v>
      </c>
      <c r="F246" s="262" t="s">
        <v>2946</v>
      </c>
      <c r="G246" s="262" t="s">
        <v>4201</v>
      </c>
      <c r="H246" s="262" t="s">
        <v>1407</v>
      </c>
      <c r="I246" s="258"/>
      <c r="J246" s="113"/>
      <c r="K246" s="113" t="s">
        <v>1408</v>
      </c>
      <c r="L246" s="113"/>
      <c r="M246" s="106" t="s">
        <v>160</v>
      </c>
      <c r="N246" s="114" t="s">
        <v>789</v>
      </c>
      <c r="O246" s="259" t="s">
        <v>1185</v>
      </c>
      <c r="P246" s="108"/>
      <c r="Q246" s="78" t="s">
        <v>1403</v>
      </c>
      <c r="R246" s="78" t="s">
        <v>1409</v>
      </c>
      <c r="S246" s="103" t="s">
        <v>1410</v>
      </c>
      <c r="T246" s="103" t="s">
        <v>1411</v>
      </c>
      <c r="U246" s="262" t="s">
        <v>4528</v>
      </c>
      <c r="V246" s="262" t="s">
        <v>4529</v>
      </c>
      <c r="W246" s="103"/>
      <c r="AA246" s="161">
        <f>IF(OR(J246="Fail",ISBLANK(J246)),INDEX('Issue Code Table'!C:C,MATCH(N:N,'Issue Code Table'!A:A,0)),IF(M246="Critical",6,IF(M246="Significant",5,IF(M246="Moderate",3,2))))</f>
        <v>5</v>
      </c>
    </row>
    <row r="247" spans="1:27" s="79" customFormat="1" ht="54.75" customHeight="1" x14ac:dyDescent="0.25">
      <c r="A247" s="101" t="s">
        <v>3809</v>
      </c>
      <c r="B247" s="102" t="s">
        <v>153</v>
      </c>
      <c r="C247" s="262" t="s">
        <v>154</v>
      </c>
      <c r="D247" s="262" t="s">
        <v>155</v>
      </c>
      <c r="E247" s="262" t="s">
        <v>3160</v>
      </c>
      <c r="F247" s="262" t="s">
        <v>2947</v>
      </c>
      <c r="G247" s="262" t="s">
        <v>3377</v>
      </c>
      <c r="H247" s="262" t="s">
        <v>1412</v>
      </c>
      <c r="I247" s="258"/>
      <c r="J247" s="113"/>
      <c r="K247" s="113" t="s">
        <v>1413</v>
      </c>
      <c r="L247" s="113"/>
      <c r="M247" s="106" t="s">
        <v>149</v>
      </c>
      <c r="N247" s="114" t="s">
        <v>452</v>
      </c>
      <c r="O247" s="259" t="s">
        <v>453</v>
      </c>
      <c r="P247" s="108"/>
      <c r="Q247" s="78" t="s">
        <v>1403</v>
      </c>
      <c r="R247" s="78" t="s">
        <v>1414</v>
      </c>
      <c r="S247" s="103" t="s">
        <v>1415</v>
      </c>
      <c r="T247" s="103" t="s">
        <v>233</v>
      </c>
      <c r="U247" s="262" t="s">
        <v>4527</v>
      </c>
      <c r="V247" s="262" t="s">
        <v>4526</v>
      </c>
      <c r="W247" s="281" t="s">
        <v>172</v>
      </c>
      <c r="AA247" s="161">
        <f>IF(OR(J247="Fail",ISBLANK(J247)),INDEX('Issue Code Table'!C:C,MATCH(N:N,'Issue Code Table'!A:A,0)),IF(M247="Critical",6,IF(M247="Significant",5,IF(M247="Moderate",3,2))))</f>
        <v>5</v>
      </c>
    </row>
    <row r="248" spans="1:27" s="79" customFormat="1" ht="54.75" customHeight="1" x14ac:dyDescent="0.25">
      <c r="A248" s="101" t="s">
        <v>3810</v>
      </c>
      <c r="B248" s="102" t="s">
        <v>153</v>
      </c>
      <c r="C248" s="262" t="s">
        <v>154</v>
      </c>
      <c r="D248" s="262" t="s">
        <v>155</v>
      </c>
      <c r="E248" s="262" t="s">
        <v>3161</v>
      </c>
      <c r="F248" s="262" t="s">
        <v>2947</v>
      </c>
      <c r="G248" s="262" t="s">
        <v>3378</v>
      </c>
      <c r="H248" s="262" t="s">
        <v>1416</v>
      </c>
      <c r="I248" s="258"/>
      <c r="J248" s="113"/>
      <c r="K248" s="113" t="s">
        <v>1417</v>
      </c>
      <c r="L248" s="113"/>
      <c r="M248" s="106" t="s">
        <v>149</v>
      </c>
      <c r="N248" s="114" t="s">
        <v>452</v>
      </c>
      <c r="O248" s="259" t="s">
        <v>1418</v>
      </c>
      <c r="P248" s="108"/>
      <c r="Q248" s="78" t="s">
        <v>1403</v>
      </c>
      <c r="R248" s="78" t="s">
        <v>1419</v>
      </c>
      <c r="S248" s="103" t="s">
        <v>1415</v>
      </c>
      <c r="T248" s="103" t="s">
        <v>233</v>
      </c>
      <c r="U248" s="262" t="s">
        <v>4523</v>
      </c>
      <c r="V248" s="262" t="s">
        <v>4525</v>
      </c>
      <c r="W248" s="281" t="s">
        <v>172</v>
      </c>
      <c r="AA248" s="161">
        <f>IF(OR(J248="Fail",ISBLANK(J248)),INDEX('Issue Code Table'!C:C,MATCH(N:N,'Issue Code Table'!A:A,0)),IF(M248="Critical",6,IF(M248="Significant",5,IF(M248="Moderate",3,2))))</f>
        <v>5</v>
      </c>
    </row>
    <row r="249" spans="1:27" s="79" customFormat="1" ht="54.75" customHeight="1" x14ac:dyDescent="0.25">
      <c r="A249" s="101" t="s">
        <v>3811</v>
      </c>
      <c r="B249" s="102" t="s">
        <v>896</v>
      </c>
      <c r="C249" s="262" t="s">
        <v>897</v>
      </c>
      <c r="D249" s="262" t="s">
        <v>155</v>
      </c>
      <c r="E249" s="262" t="s">
        <v>3239</v>
      </c>
      <c r="F249" s="262" t="s">
        <v>2948</v>
      </c>
      <c r="G249" s="262" t="s">
        <v>4202</v>
      </c>
      <c r="H249" s="262" t="s">
        <v>1420</v>
      </c>
      <c r="I249" s="258"/>
      <c r="J249" s="113"/>
      <c r="K249" s="113" t="s">
        <v>1421</v>
      </c>
      <c r="L249" s="113"/>
      <c r="M249" s="106" t="s">
        <v>149</v>
      </c>
      <c r="N249" s="114" t="s">
        <v>1422</v>
      </c>
      <c r="O249" s="259" t="s">
        <v>1423</v>
      </c>
      <c r="P249" s="108"/>
      <c r="Q249" s="78" t="s">
        <v>1424</v>
      </c>
      <c r="R249" s="78" t="s">
        <v>1425</v>
      </c>
      <c r="S249" s="103" t="s">
        <v>1426</v>
      </c>
      <c r="T249" s="103" t="s">
        <v>233</v>
      </c>
      <c r="U249" s="262" t="s">
        <v>4524</v>
      </c>
      <c r="V249" s="262" t="s">
        <v>3560</v>
      </c>
      <c r="W249" s="281" t="s">
        <v>172</v>
      </c>
      <c r="AA249" s="161">
        <f>IF(OR(J249="Fail",ISBLANK(J249)),INDEX('Issue Code Table'!C:C,MATCH(N:N,'Issue Code Table'!A:A,0)),IF(M249="Critical",6,IF(M249="Significant",5,IF(M249="Moderate",3,2))))</f>
        <v>6</v>
      </c>
    </row>
    <row r="250" spans="1:27" s="79" customFormat="1" ht="54.75" customHeight="1" x14ac:dyDescent="0.25">
      <c r="A250" s="101" t="s">
        <v>3812</v>
      </c>
      <c r="B250" s="102" t="s">
        <v>896</v>
      </c>
      <c r="C250" s="262" t="s">
        <v>897</v>
      </c>
      <c r="D250" s="262" t="s">
        <v>155</v>
      </c>
      <c r="E250" s="262" t="s">
        <v>3240</v>
      </c>
      <c r="F250" s="262" t="s">
        <v>2949</v>
      </c>
      <c r="G250" s="262" t="s">
        <v>4203</v>
      </c>
      <c r="H250" s="262" t="s">
        <v>1427</v>
      </c>
      <c r="I250" s="258"/>
      <c r="J250" s="113"/>
      <c r="K250" s="113" t="s">
        <v>1428</v>
      </c>
      <c r="L250" s="113"/>
      <c r="M250" s="106" t="s">
        <v>149</v>
      </c>
      <c r="N250" s="114" t="s">
        <v>1422</v>
      </c>
      <c r="O250" s="259" t="s">
        <v>1423</v>
      </c>
      <c r="P250" s="108"/>
      <c r="Q250" s="78" t="s">
        <v>1424</v>
      </c>
      <c r="R250" s="78" t="s">
        <v>1429</v>
      </c>
      <c r="S250" s="103" t="s">
        <v>1430</v>
      </c>
      <c r="T250" s="103" t="s">
        <v>1431</v>
      </c>
      <c r="U250" s="262" t="s">
        <v>4519</v>
      </c>
      <c r="V250" s="262" t="s">
        <v>4520</v>
      </c>
      <c r="W250" s="281" t="s">
        <v>172</v>
      </c>
      <c r="AA250" s="161">
        <f>IF(OR(J250="Fail",ISBLANK(J250)),INDEX('Issue Code Table'!C:C,MATCH(N:N,'Issue Code Table'!A:A,0)),IF(M250="Critical",6,IF(M250="Significant",5,IF(M250="Moderate",3,2))))</f>
        <v>6</v>
      </c>
    </row>
    <row r="251" spans="1:27" s="79" customFormat="1" ht="54.75" customHeight="1" x14ac:dyDescent="0.25">
      <c r="A251" s="101" t="s">
        <v>3813</v>
      </c>
      <c r="B251" s="102" t="s">
        <v>236</v>
      </c>
      <c r="C251" s="262" t="s">
        <v>237</v>
      </c>
      <c r="D251" s="262" t="s">
        <v>155</v>
      </c>
      <c r="E251" s="262" t="s">
        <v>3162</v>
      </c>
      <c r="F251" s="262" t="s">
        <v>2950</v>
      </c>
      <c r="G251" s="262" t="s">
        <v>3379</v>
      </c>
      <c r="H251" s="262" t="s">
        <v>1432</v>
      </c>
      <c r="I251" s="258"/>
      <c r="J251" s="113"/>
      <c r="K251" s="113" t="s">
        <v>1433</v>
      </c>
      <c r="L251" s="113"/>
      <c r="M251" s="106" t="s">
        <v>160</v>
      </c>
      <c r="N251" s="114" t="s">
        <v>440</v>
      </c>
      <c r="O251" s="259" t="s">
        <v>441</v>
      </c>
      <c r="P251" s="108"/>
      <c r="Q251" s="78" t="s">
        <v>1434</v>
      </c>
      <c r="R251" s="78" t="s">
        <v>1435</v>
      </c>
      <c r="S251" s="103" t="s">
        <v>1436</v>
      </c>
      <c r="T251" s="103" t="s">
        <v>1437</v>
      </c>
      <c r="U251" s="262" t="s">
        <v>4518</v>
      </c>
      <c r="V251" s="262" t="s">
        <v>4521</v>
      </c>
      <c r="W251" s="103"/>
      <c r="AA251" s="161">
        <f>IF(OR(J251="Fail",ISBLANK(J251)),INDEX('Issue Code Table'!C:C,MATCH(N:N,'Issue Code Table'!A:A,0)),IF(M251="Critical",6,IF(M251="Significant",5,IF(M251="Moderate",3,2))))</f>
        <v>4</v>
      </c>
    </row>
    <row r="252" spans="1:27" s="79" customFormat="1" ht="54.75" customHeight="1" x14ac:dyDescent="0.25">
      <c r="A252" s="101" t="s">
        <v>3814</v>
      </c>
      <c r="B252" s="102" t="s">
        <v>236</v>
      </c>
      <c r="C252" s="262" t="s">
        <v>237</v>
      </c>
      <c r="D252" s="262" t="s">
        <v>155</v>
      </c>
      <c r="E252" s="262" t="s">
        <v>1438</v>
      </c>
      <c r="F252" s="262" t="s">
        <v>2951</v>
      </c>
      <c r="G252" s="262" t="s">
        <v>3278</v>
      </c>
      <c r="H252" s="262" t="s">
        <v>1439</v>
      </c>
      <c r="I252" s="258"/>
      <c r="J252" s="113"/>
      <c r="K252" s="113" t="s">
        <v>1440</v>
      </c>
      <c r="L252" s="113"/>
      <c r="M252" s="106" t="s">
        <v>160</v>
      </c>
      <c r="N252" s="114" t="s">
        <v>440</v>
      </c>
      <c r="O252" s="259" t="s">
        <v>441</v>
      </c>
      <c r="P252" s="108"/>
      <c r="Q252" s="78" t="s">
        <v>1434</v>
      </c>
      <c r="R252" s="78" t="s">
        <v>1441</v>
      </c>
      <c r="S252" s="103" t="s">
        <v>1442</v>
      </c>
      <c r="T252" s="103" t="s">
        <v>233</v>
      </c>
      <c r="U252" s="262" t="s">
        <v>4889</v>
      </c>
      <c r="V252" s="262" t="s">
        <v>4522</v>
      </c>
      <c r="W252" s="103"/>
      <c r="AA252" s="161">
        <f>IF(OR(J252="Fail",ISBLANK(J252)),INDEX('Issue Code Table'!C:C,MATCH(N:N,'Issue Code Table'!A:A,0)),IF(M252="Critical",6,IF(M252="Significant",5,IF(M252="Moderate",3,2))))</f>
        <v>4</v>
      </c>
    </row>
    <row r="253" spans="1:27" s="79" customFormat="1" ht="54.75" customHeight="1" x14ac:dyDescent="0.25">
      <c r="A253" s="101" t="s">
        <v>3815</v>
      </c>
      <c r="B253" s="103" t="s">
        <v>223</v>
      </c>
      <c r="C253" s="262" t="s">
        <v>224</v>
      </c>
      <c r="D253" s="262" t="s">
        <v>155</v>
      </c>
      <c r="E253" s="262" t="s">
        <v>3279</v>
      </c>
      <c r="F253" s="262" t="s">
        <v>2952</v>
      </c>
      <c r="G253" s="262" t="s">
        <v>3078</v>
      </c>
      <c r="H253" s="262" t="s">
        <v>3069</v>
      </c>
      <c r="I253" s="258"/>
      <c r="J253" s="113"/>
      <c r="K253" s="113" t="s">
        <v>3070</v>
      </c>
      <c r="L253" s="113"/>
      <c r="M253" s="106" t="s">
        <v>149</v>
      </c>
      <c r="N253" s="114" t="s">
        <v>761</v>
      </c>
      <c r="O253" s="259" t="s">
        <v>762</v>
      </c>
      <c r="P253" s="108"/>
      <c r="Q253" s="78" t="s">
        <v>3041</v>
      </c>
      <c r="R253" s="78" t="s">
        <v>3042</v>
      </c>
      <c r="S253" s="103" t="s">
        <v>3059</v>
      </c>
      <c r="T253" s="103" t="s">
        <v>3101</v>
      </c>
      <c r="U253" s="262" t="s">
        <v>4513</v>
      </c>
      <c r="V253" s="262" t="s">
        <v>4517</v>
      </c>
      <c r="W253" s="281" t="s">
        <v>172</v>
      </c>
      <c r="AA253" s="161">
        <f>IF(OR(J253="Fail",ISBLANK(J253)),INDEX('Issue Code Table'!C:C,MATCH(N:N,'Issue Code Table'!A:A,0)),IF(M253="Critical",6,IF(M253="Significant",5,IF(M253="Moderate",3,2))))</f>
        <v>5</v>
      </c>
    </row>
    <row r="254" spans="1:27" s="79" customFormat="1" ht="54.75" customHeight="1" x14ac:dyDescent="0.25">
      <c r="A254" s="101" t="s">
        <v>3816</v>
      </c>
      <c r="B254" s="102" t="s">
        <v>153</v>
      </c>
      <c r="C254" s="262" t="s">
        <v>154</v>
      </c>
      <c r="D254" s="262" t="s">
        <v>155</v>
      </c>
      <c r="E254" s="262" t="s">
        <v>1443</v>
      </c>
      <c r="F254" s="262" t="s">
        <v>2953</v>
      </c>
      <c r="G254" s="262" t="s">
        <v>3380</v>
      </c>
      <c r="H254" s="262" t="s">
        <v>1444</v>
      </c>
      <c r="I254" s="258"/>
      <c r="J254" s="113"/>
      <c r="K254" s="113" t="s">
        <v>1445</v>
      </c>
      <c r="L254" s="113"/>
      <c r="M254" s="106" t="s">
        <v>160</v>
      </c>
      <c r="N254" s="114" t="s">
        <v>440</v>
      </c>
      <c r="O254" s="259" t="s">
        <v>441</v>
      </c>
      <c r="P254" s="108"/>
      <c r="Q254" s="78" t="s">
        <v>1446</v>
      </c>
      <c r="R254" s="78" t="s">
        <v>1447</v>
      </c>
      <c r="S254" s="103" t="s">
        <v>1448</v>
      </c>
      <c r="T254" s="103" t="s">
        <v>1449</v>
      </c>
      <c r="U254" s="262" t="s">
        <v>4512</v>
      </c>
      <c r="V254" s="262" t="s">
        <v>4511</v>
      </c>
      <c r="W254" s="103"/>
      <c r="AA254" s="161">
        <f>IF(OR(J254="Fail",ISBLANK(J254)),INDEX('Issue Code Table'!C:C,MATCH(N:N,'Issue Code Table'!A:A,0)),IF(M254="Critical",6,IF(M254="Significant",5,IF(M254="Moderate",3,2))))</f>
        <v>4</v>
      </c>
    </row>
    <row r="255" spans="1:27" s="79" customFormat="1" ht="54.75" customHeight="1" x14ac:dyDescent="0.25">
      <c r="A255" s="101" t="s">
        <v>3817</v>
      </c>
      <c r="B255" s="103" t="s">
        <v>1450</v>
      </c>
      <c r="C255" s="262" t="s">
        <v>1451</v>
      </c>
      <c r="D255" s="262" t="s">
        <v>155</v>
      </c>
      <c r="E255" s="262" t="s">
        <v>3163</v>
      </c>
      <c r="F255" s="262" t="s">
        <v>2954</v>
      </c>
      <c r="G255" s="262" t="s">
        <v>3381</v>
      </c>
      <c r="H255" s="262" t="s">
        <v>1452</v>
      </c>
      <c r="I255" s="258"/>
      <c r="J255" s="113"/>
      <c r="K255" s="113" t="s">
        <v>1453</v>
      </c>
      <c r="L255" s="113"/>
      <c r="M255" s="106" t="s">
        <v>160</v>
      </c>
      <c r="N255" s="114" t="s">
        <v>440</v>
      </c>
      <c r="O255" s="259" t="s">
        <v>441</v>
      </c>
      <c r="P255" s="108"/>
      <c r="Q255" s="78" t="s">
        <v>1454</v>
      </c>
      <c r="R255" s="78" t="s">
        <v>1455</v>
      </c>
      <c r="S255" s="103" t="s">
        <v>1456</v>
      </c>
      <c r="T255" s="103" t="s">
        <v>1457</v>
      </c>
      <c r="U255" s="262" t="s">
        <v>4514</v>
      </c>
      <c r="V255" s="262" t="s">
        <v>4516</v>
      </c>
      <c r="W255" s="103"/>
      <c r="AA255" s="161">
        <f>IF(OR(J255="Fail",ISBLANK(J255)),INDEX('Issue Code Table'!C:C,MATCH(N:N,'Issue Code Table'!A:A,0)),IF(M255="Critical",6,IF(M255="Significant",5,IF(M255="Moderate",3,2))))</f>
        <v>4</v>
      </c>
    </row>
    <row r="256" spans="1:27" s="79" customFormat="1" ht="54.75" customHeight="1" x14ac:dyDescent="0.25">
      <c r="A256" s="101" t="s">
        <v>3818</v>
      </c>
      <c r="B256" s="102" t="s">
        <v>236</v>
      </c>
      <c r="C256" s="262" t="s">
        <v>237</v>
      </c>
      <c r="D256" s="262" t="s">
        <v>155</v>
      </c>
      <c r="E256" s="262" t="s">
        <v>3164</v>
      </c>
      <c r="F256" s="262" t="s">
        <v>2955</v>
      </c>
      <c r="G256" s="262" t="s">
        <v>3382</v>
      </c>
      <c r="H256" s="262" t="s">
        <v>1458</v>
      </c>
      <c r="I256" s="258"/>
      <c r="J256" s="113"/>
      <c r="K256" s="113" t="s">
        <v>1459</v>
      </c>
      <c r="L256" s="113"/>
      <c r="M256" s="106" t="s">
        <v>149</v>
      </c>
      <c r="N256" s="114" t="s">
        <v>1460</v>
      </c>
      <c r="O256" s="259" t="s">
        <v>1461</v>
      </c>
      <c r="P256" s="108"/>
      <c r="Q256" s="78" t="s">
        <v>1462</v>
      </c>
      <c r="R256" s="78" t="s">
        <v>1463</v>
      </c>
      <c r="S256" s="103" t="s">
        <v>1464</v>
      </c>
      <c r="T256" s="103" t="s">
        <v>1465</v>
      </c>
      <c r="U256" s="262" t="s">
        <v>4515</v>
      </c>
      <c r="V256" s="262" t="s">
        <v>4510</v>
      </c>
      <c r="W256" s="281" t="s">
        <v>172</v>
      </c>
      <c r="AA256" s="161">
        <f>IF(OR(J256="Fail",ISBLANK(J256)),INDEX('Issue Code Table'!C:C,MATCH(N:N,'Issue Code Table'!A:A,0)),IF(M256="Critical",6,IF(M256="Significant",5,IF(M256="Moderate",3,2))))</f>
        <v>6</v>
      </c>
    </row>
    <row r="257" spans="1:27" s="79" customFormat="1" ht="54.75" customHeight="1" x14ac:dyDescent="0.25">
      <c r="A257" s="101" t="s">
        <v>3819</v>
      </c>
      <c r="B257" s="102" t="s">
        <v>236</v>
      </c>
      <c r="C257" s="262" t="s">
        <v>237</v>
      </c>
      <c r="D257" s="262" t="s">
        <v>155</v>
      </c>
      <c r="E257" s="262" t="s">
        <v>1466</v>
      </c>
      <c r="F257" s="262" t="s">
        <v>2956</v>
      </c>
      <c r="G257" s="262" t="s">
        <v>3383</v>
      </c>
      <c r="H257" s="262" t="s">
        <v>1467</v>
      </c>
      <c r="I257" s="258"/>
      <c r="J257" s="113"/>
      <c r="K257" s="113" t="s">
        <v>1468</v>
      </c>
      <c r="L257" s="113"/>
      <c r="M257" s="106" t="s">
        <v>149</v>
      </c>
      <c r="N257" s="114" t="s">
        <v>1460</v>
      </c>
      <c r="O257" s="259" t="s">
        <v>1461</v>
      </c>
      <c r="P257" s="108"/>
      <c r="Q257" s="78" t="s">
        <v>1462</v>
      </c>
      <c r="R257" s="78" t="s">
        <v>1469</v>
      </c>
      <c r="S257" s="103" t="s">
        <v>1470</v>
      </c>
      <c r="T257" s="103" t="s">
        <v>1471</v>
      </c>
      <c r="U257" s="262" t="s">
        <v>4506</v>
      </c>
      <c r="V257" s="262" t="s">
        <v>4507</v>
      </c>
      <c r="W257" s="281" t="s">
        <v>172</v>
      </c>
      <c r="AA257" s="161">
        <f>IF(OR(J257="Fail",ISBLANK(J257)),INDEX('Issue Code Table'!C:C,MATCH(N:N,'Issue Code Table'!A:A,0)),IF(M257="Critical",6,IF(M257="Significant",5,IF(M257="Moderate",3,2))))</f>
        <v>6</v>
      </c>
    </row>
    <row r="258" spans="1:27" s="79" customFormat="1" ht="54.75" customHeight="1" x14ac:dyDescent="0.25">
      <c r="A258" s="101" t="s">
        <v>3820</v>
      </c>
      <c r="B258" s="102" t="s">
        <v>236</v>
      </c>
      <c r="C258" s="262" t="s">
        <v>237</v>
      </c>
      <c r="D258" s="262" t="s">
        <v>155</v>
      </c>
      <c r="E258" s="262" t="s">
        <v>1472</v>
      </c>
      <c r="F258" s="262" t="s">
        <v>2957</v>
      </c>
      <c r="G258" s="262" t="s">
        <v>3384</v>
      </c>
      <c r="H258" s="262" t="s">
        <v>1473</v>
      </c>
      <c r="I258" s="258"/>
      <c r="J258" s="113"/>
      <c r="K258" s="113" t="s">
        <v>1474</v>
      </c>
      <c r="L258" s="113"/>
      <c r="M258" s="106" t="s">
        <v>149</v>
      </c>
      <c r="N258" s="114" t="s">
        <v>1460</v>
      </c>
      <c r="O258" s="259" t="s">
        <v>1461</v>
      </c>
      <c r="P258" s="108"/>
      <c r="Q258" s="78" t="s">
        <v>1462</v>
      </c>
      <c r="R258" s="78" t="s">
        <v>1475</v>
      </c>
      <c r="S258" s="103" t="s">
        <v>1464</v>
      </c>
      <c r="T258" s="103" t="s">
        <v>1476</v>
      </c>
      <c r="U258" s="262" t="s">
        <v>4509</v>
      </c>
      <c r="V258" s="262" t="s">
        <v>4508</v>
      </c>
      <c r="W258" s="281" t="s">
        <v>172</v>
      </c>
      <c r="AA258" s="161">
        <f>IF(OR(J258="Fail",ISBLANK(J258)),INDEX('Issue Code Table'!C:C,MATCH(N:N,'Issue Code Table'!A:A,0)),IF(M258="Critical",6,IF(M258="Significant",5,IF(M258="Moderate",3,2))))</f>
        <v>6</v>
      </c>
    </row>
    <row r="259" spans="1:27" s="79" customFormat="1" ht="54.75" customHeight="1" x14ac:dyDescent="0.25">
      <c r="A259" s="101" t="s">
        <v>3821</v>
      </c>
      <c r="B259" s="102" t="s">
        <v>236</v>
      </c>
      <c r="C259" s="262" t="s">
        <v>237</v>
      </c>
      <c r="D259" s="262" t="s">
        <v>155</v>
      </c>
      <c r="E259" s="262" t="s">
        <v>3165</v>
      </c>
      <c r="F259" s="262" t="s">
        <v>2958</v>
      </c>
      <c r="G259" s="262" t="s">
        <v>3385</v>
      </c>
      <c r="H259" s="262" t="s">
        <v>1477</v>
      </c>
      <c r="I259" s="258"/>
      <c r="J259" s="113"/>
      <c r="K259" s="113" t="s">
        <v>1478</v>
      </c>
      <c r="L259" s="113"/>
      <c r="M259" s="106" t="s">
        <v>149</v>
      </c>
      <c r="N259" s="114" t="s">
        <v>452</v>
      </c>
      <c r="O259" s="259" t="s">
        <v>1479</v>
      </c>
      <c r="P259" s="108"/>
      <c r="Q259" s="78" t="s">
        <v>1480</v>
      </c>
      <c r="R259" s="78" t="s">
        <v>1481</v>
      </c>
      <c r="S259" s="103" t="s">
        <v>1482</v>
      </c>
      <c r="T259" s="103" t="s">
        <v>1483</v>
      </c>
      <c r="U259" s="262" t="s">
        <v>4505</v>
      </c>
      <c r="V259" s="262" t="s">
        <v>4504</v>
      </c>
      <c r="W259" s="281" t="s">
        <v>172</v>
      </c>
      <c r="AA259" s="161">
        <f>IF(OR(J259="Fail",ISBLANK(J259)),INDEX('Issue Code Table'!C:C,MATCH(N:N,'Issue Code Table'!A:A,0)),IF(M259="Critical",6,IF(M259="Significant",5,IF(M259="Moderate",3,2))))</f>
        <v>5</v>
      </c>
    </row>
    <row r="260" spans="1:27" s="79" customFormat="1" ht="54.75" customHeight="1" x14ac:dyDescent="0.25">
      <c r="A260" s="101" t="s">
        <v>3822</v>
      </c>
      <c r="B260" s="102" t="s">
        <v>236</v>
      </c>
      <c r="C260" s="262" t="s">
        <v>237</v>
      </c>
      <c r="D260" s="262" t="s">
        <v>155</v>
      </c>
      <c r="E260" s="262" t="s">
        <v>4143</v>
      </c>
      <c r="F260" s="262" t="s">
        <v>3927</v>
      </c>
      <c r="G260" s="262" t="s">
        <v>4199</v>
      </c>
      <c r="H260" s="262" t="s">
        <v>4116</v>
      </c>
      <c r="I260" s="258"/>
      <c r="J260" s="113"/>
      <c r="K260" s="262" t="s">
        <v>4127</v>
      </c>
      <c r="L260" s="113"/>
      <c r="M260" s="106" t="s">
        <v>149</v>
      </c>
      <c r="N260" s="114" t="s">
        <v>452</v>
      </c>
      <c r="O260" s="259" t="s">
        <v>1479</v>
      </c>
      <c r="P260" s="108"/>
      <c r="Q260" s="78" t="s">
        <v>1491</v>
      </c>
      <c r="R260" s="78" t="s">
        <v>1492</v>
      </c>
      <c r="S260" s="103" t="s">
        <v>3963</v>
      </c>
      <c r="T260" s="103" t="s">
        <v>3964</v>
      </c>
      <c r="U260" s="262" t="s">
        <v>4503</v>
      </c>
      <c r="V260" s="262" t="s">
        <v>4250</v>
      </c>
      <c r="W260" s="281" t="s">
        <v>172</v>
      </c>
      <c r="AA260" s="161">
        <f>IF(OR(J260="Fail",ISBLANK(J260)),INDEX('Issue Code Table'!C:C,MATCH(N:N,'Issue Code Table'!A:A,0)),IF(M260="Critical",6,IF(M260="Significant",5,IF(M260="Moderate",3,2))))</f>
        <v>5</v>
      </c>
    </row>
    <row r="261" spans="1:27" s="79" customFormat="1" ht="54.75" customHeight="1" x14ac:dyDescent="0.25">
      <c r="A261" s="101" t="s">
        <v>3823</v>
      </c>
      <c r="B261" s="102" t="s">
        <v>236</v>
      </c>
      <c r="C261" s="262" t="s">
        <v>237</v>
      </c>
      <c r="D261" s="262" t="s">
        <v>155</v>
      </c>
      <c r="E261" s="262" t="s">
        <v>3166</v>
      </c>
      <c r="F261" s="262" t="s">
        <v>2959</v>
      </c>
      <c r="G261" s="262" t="s">
        <v>4198</v>
      </c>
      <c r="H261" s="262" t="s">
        <v>1484</v>
      </c>
      <c r="I261" s="258"/>
      <c r="J261" s="113"/>
      <c r="K261" s="113" t="s">
        <v>1485</v>
      </c>
      <c r="L261" s="113"/>
      <c r="M261" s="106" t="s">
        <v>149</v>
      </c>
      <c r="N261" s="114" t="s">
        <v>452</v>
      </c>
      <c r="O261" s="259" t="s">
        <v>1479</v>
      </c>
      <c r="P261" s="108"/>
      <c r="Q261" s="78" t="s">
        <v>1491</v>
      </c>
      <c r="R261" s="78" t="s">
        <v>4001</v>
      </c>
      <c r="S261" s="103" t="s">
        <v>1486</v>
      </c>
      <c r="T261" s="103" t="s">
        <v>1487</v>
      </c>
      <c r="U261" s="262" t="s">
        <v>4502</v>
      </c>
      <c r="V261" s="262" t="s">
        <v>4501</v>
      </c>
      <c r="W261" s="281" t="s">
        <v>172</v>
      </c>
      <c r="AA261" s="161">
        <f>IF(OR(J261="Fail",ISBLANK(J261)),INDEX('Issue Code Table'!C:C,MATCH(N:N,'Issue Code Table'!A:A,0)),IF(M261="Critical",6,IF(M261="Significant",5,IF(M261="Moderate",3,2))))</f>
        <v>5</v>
      </c>
    </row>
    <row r="262" spans="1:27" s="79" customFormat="1" ht="54.75" customHeight="1" x14ac:dyDescent="0.25">
      <c r="A262" s="101" t="s">
        <v>3824</v>
      </c>
      <c r="B262" s="102" t="s">
        <v>236</v>
      </c>
      <c r="C262" s="262" t="s">
        <v>237</v>
      </c>
      <c r="D262" s="262" t="s">
        <v>155</v>
      </c>
      <c r="E262" s="262" t="s">
        <v>1488</v>
      </c>
      <c r="F262" s="262" t="s">
        <v>2960</v>
      </c>
      <c r="G262" s="262" t="s">
        <v>3386</v>
      </c>
      <c r="H262" s="262" t="s">
        <v>1489</v>
      </c>
      <c r="I262" s="258"/>
      <c r="J262" s="113"/>
      <c r="K262" s="113" t="s">
        <v>1490</v>
      </c>
      <c r="L262" s="113"/>
      <c r="M262" s="106" t="s">
        <v>149</v>
      </c>
      <c r="N262" s="114" t="s">
        <v>452</v>
      </c>
      <c r="O262" s="259" t="s">
        <v>1479</v>
      </c>
      <c r="P262" s="108"/>
      <c r="Q262" s="78" t="s">
        <v>1501</v>
      </c>
      <c r="R262" s="78" t="s">
        <v>1502</v>
      </c>
      <c r="S262" s="103" t="s">
        <v>1493</v>
      </c>
      <c r="T262" s="103" t="s">
        <v>1494</v>
      </c>
      <c r="U262" s="262" t="s">
        <v>4498</v>
      </c>
      <c r="V262" s="262" t="s">
        <v>4497</v>
      </c>
      <c r="W262" s="281" t="s">
        <v>172</v>
      </c>
      <c r="AA262" s="161">
        <f>IF(OR(J262="Fail",ISBLANK(J262)),INDEX('Issue Code Table'!C:C,MATCH(N:N,'Issue Code Table'!A:A,0)),IF(M262="Critical",6,IF(M262="Significant",5,IF(M262="Moderate",3,2))))</f>
        <v>5</v>
      </c>
    </row>
    <row r="263" spans="1:27" s="79" customFormat="1" ht="54.75" customHeight="1" x14ac:dyDescent="0.25">
      <c r="A263" s="101" t="s">
        <v>3825</v>
      </c>
      <c r="B263" s="103" t="s">
        <v>1495</v>
      </c>
      <c r="C263" s="262" t="s">
        <v>1496</v>
      </c>
      <c r="D263" s="262" t="s">
        <v>155</v>
      </c>
      <c r="E263" s="262" t="s">
        <v>3167</v>
      </c>
      <c r="F263" s="262" t="s">
        <v>2961</v>
      </c>
      <c r="G263" s="262" t="s">
        <v>4197</v>
      </c>
      <c r="H263" s="262" t="s">
        <v>1497</v>
      </c>
      <c r="I263" s="258"/>
      <c r="J263" s="113"/>
      <c r="K263" s="113" t="s">
        <v>1498</v>
      </c>
      <c r="L263" s="113"/>
      <c r="M263" s="106" t="s">
        <v>149</v>
      </c>
      <c r="N263" s="114" t="s">
        <v>1499</v>
      </c>
      <c r="O263" s="259" t="s">
        <v>1500</v>
      </c>
      <c r="P263" s="108"/>
      <c r="Q263" s="78" t="s">
        <v>1512</v>
      </c>
      <c r="R263" s="78" t="s">
        <v>1513</v>
      </c>
      <c r="S263" s="103" t="s">
        <v>1503</v>
      </c>
      <c r="T263" s="103" t="s">
        <v>1504</v>
      </c>
      <c r="U263" s="262" t="s">
        <v>4500</v>
      </c>
      <c r="V263" s="262" t="s">
        <v>4496</v>
      </c>
      <c r="W263" s="281" t="s">
        <v>172</v>
      </c>
      <c r="AA263" s="161">
        <f>IF(OR(J263="Fail",ISBLANK(J263)),INDEX('Issue Code Table'!C:C,MATCH(N:N,'Issue Code Table'!A:A,0)),IF(M263="Critical",6,IF(M263="Significant",5,IF(M263="Moderate",3,2))))</f>
        <v>7</v>
      </c>
    </row>
    <row r="264" spans="1:27" s="79" customFormat="1" ht="54.75" customHeight="1" x14ac:dyDescent="0.25">
      <c r="A264" s="101" t="s">
        <v>3826</v>
      </c>
      <c r="B264" s="103" t="s">
        <v>223</v>
      </c>
      <c r="C264" s="262" t="s">
        <v>224</v>
      </c>
      <c r="D264" s="262" t="s">
        <v>155</v>
      </c>
      <c r="E264" s="262" t="s">
        <v>3241</v>
      </c>
      <c r="F264" s="262" t="s">
        <v>2962</v>
      </c>
      <c r="G264" s="262" t="s">
        <v>4196</v>
      </c>
      <c r="H264" s="262" t="s">
        <v>1505</v>
      </c>
      <c r="I264" s="258"/>
      <c r="J264" s="113"/>
      <c r="K264" s="113" t="s">
        <v>1506</v>
      </c>
      <c r="L264" s="113"/>
      <c r="M264" s="106" t="s">
        <v>149</v>
      </c>
      <c r="N264" s="114" t="s">
        <v>452</v>
      </c>
      <c r="O264" s="259" t="s">
        <v>453</v>
      </c>
      <c r="P264" s="108"/>
      <c r="Q264" s="78" t="s">
        <v>1512</v>
      </c>
      <c r="R264" s="78" t="s">
        <v>4002</v>
      </c>
      <c r="S264" s="103" t="s">
        <v>1507</v>
      </c>
      <c r="T264" s="103" t="s">
        <v>233</v>
      </c>
      <c r="U264" s="262" t="s">
        <v>4499</v>
      </c>
      <c r="V264" s="262" t="s">
        <v>4495</v>
      </c>
      <c r="W264" s="281" t="s">
        <v>172</v>
      </c>
      <c r="AA264" s="161">
        <f>IF(OR(J264="Fail",ISBLANK(J264)),INDEX('Issue Code Table'!C:C,MATCH(N:N,'Issue Code Table'!A:A,0)),IF(M264="Critical",6,IF(M264="Significant",5,IF(M264="Moderate",3,2))))</f>
        <v>5</v>
      </c>
    </row>
    <row r="265" spans="1:27" s="79" customFormat="1" ht="54.75" customHeight="1" x14ac:dyDescent="0.25">
      <c r="A265" s="101" t="s">
        <v>3827</v>
      </c>
      <c r="B265" s="102" t="s">
        <v>153</v>
      </c>
      <c r="C265" s="262" t="s">
        <v>154</v>
      </c>
      <c r="D265" s="262" t="s">
        <v>155</v>
      </c>
      <c r="E265" s="262" t="s">
        <v>3168</v>
      </c>
      <c r="F265" s="262" t="s">
        <v>2963</v>
      </c>
      <c r="G265" s="262" t="s">
        <v>3387</v>
      </c>
      <c r="H265" s="262" t="s">
        <v>1508</v>
      </c>
      <c r="I265" s="258"/>
      <c r="J265" s="113"/>
      <c r="K265" s="113" t="s">
        <v>1509</v>
      </c>
      <c r="L265" s="113"/>
      <c r="M265" s="106" t="s">
        <v>160</v>
      </c>
      <c r="N265" s="114" t="s">
        <v>440</v>
      </c>
      <c r="O265" s="259" t="s">
        <v>441</v>
      </c>
      <c r="P265" s="108"/>
      <c r="Q265" s="78" t="s">
        <v>1512</v>
      </c>
      <c r="R265" s="78" t="s">
        <v>1516</v>
      </c>
      <c r="S265" s="103" t="s">
        <v>1510</v>
      </c>
      <c r="T265" s="103" t="s">
        <v>1511</v>
      </c>
      <c r="U265" s="262" t="s">
        <v>4492</v>
      </c>
      <c r="V265" s="262" t="s">
        <v>4491</v>
      </c>
      <c r="W265" s="103"/>
      <c r="AA265" s="161">
        <f>IF(OR(J265="Fail",ISBLANK(J265)),INDEX('Issue Code Table'!C:C,MATCH(N:N,'Issue Code Table'!A:A,0)),IF(M265="Critical",6,IF(M265="Significant",5,IF(M265="Moderate",3,2))))</f>
        <v>4</v>
      </c>
    </row>
    <row r="266" spans="1:27" s="79" customFormat="1" ht="54.75" customHeight="1" x14ac:dyDescent="0.25">
      <c r="A266" s="101" t="s">
        <v>3828</v>
      </c>
      <c r="B266" s="102" t="s">
        <v>236</v>
      </c>
      <c r="C266" s="262" t="s">
        <v>237</v>
      </c>
      <c r="D266" s="262" t="s">
        <v>155</v>
      </c>
      <c r="E266" s="262" t="s">
        <v>4144</v>
      </c>
      <c r="F266" s="262" t="s">
        <v>3928</v>
      </c>
      <c r="G266" s="262" t="s">
        <v>3388</v>
      </c>
      <c r="H266" s="262" t="s">
        <v>4115</v>
      </c>
      <c r="I266" s="258"/>
      <c r="J266" s="113"/>
      <c r="K266" s="262" t="s">
        <v>4128</v>
      </c>
      <c r="L266" s="113"/>
      <c r="M266" s="106" t="s">
        <v>149</v>
      </c>
      <c r="N266" s="114" t="s">
        <v>452</v>
      </c>
      <c r="O266" s="259" t="s">
        <v>453</v>
      </c>
      <c r="P266" s="108"/>
      <c r="Q266" s="78" t="s">
        <v>1526</v>
      </c>
      <c r="R266" s="78" t="s">
        <v>1527</v>
      </c>
      <c r="S266" s="103" t="s">
        <v>1514</v>
      </c>
      <c r="T266" s="103" t="s">
        <v>1515</v>
      </c>
      <c r="U266" s="262" t="s">
        <v>4493</v>
      </c>
      <c r="V266" s="262" t="s">
        <v>4252</v>
      </c>
      <c r="W266" s="281" t="s">
        <v>172</v>
      </c>
      <c r="AA266" s="161">
        <f>IF(OR(J266="Fail",ISBLANK(J266)),INDEX('Issue Code Table'!C:C,MATCH(N:N,'Issue Code Table'!A:A,0)),IF(M266="Critical",6,IF(M266="Significant",5,IF(M266="Moderate",3,2))))</f>
        <v>5</v>
      </c>
    </row>
    <row r="267" spans="1:27" s="79" customFormat="1" ht="54.75" customHeight="1" x14ac:dyDescent="0.25">
      <c r="A267" s="101" t="s">
        <v>3829</v>
      </c>
      <c r="B267" s="102" t="s">
        <v>236</v>
      </c>
      <c r="C267" s="262" t="s">
        <v>237</v>
      </c>
      <c r="D267" s="262" t="s">
        <v>155</v>
      </c>
      <c r="E267" s="262" t="s">
        <v>4145</v>
      </c>
      <c r="F267" s="262" t="s">
        <v>3929</v>
      </c>
      <c r="G267" s="262" t="s">
        <v>4195</v>
      </c>
      <c r="H267" s="262" t="s">
        <v>4114</v>
      </c>
      <c r="I267" s="258"/>
      <c r="J267" s="113"/>
      <c r="K267" s="262" t="s">
        <v>4129</v>
      </c>
      <c r="L267" s="113"/>
      <c r="M267" s="106" t="s">
        <v>149</v>
      </c>
      <c r="N267" s="114" t="s">
        <v>452</v>
      </c>
      <c r="O267" s="259" t="s">
        <v>453</v>
      </c>
      <c r="P267" s="108"/>
      <c r="Q267" s="78" t="s">
        <v>1526</v>
      </c>
      <c r="R267" s="78" t="s">
        <v>4003</v>
      </c>
      <c r="S267" s="103" t="s">
        <v>3965</v>
      </c>
      <c r="T267" s="103" t="s">
        <v>3966</v>
      </c>
      <c r="U267" s="262" t="s">
        <v>4494</v>
      </c>
      <c r="V267" s="262" t="s">
        <v>4251</v>
      </c>
      <c r="W267" s="281" t="s">
        <v>172</v>
      </c>
      <c r="AA267" s="161">
        <f>IF(OR(J267="Fail",ISBLANK(J267)),INDEX('Issue Code Table'!C:C,MATCH(N:N,'Issue Code Table'!A:A,0)),IF(M267="Critical",6,IF(M267="Significant",5,IF(M267="Moderate",3,2))))</f>
        <v>5</v>
      </c>
    </row>
    <row r="268" spans="1:27" s="79" customFormat="1" ht="54.75" customHeight="1" x14ac:dyDescent="0.25">
      <c r="A268" s="101" t="s">
        <v>3830</v>
      </c>
      <c r="B268" s="102" t="s">
        <v>236</v>
      </c>
      <c r="C268" s="262" t="s">
        <v>237</v>
      </c>
      <c r="D268" s="262" t="s">
        <v>155</v>
      </c>
      <c r="E268" s="262" t="s">
        <v>3169</v>
      </c>
      <c r="F268" s="262" t="s">
        <v>2964</v>
      </c>
      <c r="G268" s="262" t="s">
        <v>4194</v>
      </c>
      <c r="H268" s="176" t="s">
        <v>3484</v>
      </c>
      <c r="I268" s="258"/>
      <c r="J268" s="113"/>
      <c r="K268" s="104" t="s">
        <v>3485</v>
      </c>
      <c r="L268" s="113"/>
      <c r="M268" s="106" t="s">
        <v>160</v>
      </c>
      <c r="N268" s="114" t="s">
        <v>789</v>
      </c>
      <c r="O268" s="259" t="s">
        <v>1185</v>
      </c>
      <c r="P268" s="108"/>
      <c r="Q268" s="78" t="s">
        <v>1526</v>
      </c>
      <c r="R268" s="78" t="s">
        <v>4004</v>
      </c>
      <c r="S268" s="103" t="s">
        <v>1517</v>
      </c>
      <c r="T268" s="103" t="s">
        <v>1518</v>
      </c>
      <c r="U268" s="262" t="s">
        <v>4489</v>
      </c>
      <c r="V268" s="262" t="s">
        <v>3561</v>
      </c>
      <c r="W268" s="103"/>
      <c r="AA268" s="161">
        <f>IF(OR(J268="Fail",ISBLANK(J268)),INDEX('Issue Code Table'!C:C,MATCH(N:N,'Issue Code Table'!A:A,0)),IF(M268="Critical",6,IF(M268="Significant",5,IF(M268="Moderate",3,2))))</f>
        <v>5</v>
      </c>
    </row>
    <row r="269" spans="1:27" s="79" customFormat="1" ht="54.75" customHeight="1" x14ac:dyDescent="0.25">
      <c r="A269" s="101" t="s">
        <v>3831</v>
      </c>
      <c r="B269" s="102" t="s">
        <v>236</v>
      </c>
      <c r="C269" s="262" t="s">
        <v>237</v>
      </c>
      <c r="D269" s="262" t="s">
        <v>155</v>
      </c>
      <c r="E269" s="262" t="s">
        <v>4146</v>
      </c>
      <c r="F269" s="262" t="s">
        <v>3930</v>
      </c>
      <c r="G269" s="262" t="s">
        <v>4193</v>
      </c>
      <c r="H269" s="262" t="s">
        <v>4113</v>
      </c>
      <c r="I269" s="258"/>
      <c r="J269" s="113"/>
      <c r="K269" s="262" t="s">
        <v>4130</v>
      </c>
      <c r="L269" s="113"/>
      <c r="M269" s="106" t="s">
        <v>149</v>
      </c>
      <c r="N269" s="114" t="s">
        <v>452</v>
      </c>
      <c r="O269" s="259" t="s">
        <v>453</v>
      </c>
      <c r="P269" s="108"/>
      <c r="Q269" s="78" t="s">
        <v>1526</v>
      </c>
      <c r="R269" s="78" t="s">
        <v>4005</v>
      </c>
      <c r="S269" s="103" t="s">
        <v>908</v>
      </c>
      <c r="T269" s="103" t="s">
        <v>3967</v>
      </c>
      <c r="U269" s="262" t="s">
        <v>4488</v>
      </c>
      <c r="V269" s="262" t="s">
        <v>4253</v>
      </c>
      <c r="W269" s="281" t="s">
        <v>172</v>
      </c>
      <c r="AA269" s="161">
        <f>IF(OR(J269="Fail",ISBLANK(J269)),INDEX('Issue Code Table'!C:C,MATCH(N:N,'Issue Code Table'!A:A,0)),IF(M269="Critical",6,IF(M269="Significant",5,IF(M269="Moderate",3,2))))</f>
        <v>5</v>
      </c>
    </row>
    <row r="270" spans="1:27" s="79" customFormat="1" ht="54.75" customHeight="1" x14ac:dyDescent="0.25">
      <c r="A270" s="101" t="s">
        <v>3832</v>
      </c>
      <c r="B270" s="102" t="s">
        <v>236</v>
      </c>
      <c r="C270" s="262" t="s">
        <v>237</v>
      </c>
      <c r="D270" s="262" t="s">
        <v>155</v>
      </c>
      <c r="E270" s="262" t="s">
        <v>4147</v>
      </c>
      <c r="F270" s="262" t="s">
        <v>3931</v>
      </c>
      <c r="G270" s="262" t="s">
        <v>4192</v>
      </c>
      <c r="H270" s="262" t="s">
        <v>4112</v>
      </c>
      <c r="I270" s="258"/>
      <c r="J270" s="113"/>
      <c r="K270" s="262" t="s">
        <v>4132</v>
      </c>
      <c r="L270" s="113"/>
      <c r="M270" s="106" t="s">
        <v>149</v>
      </c>
      <c r="N270" s="114" t="s">
        <v>452</v>
      </c>
      <c r="O270" s="259" t="s">
        <v>453</v>
      </c>
      <c r="P270" s="108"/>
      <c r="Q270" s="78" t="s">
        <v>1526</v>
      </c>
      <c r="R270" s="78" t="s">
        <v>4006</v>
      </c>
      <c r="S270" s="103" t="s">
        <v>3965</v>
      </c>
      <c r="T270" s="103" t="s">
        <v>3968</v>
      </c>
      <c r="U270" s="262" t="s">
        <v>4490</v>
      </c>
      <c r="V270" s="262" t="s">
        <v>4254</v>
      </c>
      <c r="W270" s="281" t="s">
        <v>172</v>
      </c>
      <c r="AA270" s="161">
        <f>IF(OR(J270="Fail",ISBLANK(J270)),INDEX('Issue Code Table'!C:C,MATCH(N:N,'Issue Code Table'!A:A,0)),IF(M270="Critical",6,IF(M270="Significant",5,IF(M270="Moderate",3,2))))</f>
        <v>5</v>
      </c>
    </row>
    <row r="271" spans="1:27" s="79" customFormat="1" ht="54.75" customHeight="1" x14ac:dyDescent="0.25">
      <c r="A271" s="101" t="s">
        <v>3833</v>
      </c>
      <c r="B271" s="102" t="s">
        <v>236</v>
      </c>
      <c r="C271" s="262" t="s">
        <v>237</v>
      </c>
      <c r="D271" s="262" t="s">
        <v>155</v>
      </c>
      <c r="E271" s="262" t="s">
        <v>4148</v>
      </c>
      <c r="F271" s="262" t="s">
        <v>3932</v>
      </c>
      <c r="G271" s="262" t="s">
        <v>4191</v>
      </c>
      <c r="H271" s="262" t="s">
        <v>4111</v>
      </c>
      <c r="I271" s="258"/>
      <c r="J271" s="113"/>
      <c r="K271" s="262" t="s">
        <v>4131</v>
      </c>
      <c r="L271" s="113"/>
      <c r="M271" s="106" t="s">
        <v>149</v>
      </c>
      <c r="N271" s="114" t="s">
        <v>452</v>
      </c>
      <c r="O271" s="259" t="s">
        <v>453</v>
      </c>
      <c r="P271" s="108"/>
      <c r="Q271" s="78" t="s">
        <v>1526</v>
      </c>
      <c r="R271" s="78" t="s">
        <v>4007</v>
      </c>
      <c r="S271" s="103" t="s">
        <v>3969</v>
      </c>
      <c r="T271" s="103" t="s">
        <v>3970</v>
      </c>
      <c r="U271" s="262" t="s">
        <v>4487</v>
      </c>
      <c r="V271" s="262" t="s">
        <v>4948</v>
      </c>
      <c r="W271" s="281" t="s">
        <v>172</v>
      </c>
      <c r="AA271" s="161">
        <f>IF(OR(J271="Fail",ISBLANK(J271)),INDEX('Issue Code Table'!C:C,MATCH(N:N,'Issue Code Table'!A:A,0)),IF(M271="Critical",6,IF(M271="Significant",5,IF(M271="Moderate",3,2))))</f>
        <v>5</v>
      </c>
    </row>
    <row r="272" spans="1:27" s="79" customFormat="1" ht="54.75" customHeight="1" x14ac:dyDescent="0.25">
      <c r="A272" s="101" t="s">
        <v>3834</v>
      </c>
      <c r="B272" s="192" t="s">
        <v>679</v>
      </c>
      <c r="C272" s="262" t="s">
        <v>680</v>
      </c>
      <c r="D272" s="262" t="s">
        <v>155</v>
      </c>
      <c r="E272" s="262" t="s">
        <v>3242</v>
      </c>
      <c r="F272" s="262" t="s">
        <v>3933</v>
      </c>
      <c r="G272" s="262" t="s">
        <v>4161</v>
      </c>
      <c r="H272" s="262" t="s">
        <v>1519</v>
      </c>
      <c r="I272" s="258"/>
      <c r="J272" s="113"/>
      <c r="K272" s="113" t="s">
        <v>1520</v>
      </c>
      <c r="L272" s="113"/>
      <c r="M272" s="106" t="s">
        <v>149</v>
      </c>
      <c r="N272" s="114" t="s">
        <v>452</v>
      </c>
      <c r="O272" s="259" t="s">
        <v>453</v>
      </c>
      <c r="P272" s="108"/>
      <c r="Q272" s="78" t="s">
        <v>1526</v>
      </c>
      <c r="R272" s="78" t="s">
        <v>4008</v>
      </c>
      <c r="S272" s="103" t="s">
        <v>1521</v>
      </c>
      <c r="T272" s="103" t="s">
        <v>1522</v>
      </c>
      <c r="U272" s="262" t="s">
        <v>4486</v>
      </c>
      <c r="V272" s="262" t="s">
        <v>4485</v>
      </c>
      <c r="W272" s="281" t="s">
        <v>172</v>
      </c>
      <c r="AA272" s="161">
        <f>IF(OR(J272="Fail",ISBLANK(J272)),INDEX('Issue Code Table'!C:C,MATCH(N:N,'Issue Code Table'!A:A,0)),IF(M272="Critical",6,IF(M272="Significant",5,IF(M272="Moderate",3,2))))</f>
        <v>5</v>
      </c>
    </row>
    <row r="273" spans="1:27" s="79" customFormat="1" ht="54.75" customHeight="1" x14ac:dyDescent="0.25">
      <c r="A273" s="101" t="s">
        <v>3835</v>
      </c>
      <c r="B273" s="102" t="s">
        <v>1325</v>
      </c>
      <c r="C273" s="262" t="s">
        <v>1326</v>
      </c>
      <c r="D273" s="262" t="s">
        <v>155</v>
      </c>
      <c r="E273" s="262" t="s">
        <v>1523</v>
      </c>
      <c r="F273" s="262" t="s">
        <v>2965</v>
      </c>
      <c r="G273" s="262" t="s">
        <v>3389</v>
      </c>
      <c r="H273" s="262" t="s">
        <v>1524</v>
      </c>
      <c r="I273" s="258"/>
      <c r="J273" s="113"/>
      <c r="K273" s="113" t="s">
        <v>1525</v>
      </c>
      <c r="L273" s="113"/>
      <c r="M273" s="106" t="s">
        <v>149</v>
      </c>
      <c r="N273" s="114" t="s">
        <v>452</v>
      </c>
      <c r="O273" s="259" t="s">
        <v>453</v>
      </c>
      <c r="P273" s="108"/>
      <c r="Q273" s="78" t="s">
        <v>4009</v>
      </c>
      <c r="R273" s="78" t="s">
        <v>4010</v>
      </c>
      <c r="S273" s="103" t="s">
        <v>1528</v>
      </c>
      <c r="T273" s="103" t="s">
        <v>3102</v>
      </c>
      <c r="U273" s="262" t="s">
        <v>4483</v>
      </c>
      <c r="V273" s="262" t="s">
        <v>4484</v>
      </c>
      <c r="W273" s="281" t="s">
        <v>172</v>
      </c>
      <c r="AA273" s="161">
        <f>IF(OR(J273="Fail",ISBLANK(J273)),INDEX('Issue Code Table'!C:C,MATCH(N:N,'Issue Code Table'!A:A,0)),IF(M273="Critical",6,IF(M273="Significant",5,IF(M273="Moderate",3,2))))</f>
        <v>5</v>
      </c>
    </row>
    <row r="274" spans="1:27" s="79" customFormat="1" ht="54.75" customHeight="1" x14ac:dyDescent="0.25">
      <c r="A274" s="101" t="s">
        <v>3836</v>
      </c>
      <c r="B274" s="102" t="s">
        <v>236</v>
      </c>
      <c r="C274" s="262" t="s">
        <v>237</v>
      </c>
      <c r="D274" s="262" t="s">
        <v>155</v>
      </c>
      <c r="E274" s="262" t="s">
        <v>3243</v>
      </c>
      <c r="F274" s="262" t="s">
        <v>2966</v>
      </c>
      <c r="G274" s="262" t="s">
        <v>4190</v>
      </c>
      <c r="H274" s="262" t="s">
        <v>1529</v>
      </c>
      <c r="I274" s="258"/>
      <c r="J274" s="113"/>
      <c r="K274" s="113" t="s">
        <v>1530</v>
      </c>
      <c r="L274" s="113"/>
      <c r="M274" s="106" t="s">
        <v>160</v>
      </c>
      <c r="N274" s="114" t="s">
        <v>483</v>
      </c>
      <c r="O274" s="259" t="s">
        <v>484</v>
      </c>
      <c r="P274" s="108"/>
      <c r="Q274" s="78" t="s">
        <v>4011</v>
      </c>
      <c r="R274" s="78" t="s">
        <v>4012</v>
      </c>
      <c r="S274" s="103" t="s">
        <v>1531</v>
      </c>
      <c r="T274" s="103" t="s">
        <v>233</v>
      </c>
      <c r="U274" s="262" t="s">
        <v>4481</v>
      </c>
      <c r="V274" s="262" t="s">
        <v>4480</v>
      </c>
      <c r="W274" s="103"/>
      <c r="AA274" s="161">
        <f>IF(OR(J274="Fail",ISBLANK(J274)),INDEX('Issue Code Table'!C:C,MATCH(N:N,'Issue Code Table'!A:A,0)),IF(M274="Critical",6,IF(M274="Significant",5,IF(M274="Moderate",3,2))))</f>
        <v>4</v>
      </c>
    </row>
    <row r="275" spans="1:27" s="79" customFormat="1" ht="54.75" customHeight="1" x14ac:dyDescent="0.25">
      <c r="A275" s="101" t="s">
        <v>3837</v>
      </c>
      <c r="B275" s="102" t="s">
        <v>470</v>
      </c>
      <c r="C275" s="262" t="s">
        <v>471</v>
      </c>
      <c r="D275" s="262" t="s">
        <v>155</v>
      </c>
      <c r="E275" s="262" t="s">
        <v>1532</v>
      </c>
      <c r="F275" s="262" t="s">
        <v>2967</v>
      </c>
      <c r="G275" s="262" t="s">
        <v>4162</v>
      </c>
      <c r="H275" s="262" t="s">
        <v>1533</v>
      </c>
      <c r="I275" s="258"/>
      <c r="J275" s="113"/>
      <c r="K275" s="113" t="s">
        <v>1534</v>
      </c>
      <c r="L275" s="113"/>
      <c r="M275" s="106" t="s">
        <v>287</v>
      </c>
      <c r="N275" s="114" t="s">
        <v>915</v>
      </c>
      <c r="O275" s="259" t="s">
        <v>916</v>
      </c>
      <c r="P275" s="108"/>
      <c r="Q275" s="78" t="s">
        <v>4011</v>
      </c>
      <c r="R275" s="78" t="s">
        <v>4013</v>
      </c>
      <c r="S275" s="103" t="s">
        <v>908</v>
      </c>
      <c r="T275" s="103" t="s">
        <v>1535</v>
      </c>
      <c r="U275" s="262" t="s">
        <v>4482</v>
      </c>
      <c r="V275" s="262" t="s">
        <v>4479</v>
      </c>
      <c r="W275" s="103"/>
      <c r="AA275" s="161">
        <f>IF(OR(J275="Fail",ISBLANK(J275)),INDEX('Issue Code Table'!C:C,MATCH(N:N,'Issue Code Table'!A:A,0)),IF(M275="Critical",6,IF(M275="Significant",5,IF(M275="Moderate",3,2))))</f>
        <v>2</v>
      </c>
    </row>
    <row r="276" spans="1:27" s="79" customFormat="1" ht="54.75" customHeight="1" x14ac:dyDescent="0.25">
      <c r="A276" s="101" t="s">
        <v>3838</v>
      </c>
      <c r="B276" s="192" t="s">
        <v>479</v>
      </c>
      <c r="C276" s="262" t="s">
        <v>1536</v>
      </c>
      <c r="D276" s="262" t="s">
        <v>155</v>
      </c>
      <c r="E276" s="262" t="s">
        <v>3244</v>
      </c>
      <c r="F276" s="262" t="s">
        <v>2966</v>
      </c>
      <c r="G276" s="262" t="s">
        <v>3390</v>
      </c>
      <c r="H276" s="262" t="s">
        <v>1537</v>
      </c>
      <c r="I276" s="258"/>
      <c r="J276" s="113"/>
      <c r="K276" s="113" t="s">
        <v>1538</v>
      </c>
      <c r="L276" s="113"/>
      <c r="M276" s="106" t="s">
        <v>160</v>
      </c>
      <c r="N276" s="114" t="s">
        <v>483</v>
      </c>
      <c r="O276" s="259" t="s">
        <v>484</v>
      </c>
      <c r="P276" s="108"/>
      <c r="Q276" s="78" t="s">
        <v>4014</v>
      </c>
      <c r="R276" s="78" t="s">
        <v>4015</v>
      </c>
      <c r="S276" s="103" t="s">
        <v>1531</v>
      </c>
      <c r="T276" s="103" t="s">
        <v>233</v>
      </c>
      <c r="U276" s="262" t="s">
        <v>4477</v>
      </c>
      <c r="V276" s="262" t="s">
        <v>4478</v>
      </c>
      <c r="W276" s="103"/>
      <c r="AA276" s="161">
        <f>IF(OR(J276="Fail",ISBLANK(J276)),INDEX('Issue Code Table'!C:C,MATCH(N:N,'Issue Code Table'!A:A,0)),IF(M276="Critical",6,IF(M276="Significant",5,IF(M276="Moderate",3,2))))</f>
        <v>4</v>
      </c>
    </row>
    <row r="277" spans="1:27" s="79" customFormat="1" ht="54.75" customHeight="1" x14ac:dyDescent="0.25">
      <c r="A277" s="101" t="s">
        <v>3839</v>
      </c>
      <c r="B277" s="102" t="s">
        <v>470</v>
      </c>
      <c r="C277" s="262" t="s">
        <v>471</v>
      </c>
      <c r="D277" s="262" t="s">
        <v>155</v>
      </c>
      <c r="E277" s="262" t="s">
        <v>1539</v>
      </c>
      <c r="F277" s="262" t="s">
        <v>2968</v>
      </c>
      <c r="G277" s="262" t="s">
        <v>3391</v>
      </c>
      <c r="H277" s="262" t="s">
        <v>1540</v>
      </c>
      <c r="I277" s="258"/>
      <c r="J277" s="113"/>
      <c r="K277" s="113" t="s">
        <v>1541</v>
      </c>
      <c r="L277" s="113"/>
      <c r="M277" s="106" t="s">
        <v>287</v>
      </c>
      <c r="N277" s="114" t="s">
        <v>915</v>
      </c>
      <c r="O277" s="259" t="s">
        <v>916</v>
      </c>
      <c r="P277" s="108"/>
      <c r="Q277" s="78" t="s">
        <v>4014</v>
      </c>
      <c r="R277" s="78" t="s">
        <v>4016</v>
      </c>
      <c r="S277" s="103" t="s">
        <v>908</v>
      </c>
      <c r="T277" s="103" t="s">
        <v>1535</v>
      </c>
      <c r="U277" s="262" t="s">
        <v>4476</v>
      </c>
      <c r="V277" s="262" t="s">
        <v>4475</v>
      </c>
      <c r="W277" s="103"/>
      <c r="AA277" s="161">
        <f>IF(OR(J277="Fail",ISBLANK(J277)),INDEX('Issue Code Table'!C:C,MATCH(N:N,'Issue Code Table'!A:A,0)),IF(M277="Critical",6,IF(M277="Significant",5,IF(M277="Moderate",3,2))))</f>
        <v>2</v>
      </c>
    </row>
    <row r="278" spans="1:27" s="79" customFormat="1" ht="54.75" customHeight="1" x14ac:dyDescent="0.25">
      <c r="A278" s="101" t="s">
        <v>3840</v>
      </c>
      <c r="B278" s="102" t="s">
        <v>142</v>
      </c>
      <c r="C278" s="262" t="s">
        <v>143</v>
      </c>
      <c r="D278" s="262" t="s">
        <v>155</v>
      </c>
      <c r="E278" s="262" t="s">
        <v>3245</v>
      </c>
      <c r="F278" s="262" t="s">
        <v>2966</v>
      </c>
      <c r="G278" s="262" t="s">
        <v>3392</v>
      </c>
      <c r="H278" s="262" t="s">
        <v>1542</v>
      </c>
      <c r="I278" s="258"/>
      <c r="J278" s="113"/>
      <c r="K278" s="113" t="s">
        <v>1543</v>
      </c>
      <c r="L278" s="113"/>
      <c r="M278" s="106" t="s">
        <v>160</v>
      </c>
      <c r="N278" s="114" t="s">
        <v>483</v>
      </c>
      <c r="O278" s="259" t="s">
        <v>484</v>
      </c>
      <c r="P278" s="108"/>
      <c r="Q278" s="78" t="s">
        <v>4017</v>
      </c>
      <c r="R278" s="78" t="s">
        <v>4018</v>
      </c>
      <c r="S278" s="103" t="s">
        <v>1531</v>
      </c>
      <c r="T278" s="103" t="s">
        <v>233</v>
      </c>
      <c r="U278" s="262" t="s">
        <v>4472</v>
      </c>
      <c r="V278" s="262" t="s">
        <v>4474</v>
      </c>
      <c r="W278" s="103"/>
      <c r="AA278" s="161">
        <f>IF(OR(J278="Fail",ISBLANK(J278)),INDEX('Issue Code Table'!C:C,MATCH(N:N,'Issue Code Table'!A:A,0)),IF(M278="Critical",6,IF(M278="Significant",5,IF(M278="Moderate",3,2))))</f>
        <v>4</v>
      </c>
    </row>
    <row r="279" spans="1:27" s="79" customFormat="1" ht="54.75" customHeight="1" x14ac:dyDescent="0.25">
      <c r="A279" s="101" t="s">
        <v>3841</v>
      </c>
      <c r="B279" s="102" t="s">
        <v>470</v>
      </c>
      <c r="C279" s="262" t="s">
        <v>471</v>
      </c>
      <c r="D279" s="262" t="s">
        <v>155</v>
      </c>
      <c r="E279" s="262" t="s">
        <v>1544</v>
      </c>
      <c r="F279" s="262" t="s">
        <v>2967</v>
      </c>
      <c r="G279" s="262" t="s">
        <v>3393</v>
      </c>
      <c r="H279" s="262" t="s">
        <v>1545</v>
      </c>
      <c r="I279" s="258"/>
      <c r="J279" s="113"/>
      <c r="K279" s="113" t="s">
        <v>1546</v>
      </c>
      <c r="L279" s="113"/>
      <c r="M279" s="106" t="s">
        <v>287</v>
      </c>
      <c r="N279" s="114" t="s">
        <v>915</v>
      </c>
      <c r="O279" s="259" t="s">
        <v>916</v>
      </c>
      <c r="P279" s="108"/>
      <c r="Q279" s="78" t="s">
        <v>4017</v>
      </c>
      <c r="R279" s="78" t="s">
        <v>4019</v>
      </c>
      <c r="S279" s="103" t="s">
        <v>1547</v>
      </c>
      <c r="T279" s="103" t="s">
        <v>1535</v>
      </c>
      <c r="U279" s="262" t="s">
        <v>4471</v>
      </c>
      <c r="V279" s="262" t="s">
        <v>4473</v>
      </c>
      <c r="W279" s="103"/>
      <c r="AA279" s="161">
        <f>IF(OR(J279="Fail",ISBLANK(J279)),INDEX('Issue Code Table'!C:C,MATCH(N:N,'Issue Code Table'!A:A,0)),IF(M279="Critical",6,IF(M279="Significant",5,IF(M279="Moderate",3,2))))</f>
        <v>2</v>
      </c>
    </row>
    <row r="280" spans="1:27" s="79" customFormat="1" ht="54.75" customHeight="1" x14ac:dyDescent="0.25">
      <c r="A280" s="101" t="s">
        <v>3842</v>
      </c>
      <c r="B280" s="103" t="s">
        <v>910</v>
      </c>
      <c r="C280" s="262" t="s">
        <v>911</v>
      </c>
      <c r="D280" s="262" t="s">
        <v>155</v>
      </c>
      <c r="E280" s="262" t="s">
        <v>3246</v>
      </c>
      <c r="F280" s="262" t="s">
        <v>2966</v>
      </c>
      <c r="G280" s="262" t="s">
        <v>4189</v>
      </c>
      <c r="H280" s="262" t="s">
        <v>1548</v>
      </c>
      <c r="I280" s="258"/>
      <c r="J280" s="113"/>
      <c r="K280" s="113" t="s">
        <v>1549</v>
      </c>
      <c r="L280" s="113"/>
      <c r="M280" s="106" t="s">
        <v>160</v>
      </c>
      <c r="N280" s="114" t="s">
        <v>483</v>
      </c>
      <c r="O280" s="259" t="s">
        <v>484</v>
      </c>
      <c r="P280" s="108"/>
      <c r="Q280" s="78" t="s">
        <v>4020</v>
      </c>
      <c r="R280" s="78" t="s">
        <v>4021</v>
      </c>
      <c r="S280" s="103" t="s">
        <v>1531</v>
      </c>
      <c r="T280" s="103" t="s">
        <v>233</v>
      </c>
      <c r="U280" s="262" t="s">
        <v>4470</v>
      </c>
      <c r="V280" s="262" t="s">
        <v>4469</v>
      </c>
      <c r="W280" s="103"/>
      <c r="AA280" s="161">
        <f>IF(OR(J280="Fail",ISBLANK(J280)),INDEX('Issue Code Table'!C:C,MATCH(N:N,'Issue Code Table'!A:A,0)),IF(M280="Critical",6,IF(M280="Significant",5,IF(M280="Moderate",3,2))))</f>
        <v>4</v>
      </c>
    </row>
    <row r="281" spans="1:27" s="79" customFormat="1" ht="54.75" customHeight="1" x14ac:dyDescent="0.25">
      <c r="A281" s="101" t="s">
        <v>3843</v>
      </c>
      <c r="B281" s="102" t="s">
        <v>470</v>
      </c>
      <c r="C281" s="262" t="s">
        <v>471</v>
      </c>
      <c r="D281" s="262" t="s">
        <v>155</v>
      </c>
      <c r="E281" s="262" t="s">
        <v>1550</v>
      </c>
      <c r="F281" s="262" t="s">
        <v>2967</v>
      </c>
      <c r="G281" s="262" t="s">
        <v>4188</v>
      </c>
      <c r="H281" s="262" t="s">
        <v>1551</v>
      </c>
      <c r="I281" s="258"/>
      <c r="J281" s="113"/>
      <c r="K281" s="113" t="s">
        <v>1552</v>
      </c>
      <c r="L281" s="113"/>
      <c r="M281" s="106" t="s">
        <v>287</v>
      </c>
      <c r="N281" s="114" t="s">
        <v>915</v>
      </c>
      <c r="O281" s="259" t="s">
        <v>916</v>
      </c>
      <c r="P281" s="108"/>
      <c r="Q281" s="78" t="s">
        <v>4020</v>
      </c>
      <c r="R281" s="78" t="s">
        <v>4022</v>
      </c>
      <c r="S281" s="103" t="s">
        <v>1547</v>
      </c>
      <c r="T281" s="103" t="s">
        <v>1535</v>
      </c>
      <c r="U281" s="262" t="s">
        <v>4468</v>
      </c>
      <c r="V281" s="262" t="s">
        <v>4467</v>
      </c>
      <c r="W281" s="103"/>
      <c r="AA281" s="161">
        <f>IF(OR(J281="Fail",ISBLANK(J281)),INDEX('Issue Code Table'!C:C,MATCH(N:N,'Issue Code Table'!A:A,0)),IF(M281="Critical",6,IF(M281="Significant",5,IF(M281="Moderate",3,2))))</f>
        <v>2</v>
      </c>
    </row>
    <row r="282" spans="1:27" s="79" customFormat="1" ht="54.75" customHeight="1" x14ac:dyDescent="0.25">
      <c r="A282" s="101" t="s">
        <v>3844</v>
      </c>
      <c r="B282" s="102" t="s">
        <v>896</v>
      </c>
      <c r="C282" s="262" t="s">
        <v>897</v>
      </c>
      <c r="D282" s="262" t="s">
        <v>155</v>
      </c>
      <c r="E282" s="262" t="s">
        <v>3247</v>
      </c>
      <c r="F282" s="262" t="s">
        <v>2969</v>
      </c>
      <c r="G282" s="262" t="s">
        <v>3394</v>
      </c>
      <c r="H282" s="262" t="s">
        <v>1553</v>
      </c>
      <c r="I282" s="258"/>
      <c r="J282" s="113"/>
      <c r="K282" s="113" t="s">
        <v>1554</v>
      </c>
      <c r="L282" s="113"/>
      <c r="M282" s="106" t="s">
        <v>149</v>
      </c>
      <c r="N282" s="114" t="s">
        <v>1555</v>
      </c>
      <c r="O282" s="259" t="s">
        <v>1556</v>
      </c>
      <c r="P282" s="108"/>
      <c r="Q282" s="78" t="s">
        <v>4023</v>
      </c>
      <c r="R282" s="78" t="s">
        <v>4024</v>
      </c>
      <c r="S282" s="103" t="s">
        <v>1557</v>
      </c>
      <c r="T282" s="103" t="s">
        <v>233</v>
      </c>
      <c r="U282" s="262" t="s">
        <v>4461</v>
      </c>
      <c r="V282" s="262" t="s">
        <v>4466</v>
      </c>
      <c r="W282" s="281" t="s">
        <v>172</v>
      </c>
      <c r="AA282" s="161">
        <f>IF(OR(J282="Fail",ISBLANK(J282)),INDEX('Issue Code Table'!C:C,MATCH(N:N,'Issue Code Table'!A:A,0)),IF(M282="Critical",6,IF(M282="Significant",5,IF(M282="Moderate",3,2))))</f>
        <v>5</v>
      </c>
    </row>
    <row r="283" spans="1:27" s="79" customFormat="1" ht="54.75" customHeight="1" x14ac:dyDescent="0.25">
      <c r="A283" s="101" t="s">
        <v>3845</v>
      </c>
      <c r="B283" s="102" t="s">
        <v>896</v>
      </c>
      <c r="C283" s="262" t="s">
        <v>897</v>
      </c>
      <c r="D283" s="262" t="s">
        <v>155</v>
      </c>
      <c r="E283" s="262" t="s">
        <v>3248</v>
      </c>
      <c r="F283" s="262" t="s">
        <v>2970</v>
      </c>
      <c r="G283" s="262" t="s">
        <v>3395</v>
      </c>
      <c r="H283" s="262" t="s">
        <v>1558</v>
      </c>
      <c r="I283" s="258"/>
      <c r="J283" s="113"/>
      <c r="K283" s="113" t="s">
        <v>1559</v>
      </c>
      <c r="L283" s="113"/>
      <c r="M283" s="106" t="s">
        <v>149</v>
      </c>
      <c r="N283" s="114" t="s">
        <v>1555</v>
      </c>
      <c r="O283" s="259" t="s">
        <v>1556</v>
      </c>
      <c r="P283" s="108"/>
      <c r="Q283" s="78" t="s">
        <v>4023</v>
      </c>
      <c r="R283" s="78" t="s">
        <v>4025</v>
      </c>
      <c r="S283" s="103" t="s">
        <v>1560</v>
      </c>
      <c r="T283" s="103" t="s">
        <v>233</v>
      </c>
      <c r="U283" s="262" t="s">
        <v>4460</v>
      </c>
      <c r="V283" s="262" t="s">
        <v>4462</v>
      </c>
      <c r="W283" s="281" t="s">
        <v>172</v>
      </c>
      <c r="AA283" s="161">
        <f>IF(OR(J283="Fail",ISBLANK(J283)),INDEX('Issue Code Table'!C:C,MATCH(N:N,'Issue Code Table'!A:A,0)),IF(M283="Critical",6,IF(M283="Significant",5,IF(M283="Moderate",3,2))))</f>
        <v>5</v>
      </c>
    </row>
    <row r="284" spans="1:27" s="79" customFormat="1" ht="54.75" customHeight="1" x14ac:dyDescent="0.25">
      <c r="A284" s="101" t="s">
        <v>3846</v>
      </c>
      <c r="B284" s="102" t="s">
        <v>896</v>
      </c>
      <c r="C284" s="262" t="s">
        <v>897</v>
      </c>
      <c r="D284" s="262" t="s">
        <v>155</v>
      </c>
      <c r="E284" s="262" t="s">
        <v>3249</v>
      </c>
      <c r="F284" s="262" t="s">
        <v>2971</v>
      </c>
      <c r="G284" s="262" t="s">
        <v>3396</v>
      </c>
      <c r="H284" s="262" t="s">
        <v>1561</v>
      </c>
      <c r="I284" s="258"/>
      <c r="J284" s="113"/>
      <c r="K284" s="113" t="s">
        <v>1562</v>
      </c>
      <c r="L284" s="113"/>
      <c r="M284" s="106" t="s">
        <v>149</v>
      </c>
      <c r="N284" s="114" t="s">
        <v>452</v>
      </c>
      <c r="O284" s="259" t="s">
        <v>453</v>
      </c>
      <c r="P284" s="108"/>
      <c r="Q284" s="78" t="s">
        <v>4023</v>
      </c>
      <c r="R284" s="78" t="s">
        <v>4026</v>
      </c>
      <c r="S284" s="103" t="s">
        <v>1563</v>
      </c>
      <c r="T284" s="103" t="s">
        <v>233</v>
      </c>
      <c r="U284" s="262" t="s">
        <v>4459</v>
      </c>
      <c r="V284" s="262" t="s">
        <v>3562</v>
      </c>
      <c r="W284" s="281" t="s">
        <v>172</v>
      </c>
      <c r="AA284" s="161">
        <f>IF(OR(J284="Fail",ISBLANK(J284)),INDEX('Issue Code Table'!C:C,MATCH(N:N,'Issue Code Table'!A:A,0)),IF(M284="Critical",6,IF(M284="Significant",5,IF(M284="Moderate",3,2))))</f>
        <v>5</v>
      </c>
    </row>
    <row r="285" spans="1:27" s="79" customFormat="1" ht="54.75" customHeight="1" x14ac:dyDescent="0.25">
      <c r="A285" s="101" t="s">
        <v>3847</v>
      </c>
      <c r="B285" s="102" t="s">
        <v>896</v>
      </c>
      <c r="C285" s="262" t="s">
        <v>897</v>
      </c>
      <c r="D285" s="262" t="s">
        <v>155</v>
      </c>
      <c r="E285" s="262" t="s">
        <v>3170</v>
      </c>
      <c r="F285" s="262" t="s">
        <v>2972</v>
      </c>
      <c r="G285" s="262" t="s">
        <v>3397</v>
      </c>
      <c r="H285" s="262" t="s">
        <v>1564</v>
      </c>
      <c r="I285" s="258"/>
      <c r="J285" s="113"/>
      <c r="K285" s="113" t="s">
        <v>1565</v>
      </c>
      <c r="L285" s="113"/>
      <c r="M285" s="106" t="s">
        <v>160</v>
      </c>
      <c r="N285" s="114" t="s">
        <v>1566</v>
      </c>
      <c r="O285" s="259" t="s">
        <v>1567</v>
      </c>
      <c r="P285" s="108"/>
      <c r="Q285" s="78" t="s">
        <v>4027</v>
      </c>
      <c r="R285" s="78" t="s">
        <v>4028</v>
      </c>
      <c r="S285" s="103" t="s">
        <v>1568</v>
      </c>
      <c r="T285" s="103" t="s">
        <v>1569</v>
      </c>
      <c r="U285" s="262" t="s">
        <v>4458</v>
      </c>
      <c r="V285" s="262" t="s">
        <v>4463</v>
      </c>
      <c r="W285" s="103"/>
      <c r="AA285" s="161">
        <f>IF(OR(J285="Fail",ISBLANK(J285)),INDEX('Issue Code Table'!C:C,MATCH(N:N,'Issue Code Table'!A:A,0)),IF(M285="Critical",6,IF(M285="Significant",5,IF(M285="Moderate",3,2))))</f>
        <v>4</v>
      </c>
    </row>
    <row r="286" spans="1:27" s="79" customFormat="1" ht="54.75" customHeight="1" x14ac:dyDescent="0.25">
      <c r="A286" s="101" t="s">
        <v>3848</v>
      </c>
      <c r="B286" s="102" t="s">
        <v>153</v>
      </c>
      <c r="C286" s="262" t="s">
        <v>154</v>
      </c>
      <c r="D286" s="262" t="s">
        <v>155</v>
      </c>
      <c r="E286" s="262" t="s">
        <v>3171</v>
      </c>
      <c r="F286" s="262" t="s">
        <v>2973</v>
      </c>
      <c r="G286" s="262" t="s">
        <v>3398</v>
      </c>
      <c r="H286" s="262" t="s">
        <v>1570</v>
      </c>
      <c r="I286" s="258"/>
      <c r="J286" s="113"/>
      <c r="K286" s="113" t="s">
        <v>1571</v>
      </c>
      <c r="L286" s="113"/>
      <c r="M286" s="106" t="s">
        <v>160</v>
      </c>
      <c r="N286" s="114" t="s">
        <v>440</v>
      </c>
      <c r="O286" s="259" t="s">
        <v>441</v>
      </c>
      <c r="P286" s="108"/>
      <c r="Q286" s="78" t="s">
        <v>4029</v>
      </c>
      <c r="R286" s="78" t="s">
        <v>4030</v>
      </c>
      <c r="S286" s="103" t="s">
        <v>1572</v>
      </c>
      <c r="T286" s="103" t="s">
        <v>3103</v>
      </c>
      <c r="U286" s="262" t="s">
        <v>4457</v>
      </c>
      <c r="V286" s="262" t="s">
        <v>4464</v>
      </c>
      <c r="W286" s="103"/>
      <c r="AA286" s="161">
        <f>IF(OR(J286="Fail",ISBLANK(J286)),INDEX('Issue Code Table'!C:C,MATCH(N:N,'Issue Code Table'!A:A,0)),IF(M286="Critical",6,IF(M286="Significant",5,IF(M286="Moderate",3,2))))</f>
        <v>4</v>
      </c>
    </row>
    <row r="287" spans="1:27" s="79" customFormat="1" ht="54.75" customHeight="1" x14ac:dyDescent="0.25">
      <c r="A287" s="101" t="s">
        <v>3849</v>
      </c>
      <c r="B287" s="261" t="s">
        <v>679</v>
      </c>
      <c r="C287" s="262" t="s">
        <v>680</v>
      </c>
      <c r="D287" s="262" t="s">
        <v>155</v>
      </c>
      <c r="E287" s="262" t="s">
        <v>1632</v>
      </c>
      <c r="F287" s="262" t="s">
        <v>2974</v>
      </c>
      <c r="G287" s="262" t="s">
        <v>3399</v>
      </c>
      <c r="H287" s="262" t="s">
        <v>1633</v>
      </c>
      <c r="I287" s="258"/>
      <c r="J287" s="113"/>
      <c r="K287" s="113" t="s">
        <v>1634</v>
      </c>
      <c r="L287" s="113"/>
      <c r="M287" s="106" t="s">
        <v>149</v>
      </c>
      <c r="N287" s="114" t="s">
        <v>452</v>
      </c>
      <c r="O287" s="259" t="s">
        <v>453</v>
      </c>
      <c r="P287" s="108"/>
      <c r="Q287" s="78" t="s">
        <v>4031</v>
      </c>
      <c r="R287" s="78" t="s">
        <v>4032</v>
      </c>
      <c r="S287" s="103" t="s">
        <v>1635</v>
      </c>
      <c r="T287" s="103" t="s">
        <v>1636</v>
      </c>
      <c r="U287" s="262" t="s">
        <v>4890</v>
      </c>
      <c r="V287" s="262" t="s">
        <v>4465</v>
      </c>
      <c r="W287" s="281" t="s">
        <v>172</v>
      </c>
      <c r="AA287" s="161">
        <f>IF(OR(J287="Fail",ISBLANK(J287)),INDEX('Issue Code Table'!C:C,MATCH(N:N,'Issue Code Table'!A:A,0)),IF(M287="Critical",6,IF(M287="Significant",5,IF(M287="Moderate",3,2))))</f>
        <v>5</v>
      </c>
    </row>
    <row r="288" spans="1:27" s="79" customFormat="1" ht="54.75" customHeight="1" x14ac:dyDescent="0.25">
      <c r="A288" s="101" t="s">
        <v>3850</v>
      </c>
      <c r="B288" s="102" t="s">
        <v>3071</v>
      </c>
      <c r="C288" s="262" t="s">
        <v>3081</v>
      </c>
      <c r="D288" s="262" t="s">
        <v>155</v>
      </c>
      <c r="E288" s="262" t="s">
        <v>3276</v>
      </c>
      <c r="F288" s="262" t="s">
        <v>2975</v>
      </c>
      <c r="G288" s="262" t="s">
        <v>3400</v>
      </c>
      <c r="H288" s="262" t="s">
        <v>4949</v>
      </c>
      <c r="I288" s="258"/>
      <c r="J288" s="113"/>
      <c r="K288" s="113" t="s">
        <v>3273</v>
      </c>
      <c r="L288" s="113"/>
      <c r="M288" s="106" t="s">
        <v>149</v>
      </c>
      <c r="N288" s="114" t="s">
        <v>452</v>
      </c>
      <c r="O288" s="259" t="s">
        <v>453</v>
      </c>
      <c r="P288" s="108"/>
      <c r="Q288" s="78" t="s">
        <v>4031</v>
      </c>
      <c r="R288" s="78" t="s">
        <v>4033</v>
      </c>
      <c r="S288" s="103" t="s">
        <v>3060</v>
      </c>
      <c r="T288" s="103" t="s">
        <v>233</v>
      </c>
      <c r="U288" s="262" t="s">
        <v>4950</v>
      </c>
      <c r="V288" s="262" t="s">
        <v>4951</v>
      </c>
      <c r="W288" s="281" t="s">
        <v>172</v>
      </c>
      <c r="AA288" s="161">
        <f>IF(OR(J288="Fail",ISBLANK(J288)),INDEX('Issue Code Table'!C:C,MATCH(N:N,'Issue Code Table'!A:A,0)),IF(M288="Critical",6,IF(M288="Significant",5,IF(M288="Moderate",3,2))))</f>
        <v>5</v>
      </c>
    </row>
    <row r="289" spans="1:27" s="79" customFormat="1" ht="54.75" customHeight="1" x14ac:dyDescent="0.25">
      <c r="A289" s="101" t="s">
        <v>3851</v>
      </c>
      <c r="B289" s="102" t="s">
        <v>236</v>
      </c>
      <c r="C289" s="262" t="s">
        <v>237</v>
      </c>
      <c r="D289" s="262" t="s">
        <v>155</v>
      </c>
      <c r="E289" s="262" t="s">
        <v>3250</v>
      </c>
      <c r="F289" s="262" t="s">
        <v>2976</v>
      </c>
      <c r="G289" s="262" t="s">
        <v>3401</v>
      </c>
      <c r="H289" s="262" t="s">
        <v>1637</v>
      </c>
      <c r="I289" s="258"/>
      <c r="J289" s="113"/>
      <c r="K289" s="113" t="s">
        <v>1638</v>
      </c>
      <c r="L289" s="113"/>
      <c r="M289" s="106" t="s">
        <v>149</v>
      </c>
      <c r="N289" s="114" t="s">
        <v>452</v>
      </c>
      <c r="O289" s="259" t="s">
        <v>453</v>
      </c>
      <c r="P289" s="108"/>
      <c r="Q289" s="78" t="s">
        <v>4034</v>
      </c>
      <c r="R289" s="78" t="s">
        <v>4035</v>
      </c>
      <c r="S289" s="103" t="s">
        <v>3061</v>
      </c>
      <c r="T289" s="103" t="s">
        <v>233</v>
      </c>
      <c r="U289" s="262" t="s">
        <v>4456</v>
      </c>
      <c r="V289" s="262" t="s">
        <v>4455</v>
      </c>
      <c r="W289" s="281" t="s">
        <v>172</v>
      </c>
      <c r="AA289" s="161">
        <f>IF(OR(J289="Fail",ISBLANK(J289)),INDEX('Issue Code Table'!C:C,MATCH(N:N,'Issue Code Table'!A:A,0)),IF(M289="Critical",6,IF(M289="Significant",5,IF(M289="Moderate",3,2))))</f>
        <v>5</v>
      </c>
    </row>
    <row r="290" spans="1:27" s="79" customFormat="1" ht="54.75" customHeight="1" x14ac:dyDescent="0.25">
      <c r="A290" s="101" t="s">
        <v>3852</v>
      </c>
      <c r="B290" s="102" t="s">
        <v>3071</v>
      </c>
      <c r="C290" s="262" t="s">
        <v>3081</v>
      </c>
      <c r="D290" s="262" t="s">
        <v>155</v>
      </c>
      <c r="E290" s="262" t="s">
        <v>3172</v>
      </c>
      <c r="F290" s="262" t="s">
        <v>2977</v>
      </c>
      <c r="G290" s="262" t="s">
        <v>3402</v>
      </c>
      <c r="H290" s="262" t="s">
        <v>1646</v>
      </c>
      <c r="I290" s="258"/>
      <c r="J290" s="113"/>
      <c r="K290" s="113" t="s">
        <v>1647</v>
      </c>
      <c r="L290" s="113"/>
      <c r="M290" s="106" t="s">
        <v>149</v>
      </c>
      <c r="N290" s="114" t="s">
        <v>452</v>
      </c>
      <c r="O290" s="259" t="s">
        <v>453</v>
      </c>
      <c r="P290" s="108"/>
      <c r="Q290" s="78" t="s">
        <v>4036</v>
      </c>
      <c r="R290" s="78" t="s">
        <v>4037</v>
      </c>
      <c r="S290" s="103" t="s">
        <v>1648</v>
      </c>
      <c r="T290" s="103" t="s">
        <v>1649</v>
      </c>
      <c r="U290" s="262" t="s">
        <v>4453</v>
      </c>
      <c r="V290" s="262" t="s">
        <v>4454</v>
      </c>
      <c r="W290" s="281" t="s">
        <v>172</v>
      </c>
      <c r="AA290" s="161">
        <f>IF(OR(J290="Fail",ISBLANK(J290)),INDEX('Issue Code Table'!C:C,MATCH(N:N,'Issue Code Table'!A:A,0)),IF(M290="Critical",6,IF(M290="Significant",5,IF(M290="Moderate",3,2))))</f>
        <v>5</v>
      </c>
    </row>
    <row r="291" spans="1:27" s="79" customFormat="1" ht="54.75" customHeight="1" x14ac:dyDescent="0.25">
      <c r="A291" s="101" t="s">
        <v>3853</v>
      </c>
      <c r="B291" s="102" t="s">
        <v>3071</v>
      </c>
      <c r="C291" s="262" t="s">
        <v>3081</v>
      </c>
      <c r="D291" s="262" t="s">
        <v>155</v>
      </c>
      <c r="E291" s="262" t="s">
        <v>1650</v>
      </c>
      <c r="F291" s="262" t="s">
        <v>2978</v>
      </c>
      <c r="G291" s="262" t="s">
        <v>3403</v>
      </c>
      <c r="H291" s="262" t="s">
        <v>1651</v>
      </c>
      <c r="I291" s="258"/>
      <c r="J291" s="113"/>
      <c r="K291" s="113" t="s">
        <v>1652</v>
      </c>
      <c r="L291" s="113"/>
      <c r="M291" s="106" t="s">
        <v>149</v>
      </c>
      <c r="N291" s="114" t="s">
        <v>452</v>
      </c>
      <c r="O291" s="259" t="s">
        <v>453</v>
      </c>
      <c r="P291" s="108"/>
      <c r="Q291" s="78" t="s">
        <v>4036</v>
      </c>
      <c r="R291" s="78" t="s">
        <v>4038</v>
      </c>
      <c r="S291" s="103" t="s">
        <v>1648</v>
      </c>
      <c r="T291" s="103" t="s">
        <v>1649</v>
      </c>
      <c r="U291" s="262" t="s">
        <v>4452</v>
      </c>
      <c r="V291" s="262" t="s">
        <v>4451</v>
      </c>
      <c r="W291" s="281" t="s">
        <v>172</v>
      </c>
      <c r="AA291" s="161">
        <f>IF(OR(J291="Fail",ISBLANK(J291)),INDEX('Issue Code Table'!C:C,MATCH(N:N,'Issue Code Table'!A:A,0)),IF(M291="Critical",6,IF(M291="Significant",5,IF(M291="Moderate",3,2))))</f>
        <v>5</v>
      </c>
    </row>
    <row r="292" spans="1:27" s="79" customFormat="1" ht="54.75" customHeight="1" x14ac:dyDescent="0.25">
      <c r="A292" s="101" t="s">
        <v>3854</v>
      </c>
      <c r="B292" s="102" t="s">
        <v>3071</v>
      </c>
      <c r="C292" s="262" t="s">
        <v>3081</v>
      </c>
      <c r="D292" s="262" t="s">
        <v>155</v>
      </c>
      <c r="E292" s="262" t="s">
        <v>1653</v>
      </c>
      <c r="F292" s="262" t="s">
        <v>2979</v>
      </c>
      <c r="G292" s="262" t="s">
        <v>4163</v>
      </c>
      <c r="H292" s="262" t="s">
        <v>1654</v>
      </c>
      <c r="I292" s="258"/>
      <c r="J292" s="113"/>
      <c r="K292" s="113" t="s">
        <v>1655</v>
      </c>
      <c r="L292" s="113"/>
      <c r="M292" s="106" t="s">
        <v>160</v>
      </c>
      <c r="N292" s="114" t="s">
        <v>246</v>
      </c>
      <c r="O292" s="259" t="s">
        <v>247</v>
      </c>
      <c r="P292" s="260"/>
      <c r="Q292" s="78" t="s">
        <v>4039</v>
      </c>
      <c r="R292" s="78" t="s">
        <v>4040</v>
      </c>
      <c r="S292" s="103" t="s">
        <v>1656</v>
      </c>
      <c r="T292" s="103" t="s">
        <v>1657</v>
      </c>
      <c r="U292" s="262" t="s">
        <v>4591</v>
      </c>
      <c r="V292" s="262" t="s">
        <v>3563</v>
      </c>
      <c r="W292" s="103"/>
      <c r="AA292" s="161">
        <f>IF(OR(J292="Fail",ISBLANK(J292)),INDEX('Issue Code Table'!C:C,MATCH(N:N,'Issue Code Table'!A:A,0)),IF(M292="Critical",6,IF(M292="Significant",5,IF(M292="Moderate",3,2))))</f>
        <v>4</v>
      </c>
    </row>
    <row r="293" spans="1:27" s="79" customFormat="1" ht="54.75" customHeight="1" x14ac:dyDescent="0.25">
      <c r="A293" s="101" t="s">
        <v>3855</v>
      </c>
      <c r="B293" s="261" t="s">
        <v>3071</v>
      </c>
      <c r="C293" s="262" t="s">
        <v>3081</v>
      </c>
      <c r="D293" s="262" t="s">
        <v>155</v>
      </c>
      <c r="E293" s="262" t="s">
        <v>3072</v>
      </c>
      <c r="F293" s="262" t="s">
        <v>2980</v>
      </c>
      <c r="G293" s="262" t="s">
        <v>3079</v>
      </c>
      <c r="H293" s="262" t="s">
        <v>3073</v>
      </c>
      <c r="I293" s="258"/>
      <c r="J293" s="113"/>
      <c r="K293" s="113" t="s">
        <v>3074</v>
      </c>
      <c r="L293" s="113"/>
      <c r="M293" s="106" t="s">
        <v>149</v>
      </c>
      <c r="N293" s="114" t="s">
        <v>452</v>
      </c>
      <c r="O293" s="259" t="s">
        <v>453</v>
      </c>
      <c r="P293" s="108"/>
      <c r="Q293" s="78" t="s">
        <v>4041</v>
      </c>
      <c r="R293" s="78" t="s">
        <v>4042</v>
      </c>
      <c r="S293" s="103" t="s">
        <v>3062</v>
      </c>
      <c r="T293" s="103" t="s">
        <v>233</v>
      </c>
      <c r="U293" s="262" t="s">
        <v>4449</v>
      </c>
      <c r="V293" s="262" t="s">
        <v>4448</v>
      </c>
      <c r="W293" s="281" t="s">
        <v>172</v>
      </c>
      <c r="AA293" s="161">
        <f>IF(OR(J293="Fail",ISBLANK(J293)),INDEX('Issue Code Table'!C:C,MATCH(N:N,'Issue Code Table'!A:A,0)),IF(M293="Critical",6,IF(M293="Significant",5,IF(M293="Moderate",3,2))))</f>
        <v>5</v>
      </c>
    </row>
    <row r="294" spans="1:27" s="79" customFormat="1" ht="54.75" customHeight="1" x14ac:dyDescent="0.25">
      <c r="A294" s="101" t="s">
        <v>3856</v>
      </c>
      <c r="B294" s="261" t="s">
        <v>3071</v>
      </c>
      <c r="C294" s="262" t="s">
        <v>3081</v>
      </c>
      <c r="D294" s="262" t="s">
        <v>155</v>
      </c>
      <c r="E294" s="262" t="s">
        <v>3075</v>
      </c>
      <c r="F294" s="262" t="s">
        <v>2981</v>
      </c>
      <c r="G294" s="262" t="s">
        <v>3080</v>
      </c>
      <c r="H294" s="262" t="s">
        <v>3076</v>
      </c>
      <c r="I294" s="258"/>
      <c r="J294" s="113"/>
      <c r="K294" s="113" t="s">
        <v>3077</v>
      </c>
      <c r="L294" s="113"/>
      <c r="M294" s="106" t="s">
        <v>149</v>
      </c>
      <c r="N294" s="114" t="s">
        <v>452</v>
      </c>
      <c r="O294" s="259" t="s">
        <v>453</v>
      </c>
      <c r="P294" s="108"/>
      <c r="Q294" s="78" t="s">
        <v>4041</v>
      </c>
      <c r="R294" s="78" t="s">
        <v>4043</v>
      </c>
      <c r="S294" s="103" t="s">
        <v>3062</v>
      </c>
      <c r="T294" s="103" t="s">
        <v>233</v>
      </c>
      <c r="U294" s="262" t="s">
        <v>4446</v>
      </c>
      <c r="V294" s="262" t="s">
        <v>4447</v>
      </c>
      <c r="W294" s="281" t="s">
        <v>172</v>
      </c>
      <c r="AA294" s="161">
        <f>IF(OR(J294="Fail",ISBLANK(J294)),INDEX('Issue Code Table'!C:C,MATCH(N:N,'Issue Code Table'!A:A,0)),IF(M294="Critical",6,IF(M294="Significant",5,IF(M294="Moderate",3,2))))</f>
        <v>5</v>
      </c>
    </row>
    <row r="295" spans="1:27" s="79" customFormat="1" ht="54.75" customHeight="1" x14ac:dyDescent="0.25">
      <c r="A295" s="101" t="s">
        <v>3857</v>
      </c>
      <c r="B295" s="102" t="s">
        <v>3071</v>
      </c>
      <c r="C295" s="262" t="s">
        <v>3081</v>
      </c>
      <c r="D295" s="262" t="s">
        <v>155</v>
      </c>
      <c r="E295" s="262" t="s">
        <v>3173</v>
      </c>
      <c r="F295" s="262" t="s">
        <v>2982</v>
      </c>
      <c r="G295" s="262" t="s">
        <v>3404</v>
      </c>
      <c r="H295" s="262" t="s">
        <v>1639</v>
      </c>
      <c r="I295" s="258"/>
      <c r="J295" s="113"/>
      <c r="K295" s="113" t="s">
        <v>1640</v>
      </c>
      <c r="L295" s="113"/>
      <c r="M295" s="106" t="s">
        <v>149</v>
      </c>
      <c r="N295" s="114" t="s">
        <v>452</v>
      </c>
      <c r="O295" s="259" t="s">
        <v>453</v>
      </c>
      <c r="P295" s="108"/>
      <c r="Q295" s="78" t="s">
        <v>4041</v>
      </c>
      <c r="R295" s="78" t="s">
        <v>4044</v>
      </c>
      <c r="S295" s="103" t="s">
        <v>3062</v>
      </c>
      <c r="T295" s="103" t="s">
        <v>233</v>
      </c>
      <c r="U295" s="262" t="s">
        <v>4445</v>
      </c>
      <c r="V295" s="188" t="s">
        <v>4444</v>
      </c>
      <c r="W295" s="281" t="s">
        <v>172</v>
      </c>
      <c r="AA295" s="161">
        <f>IF(OR(J295="Fail",ISBLANK(J295)),INDEX('Issue Code Table'!C:C,MATCH(N:N,'Issue Code Table'!A:A,0)),IF(M295="Critical",6,IF(M295="Significant",5,IF(M295="Moderate",3,2))))</f>
        <v>5</v>
      </c>
    </row>
    <row r="296" spans="1:27" s="79" customFormat="1" ht="54.75" customHeight="1" x14ac:dyDescent="0.25">
      <c r="A296" s="101" t="s">
        <v>3858</v>
      </c>
      <c r="B296" s="102" t="s">
        <v>3071</v>
      </c>
      <c r="C296" s="262" t="s">
        <v>3081</v>
      </c>
      <c r="D296" s="262" t="s">
        <v>155</v>
      </c>
      <c r="E296" s="262" t="s">
        <v>3174</v>
      </c>
      <c r="F296" s="262" t="s">
        <v>3934</v>
      </c>
      <c r="G296" s="262" t="s">
        <v>4187</v>
      </c>
      <c r="H296" s="262" t="s">
        <v>1641</v>
      </c>
      <c r="I296" s="258"/>
      <c r="J296" s="113"/>
      <c r="K296" s="113" t="s">
        <v>1642</v>
      </c>
      <c r="L296" s="113"/>
      <c r="M296" s="106" t="s">
        <v>149</v>
      </c>
      <c r="N296" s="114" t="s">
        <v>452</v>
      </c>
      <c r="O296" s="259" t="s">
        <v>453</v>
      </c>
      <c r="P296" s="108"/>
      <c r="Q296" s="78" t="s">
        <v>4041</v>
      </c>
      <c r="R296" s="78" t="s">
        <v>4045</v>
      </c>
      <c r="S296" s="103" t="s">
        <v>3062</v>
      </c>
      <c r="T296" s="103" t="s">
        <v>233</v>
      </c>
      <c r="U296" s="262" t="s">
        <v>4442</v>
      </c>
      <c r="V296" s="188" t="s">
        <v>4443</v>
      </c>
      <c r="W296" s="281" t="s">
        <v>172</v>
      </c>
      <c r="AA296" s="161">
        <f>IF(OR(J296="Fail",ISBLANK(J296)),INDEX('Issue Code Table'!C:C,MATCH(N:N,'Issue Code Table'!A:A,0)),IF(M296="Critical",6,IF(M296="Significant",5,IF(M296="Moderate",3,2))))</f>
        <v>5</v>
      </c>
    </row>
    <row r="297" spans="1:27" s="79" customFormat="1" ht="54.75" customHeight="1" x14ac:dyDescent="0.25">
      <c r="A297" s="101" t="s">
        <v>3859</v>
      </c>
      <c r="B297" s="102" t="s">
        <v>3071</v>
      </c>
      <c r="C297" s="262" t="s">
        <v>3081</v>
      </c>
      <c r="D297" s="262" t="s">
        <v>155</v>
      </c>
      <c r="E297" s="262" t="s">
        <v>4149</v>
      </c>
      <c r="F297" s="262" t="s">
        <v>2983</v>
      </c>
      <c r="G297" s="262" t="s">
        <v>3405</v>
      </c>
      <c r="H297" s="262" t="s">
        <v>4110</v>
      </c>
      <c r="I297" s="258"/>
      <c r="J297" s="113"/>
      <c r="K297" s="262" t="s">
        <v>4133</v>
      </c>
      <c r="L297" s="113"/>
      <c r="M297" s="106" t="s">
        <v>149</v>
      </c>
      <c r="N297" s="114" t="s">
        <v>452</v>
      </c>
      <c r="O297" s="259" t="s">
        <v>453</v>
      </c>
      <c r="P297" s="108"/>
      <c r="Q297" s="78" t="s">
        <v>4046</v>
      </c>
      <c r="R297" s="78" t="s">
        <v>4047</v>
      </c>
      <c r="S297" s="103" t="s">
        <v>1643</v>
      </c>
      <c r="T297" s="103" t="s">
        <v>3104</v>
      </c>
      <c r="U297" s="262" t="s">
        <v>4441</v>
      </c>
      <c r="V297" s="188" t="s">
        <v>4255</v>
      </c>
      <c r="W297" s="281" t="s">
        <v>172</v>
      </c>
      <c r="AA297" s="161">
        <f>IF(OR(J297="Fail",ISBLANK(J297)),INDEX('Issue Code Table'!C:C,MATCH(N:N,'Issue Code Table'!A:A,0)),IF(M297="Critical",6,IF(M297="Significant",5,IF(M297="Moderate",3,2))))</f>
        <v>5</v>
      </c>
    </row>
    <row r="298" spans="1:27" s="79" customFormat="1" ht="54.75" customHeight="1" x14ac:dyDescent="0.25">
      <c r="A298" s="101" t="s">
        <v>3860</v>
      </c>
      <c r="B298" s="102" t="s">
        <v>3071</v>
      </c>
      <c r="C298" s="262" t="s">
        <v>3081</v>
      </c>
      <c r="D298" s="262" t="s">
        <v>155</v>
      </c>
      <c r="E298" s="262" t="s">
        <v>3175</v>
      </c>
      <c r="F298" s="262" t="s">
        <v>2984</v>
      </c>
      <c r="G298" s="262" t="s">
        <v>3406</v>
      </c>
      <c r="H298" s="262" t="s">
        <v>1644</v>
      </c>
      <c r="I298" s="258"/>
      <c r="J298" s="113"/>
      <c r="K298" s="113" t="s">
        <v>1645</v>
      </c>
      <c r="L298" s="113"/>
      <c r="M298" s="106" t="s">
        <v>149</v>
      </c>
      <c r="N298" s="114" t="s">
        <v>452</v>
      </c>
      <c r="O298" s="259" t="s">
        <v>453</v>
      </c>
      <c r="P298" s="108"/>
      <c r="Q298" s="78" t="s">
        <v>4046</v>
      </c>
      <c r="R298" s="78" t="s">
        <v>4048</v>
      </c>
      <c r="S298" s="103" t="s">
        <v>3063</v>
      </c>
      <c r="T298" s="103" t="s">
        <v>3105</v>
      </c>
      <c r="U298" s="262" t="s">
        <v>4437</v>
      </c>
      <c r="V298" s="188" t="s">
        <v>4436</v>
      </c>
      <c r="W298" s="281" t="s">
        <v>172</v>
      </c>
      <c r="AA298" s="161">
        <f>IF(OR(J298="Fail",ISBLANK(J298)),INDEX('Issue Code Table'!C:C,MATCH(N:N,'Issue Code Table'!A:A,0)),IF(M298="Critical",6,IF(M298="Significant",5,IF(M298="Moderate",3,2))))</f>
        <v>5</v>
      </c>
    </row>
    <row r="299" spans="1:27" s="79" customFormat="1" ht="54.75" customHeight="1" x14ac:dyDescent="0.25">
      <c r="A299" s="101" t="s">
        <v>3861</v>
      </c>
      <c r="B299" s="102" t="s">
        <v>896</v>
      </c>
      <c r="C299" s="262" t="s">
        <v>897</v>
      </c>
      <c r="D299" s="262" t="s">
        <v>155</v>
      </c>
      <c r="E299" s="262" t="s">
        <v>3177</v>
      </c>
      <c r="F299" s="262" t="s">
        <v>2985</v>
      </c>
      <c r="G299" s="262" t="s">
        <v>3407</v>
      </c>
      <c r="H299" s="262" t="s">
        <v>1573</v>
      </c>
      <c r="I299" s="176"/>
      <c r="J299" s="113"/>
      <c r="K299" s="104" t="s">
        <v>1574</v>
      </c>
      <c r="L299" s="81"/>
      <c r="M299" s="106" t="s">
        <v>160</v>
      </c>
      <c r="N299" s="114" t="s">
        <v>1566</v>
      </c>
      <c r="O299" s="107" t="s">
        <v>1567</v>
      </c>
      <c r="P299" s="108"/>
      <c r="Q299" s="78" t="s">
        <v>4049</v>
      </c>
      <c r="R299" s="78" t="s">
        <v>4050</v>
      </c>
      <c r="S299" s="103" t="s">
        <v>1575</v>
      </c>
      <c r="T299" s="103" t="s">
        <v>3106</v>
      </c>
      <c r="U299" s="262" t="s">
        <v>4438</v>
      </c>
      <c r="V299" s="188" t="s">
        <v>4435</v>
      </c>
      <c r="W299" s="281"/>
      <c r="AA299" s="161">
        <f>IF(OR(J299="Fail",ISBLANK(J299)),INDEX('Issue Code Table'!C:C,MATCH(N:N,'Issue Code Table'!A:A,0)),IF(M299="Critical",6,IF(M299="Significant",5,IF(M299="Moderate",3,2))))</f>
        <v>4</v>
      </c>
    </row>
    <row r="300" spans="1:27" s="79" customFormat="1" ht="54.75" customHeight="1" x14ac:dyDescent="0.25">
      <c r="A300" s="101" t="s">
        <v>3862</v>
      </c>
      <c r="B300" s="102" t="s">
        <v>153</v>
      </c>
      <c r="C300" s="262" t="s">
        <v>154</v>
      </c>
      <c r="D300" s="262" t="s">
        <v>155</v>
      </c>
      <c r="E300" s="262" t="s">
        <v>3178</v>
      </c>
      <c r="F300" s="262" t="s">
        <v>2986</v>
      </c>
      <c r="G300" s="262" t="s">
        <v>3408</v>
      </c>
      <c r="H300" s="262" t="s">
        <v>1576</v>
      </c>
      <c r="I300" s="176"/>
      <c r="J300" s="113"/>
      <c r="K300" s="104" t="s">
        <v>1577</v>
      </c>
      <c r="L300" s="81"/>
      <c r="M300" s="106" t="s">
        <v>149</v>
      </c>
      <c r="N300" s="114" t="s">
        <v>632</v>
      </c>
      <c r="O300" s="107" t="s">
        <v>633</v>
      </c>
      <c r="P300" s="108"/>
      <c r="Q300" s="78" t="s">
        <v>4051</v>
      </c>
      <c r="R300" s="78" t="s">
        <v>4052</v>
      </c>
      <c r="S300" s="103" t="s">
        <v>1578</v>
      </c>
      <c r="T300" s="103" t="s">
        <v>1579</v>
      </c>
      <c r="U300" s="262" t="s">
        <v>4439</v>
      </c>
      <c r="V300" s="188" t="s">
        <v>4434</v>
      </c>
      <c r="W300" s="281" t="s">
        <v>172</v>
      </c>
      <c r="AA300" s="161">
        <f>IF(OR(J300="Fail",ISBLANK(J300)),INDEX('Issue Code Table'!C:C,MATCH(N:N,'Issue Code Table'!A:A,0)),IF(M300="Critical",6,IF(M300="Significant",5,IF(M300="Moderate",3,2))))</f>
        <v>5</v>
      </c>
    </row>
    <row r="301" spans="1:27" s="79" customFormat="1" ht="54.75" customHeight="1" x14ac:dyDescent="0.25">
      <c r="A301" s="101" t="s">
        <v>3863</v>
      </c>
      <c r="B301" s="102" t="s">
        <v>1580</v>
      </c>
      <c r="C301" s="262" t="s">
        <v>3474</v>
      </c>
      <c r="D301" s="262" t="s">
        <v>155</v>
      </c>
      <c r="E301" s="262" t="s">
        <v>3179</v>
      </c>
      <c r="F301" s="262" t="s">
        <v>2987</v>
      </c>
      <c r="G301" s="262" t="s">
        <v>4186</v>
      </c>
      <c r="H301" s="262" t="s">
        <v>1581</v>
      </c>
      <c r="I301" s="176"/>
      <c r="J301" s="113"/>
      <c r="K301" s="104" t="s">
        <v>1582</v>
      </c>
      <c r="L301" s="81"/>
      <c r="M301" s="106" t="s">
        <v>149</v>
      </c>
      <c r="N301" s="114" t="s">
        <v>452</v>
      </c>
      <c r="O301" s="107" t="s">
        <v>453</v>
      </c>
      <c r="P301" s="108"/>
      <c r="Q301" s="78" t="s">
        <v>4053</v>
      </c>
      <c r="R301" s="78" t="s">
        <v>4054</v>
      </c>
      <c r="S301" s="103" t="s">
        <v>1583</v>
      </c>
      <c r="T301" s="103" t="s">
        <v>1584</v>
      </c>
      <c r="U301" s="262" t="s">
        <v>4440</v>
      </c>
      <c r="V301" s="188" t="s">
        <v>4432</v>
      </c>
      <c r="W301" s="281" t="s">
        <v>172</v>
      </c>
      <c r="AA301" s="161">
        <f>IF(OR(J301="Fail",ISBLANK(J301)),INDEX('Issue Code Table'!C:C,MATCH(N:N,'Issue Code Table'!A:A,0)),IF(M301="Critical",6,IF(M301="Significant",5,IF(M301="Moderate",3,2))))</f>
        <v>5</v>
      </c>
    </row>
    <row r="302" spans="1:27" s="79" customFormat="1" ht="54.75" customHeight="1" x14ac:dyDescent="0.25">
      <c r="A302" s="101" t="s">
        <v>3864</v>
      </c>
      <c r="B302" s="102" t="s">
        <v>1585</v>
      </c>
      <c r="C302" s="262" t="s">
        <v>1586</v>
      </c>
      <c r="D302" s="262" t="s">
        <v>155</v>
      </c>
      <c r="E302" s="262" t="s">
        <v>3180</v>
      </c>
      <c r="F302" s="262" t="s">
        <v>2988</v>
      </c>
      <c r="G302" s="262" t="s">
        <v>4185</v>
      </c>
      <c r="H302" s="262" t="s">
        <v>1587</v>
      </c>
      <c r="I302" s="176"/>
      <c r="J302" s="113"/>
      <c r="K302" s="104" t="s">
        <v>1588</v>
      </c>
      <c r="L302" s="81"/>
      <c r="M302" s="106" t="s">
        <v>149</v>
      </c>
      <c r="N302" s="114" t="s">
        <v>452</v>
      </c>
      <c r="O302" s="107" t="s">
        <v>2737</v>
      </c>
      <c r="P302" s="108"/>
      <c r="Q302" s="78" t="s">
        <v>4055</v>
      </c>
      <c r="R302" s="78" t="s">
        <v>4056</v>
      </c>
      <c r="S302" s="103" t="s">
        <v>1589</v>
      </c>
      <c r="T302" s="103" t="s">
        <v>1590</v>
      </c>
      <c r="U302" s="262" t="s">
        <v>4431</v>
      </c>
      <c r="V302" s="188" t="s">
        <v>4433</v>
      </c>
      <c r="W302" s="281" t="s">
        <v>172</v>
      </c>
      <c r="AA302" s="161">
        <f>IF(OR(J302="Fail",ISBLANK(J302)),INDEX('Issue Code Table'!C:C,MATCH(N:N,'Issue Code Table'!A:A,0)),IF(M302="Critical",6,IF(M302="Significant",5,IF(M302="Moderate",3,2))))</f>
        <v>5</v>
      </c>
    </row>
    <row r="303" spans="1:27" s="79" customFormat="1" ht="54.75" customHeight="1" x14ac:dyDescent="0.25">
      <c r="A303" s="101" t="s">
        <v>3865</v>
      </c>
      <c r="B303" s="102" t="s">
        <v>1580</v>
      </c>
      <c r="C303" s="262" t="s">
        <v>3474</v>
      </c>
      <c r="D303" s="262" t="s">
        <v>155</v>
      </c>
      <c r="E303" s="262" t="s">
        <v>3181</v>
      </c>
      <c r="F303" s="262" t="s">
        <v>2989</v>
      </c>
      <c r="G303" s="262" t="s">
        <v>3409</v>
      </c>
      <c r="H303" s="262" t="s">
        <v>1591</v>
      </c>
      <c r="I303" s="176"/>
      <c r="J303" s="113"/>
      <c r="K303" s="104" t="s">
        <v>1592</v>
      </c>
      <c r="L303" s="81"/>
      <c r="M303" s="106" t="s">
        <v>149</v>
      </c>
      <c r="N303" s="114" t="s">
        <v>452</v>
      </c>
      <c r="O303" s="107" t="s">
        <v>453</v>
      </c>
      <c r="P303" s="108"/>
      <c r="Q303" s="78" t="s">
        <v>4055</v>
      </c>
      <c r="R303" s="78" t="s">
        <v>4057</v>
      </c>
      <c r="S303" s="103" t="s">
        <v>1593</v>
      </c>
      <c r="T303" s="103" t="s">
        <v>1594</v>
      </c>
      <c r="U303" s="262" t="s">
        <v>4430</v>
      </c>
      <c r="V303" s="188" t="s">
        <v>4429</v>
      </c>
      <c r="W303" s="281" t="s">
        <v>172</v>
      </c>
      <c r="AA303" s="161">
        <f>IF(OR(J303="Fail",ISBLANK(J303)),INDEX('Issue Code Table'!C:C,MATCH(N:N,'Issue Code Table'!A:A,0)),IF(M303="Critical",6,IF(M303="Significant",5,IF(M303="Moderate",3,2))))</f>
        <v>5</v>
      </c>
    </row>
    <row r="304" spans="1:27" s="79" customFormat="1" ht="54.75" customHeight="1" x14ac:dyDescent="0.25">
      <c r="A304" s="101" t="s">
        <v>3866</v>
      </c>
      <c r="B304" s="102" t="s">
        <v>496</v>
      </c>
      <c r="C304" s="262" t="s">
        <v>497</v>
      </c>
      <c r="D304" s="262" t="s">
        <v>155</v>
      </c>
      <c r="E304" s="262" t="s">
        <v>1595</v>
      </c>
      <c r="F304" s="262" t="s">
        <v>2990</v>
      </c>
      <c r="G304" s="262" t="s">
        <v>3410</v>
      </c>
      <c r="H304" s="176" t="s">
        <v>3486</v>
      </c>
      <c r="I304" s="176"/>
      <c r="J304" s="113"/>
      <c r="K304" s="104" t="s">
        <v>3487</v>
      </c>
      <c r="L304" s="81"/>
      <c r="M304" s="106" t="s">
        <v>149</v>
      </c>
      <c r="N304" s="114" t="s">
        <v>3509</v>
      </c>
      <c r="O304" s="259" t="s">
        <v>3514</v>
      </c>
      <c r="P304" s="108"/>
      <c r="Q304" s="78" t="s">
        <v>4055</v>
      </c>
      <c r="R304" s="78" t="s">
        <v>4058</v>
      </c>
      <c r="S304" s="103" t="s">
        <v>1598</v>
      </c>
      <c r="T304" s="103" t="s">
        <v>3107</v>
      </c>
      <c r="U304" s="262" t="s">
        <v>4427</v>
      </c>
      <c r="V304" s="188" t="s">
        <v>4428</v>
      </c>
      <c r="W304" s="281" t="s">
        <v>172</v>
      </c>
      <c r="AA304" s="161">
        <f>IF(OR(J304="Fail",ISBLANK(J304)),INDEX('Issue Code Table'!C:C,MATCH(N:N,'Issue Code Table'!A:A,0)),IF(M304="Critical",6,IF(M304="Significant",5,IF(M304="Moderate",3,2))))</f>
        <v>6</v>
      </c>
    </row>
    <row r="305" spans="1:27" s="79" customFormat="1" ht="54.75" customHeight="1" x14ac:dyDescent="0.25">
      <c r="A305" s="101" t="s">
        <v>3867</v>
      </c>
      <c r="B305" s="102" t="s">
        <v>153</v>
      </c>
      <c r="C305" s="262" t="s">
        <v>154</v>
      </c>
      <c r="D305" s="262" t="s">
        <v>155</v>
      </c>
      <c r="E305" s="262" t="s">
        <v>3182</v>
      </c>
      <c r="F305" s="262" t="s">
        <v>2991</v>
      </c>
      <c r="G305" s="262" t="s">
        <v>3411</v>
      </c>
      <c r="H305" s="262" t="s">
        <v>1599</v>
      </c>
      <c r="I305" s="176"/>
      <c r="J305" s="113"/>
      <c r="K305" s="104" t="s">
        <v>1600</v>
      </c>
      <c r="L305" s="81"/>
      <c r="M305" s="106" t="s">
        <v>160</v>
      </c>
      <c r="N305" s="114" t="s">
        <v>440</v>
      </c>
      <c r="O305" s="107" t="s">
        <v>441</v>
      </c>
      <c r="P305" s="108"/>
      <c r="Q305" s="78" t="s">
        <v>4055</v>
      </c>
      <c r="R305" s="78" t="s">
        <v>4059</v>
      </c>
      <c r="S305" s="103" t="s">
        <v>1601</v>
      </c>
      <c r="T305" s="103" t="s">
        <v>3108</v>
      </c>
      <c r="U305" s="262" t="s">
        <v>4425</v>
      </c>
      <c r="V305" s="188" t="s">
        <v>4426</v>
      </c>
      <c r="W305" s="281"/>
      <c r="AA305" s="161">
        <f>IF(OR(J305="Fail",ISBLANK(J305)),INDEX('Issue Code Table'!C:C,MATCH(N:N,'Issue Code Table'!A:A,0)),IF(M305="Critical",6,IF(M305="Significant",5,IF(M305="Moderate",3,2))))</f>
        <v>4</v>
      </c>
    </row>
    <row r="306" spans="1:27" s="79" customFormat="1" ht="54.75" customHeight="1" x14ac:dyDescent="0.25">
      <c r="A306" s="101" t="s">
        <v>3868</v>
      </c>
      <c r="B306" s="102" t="s">
        <v>496</v>
      </c>
      <c r="C306" s="262" t="s">
        <v>497</v>
      </c>
      <c r="D306" s="262" t="s">
        <v>155</v>
      </c>
      <c r="E306" s="262" t="s">
        <v>1602</v>
      </c>
      <c r="F306" s="262" t="s">
        <v>2992</v>
      </c>
      <c r="G306" s="262" t="s">
        <v>4184</v>
      </c>
      <c r="H306" s="262" t="s">
        <v>1596</v>
      </c>
      <c r="I306" s="176"/>
      <c r="J306" s="113"/>
      <c r="K306" s="104" t="s">
        <v>1597</v>
      </c>
      <c r="L306" s="81"/>
      <c r="M306" s="106" t="s">
        <v>149</v>
      </c>
      <c r="N306" s="114" t="s">
        <v>3509</v>
      </c>
      <c r="O306" s="259" t="s">
        <v>3514</v>
      </c>
      <c r="P306" s="108"/>
      <c r="Q306" s="78" t="s">
        <v>4055</v>
      </c>
      <c r="R306" s="78" t="s">
        <v>4060</v>
      </c>
      <c r="S306" s="103" t="s">
        <v>1603</v>
      </c>
      <c r="T306" s="103" t="s">
        <v>233</v>
      </c>
      <c r="U306" s="262" t="s">
        <v>4422</v>
      </c>
      <c r="V306" s="188" t="s">
        <v>4421</v>
      </c>
      <c r="W306" s="281" t="s">
        <v>172</v>
      </c>
      <c r="AA306" s="161">
        <f>IF(OR(J306="Fail",ISBLANK(J306)),INDEX('Issue Code Table'!C:C,MATCH(N:N,'Issue Code Table'!A:A,0)),IF(M306="Critical",6,IF(M306="Significant",5,IF(M306="Moderate",3,2))))</f>
        <v>6</v>
      </c>
    </row>
    <row r="307" spans="1:27" s="79" customFormat="1" ht="54.75" customHeight="1" x14ac:dyDescent="0.25">
      <c r="A307" s="101" t="s">
        <v>3869</v>
      </c>
      <c r="B307" s="102" t="s">
        <v>679</v>
      </c>
      <c r="C307" s="262" t="s">
        <v>680</v>
      </c>
      <c r="D307" s="262" t="s">
        <v>155</v>
      </c>
      <c r="E307" s="262" t="s">
        <v>3251</v>
      </c>
      <c r="F307" s="262" t="s">
        <v>2993</v>
      </c>
      <c r="G307" s="262" t="s">
        <v>3412</v>
      </c>
      <c r="H307" s="262" t="s">
        <v>1604</v>
      </c>
      <c r="I307" s="176"/>
      <c r="J307" s="113"/>
      <c r="K307" s="104" t="s">
        <v>1605</v>
      </c>
      <c r="L307" s="81"/>
      <c r="M307" s="106" t="s">
        <v>160</v>
      </c>
      <c r="N307" s="114" t="s">
        <v>789</v>
      </c>
      <c r="O307" s="107" t="s">
        <v>1185</v>
      </c>
      <c r="P307" s="108"/>
      <c r="Q307" s="78" t="s">
        <v>4061</v>
      </c>
      <c r="R307" s="78" t="s">
        <v>4062</v>
      </c>
      <c r="S307" s="103" t="s">
        <v>1606</v>
      </c>
      <c r="T307" s="103" t="s">
        <v>233</v>
      </c>
      <c r="U307" s="262" t="s">
        <v>4417</v>
      </c>
      <c r="V307" s="188" t="s">
        <v>4418</v>
      </c>
      <c r="W307" s="281"/>
      <c r="AA307" s="161">
        <f>IF(OR(J307="Fail",ISBLANK(J307)),INDEX('Issue Code Table'!C:C,MATCH(N:N,'Issue Code Table'!A:A,0)),IF(M307="Critical",6,IF(M307="Significant",5,IF(M307="Moderate",3,2))))</f>
        <v>5</v>
      </c>
    </row>
    <row r="308" spans="1:27" s="79" customFormat="1" ht="54.75" customHeight="1" x14ac:dyDescent="0.25">
      <c r="A308" s="101" t="s">
        <v>3870</v>
      </c>
      <c r="B308" s="102" t="s">
        <v>679</v>
      </c>
      <c r="C308" s="262" t="s">
        <v>680</v>
      </c>
      <c r="D308" s="262" t="s">
        <v>155</v>
      </c>
      <c r="E308" s="262" t="s">
        <v>3183</v>
      </c>
      <c r="F308" s="262" t="s">
        <v>2994</v>
      </c>
      <c r="G308" s="262" t="s">
        <v>4183</v>
      </c>
      <c r="H308" s="176" t="s">
        <v>3488</v>
      </c>
      <c r="I308" s="176"/>
      <c r="J308" s="113"/>
      <c r="K308" s="104" t="s">
        <v>3489</v>
      </c>
      <c r="L308" s="81"/>
      <c r="M308" s="106" t="s">
        <v>160</v>
      </c>
      <c r="N308" s="114" t="s">
        <v>789</v>
      </c>
      <c r="O308" s="107" t="s">
        <v>1185</v>
      </c>
      <c r="P308" s="108"/>
      <c r="Q308" s="78" t="s">
        <v>4063</v>
      </c>
      <c r="R308" s="78" t="s">
        <v>4064</v>
      </c>
      <c r="S308" s="103" t="s">
        <v>1607</v>
      </c>
      <c r="T308" s="103" t="s">
        <v>1608</v>
      </c>
      <c r="U308" s="262" t="s">
        <v>4423</v>
      </c>
      <c r="V308" s="188" t="s">
        <v>4419</v>
      </c>
      <c r="W308" s="281"/>
      <c r="AA308" s="161">
        <f>IF(OR(J308="Fail",ISBLANK(J308)),INDEX('Issue Code Table'!C:C,MATCH(N:N,'Issue Code Table'!A:A,0)),IF(M308="Critical",6,IF(M308="Significant",5,IF(M308="Moderate",3,2))))</f>
        <v>5</v>
      </c>
    </row>
    <row r="309" spans="1:27" s="79" customFormat="1" ht="54.75" customHeight="1" x14ac:dyDescent="0.25">
      <c r="A309" s="101" t="s">
        <v>3871</v>
      </c>
      <c r="B309" s="102" t="s">
        <v>679</v>
      </c>
      <c r="C309" s="262" t="s">
        <v>680</v>
      </c>
      <c r="D309" s="262" t="s">
        <v>155</v>
      </c>
      <c r="E309" s="262" t="s">
        <v>3252</v>
      </c>
      <c r="F309" s="262" t="s">
        <v>2995</v>
      </c>
      <c r="G309" s="262" t="s">
        <v>3413</v>
      </c>
      <c r="H309" s="262" t="s">
        <v>1609</v>
      </c>
      <c r="I309" s="176"/>
      <c r="J309" s="113"/>
      <c r="K309" s="104" t="s">
        <v>1610</v>
      </c>
      <c r="L309" s="81"/>
      <c r="M309" s="106" t="s">
        <v>149</v>
      </c>
      <c r="N309" s="114" t="s">
        <v>789</v>
      </c>
      <c r="O309" s="107" t="s">
        <v>1185</v>
      </c>
      <c r="P309" s="108"/>
      <c r="Q309" s="78" t="s">
        <v>4065</v>
      </c>
      <c r="R309" s="78" t="s">
        <v>4066</v>
      </c>
      <c r="S309" s="103" t="s">
        <v>1611</v>
      </c>
      <c r="T309" s="103" t="s">
        <v>1612</v>
      </c>
      <c r="U309" s="262" t="s">
        <v>4424</v>
      </c>
      <c r="V309" s="188" t="s">
        <v>4420</v>
      </c>
      <c r="W309" s="281" t="s">
        <v>172</v>
      </c>
      <c r="AA309" s="161">
        <f>IF(OR(J309="Fail",ISBLANK(J309)),INDEX('Issue Code Table'!C:C,MATCH(N:N,'Issue Code Table'!A:A,0)),IF(M309="Critical",6,IF(M309="Significant",5,IF(M309="Moderate",3,2))))</f>
        <v>5</v>
      </c>
    </row>
    <row r="310" spans="1:27" s="79" customFormat="1" ht="54.75" customHeight="1" x14ac:dyDescent="0.25">
      <c r="A310" s="101" t="s">
        <v>3872</v>
      </c>
      <c r="B310" s="102" t="s">
        <v>679</v>
      </c>
      <c r="C310" s="262" t="s">
        <v>680</v>
      </c>
      <c r="D310" s="262" t="s">
        <v>155</v>
      </c>
      <c r="E310" s="262" t="s">
        <v>3253</v>
      </c>
      <c r="F310" s="262" t="s">
        <v>2996</v>
      </c>
      <c r="G310" s="262" t="s">
        <v>3414</v>
      </c>
      <c r="H310" s="262" t="s">
        <v>1610</v>
      </c>
      <c r="I310" s="176"/>
      <c r="J310" s="113"/>
      <c r="K310" s="104" t="s">
        <v>1613</v>
      </c>
      <c r="L310" s="81"/>
      <c r="M310" s="106" t="s">
        <v>160</v>
      </c>
      <c r="N310" s="114" t="s">
        <v>789</v>
      </c>
      <c r="O310" s="107" t="s">
        <v>1185</v>
      </c>
      <c r="P310" s="108"/>
      <c r="Q310" s="78" t="s">
        <v>4065</v>
      </c>
      <c r="R310" s="78" t="s">
        <v>4067</v>
      </c>
      <c r="S310" s="103" t="s">
        <v>1448</v>
      </c>
      <c r="T310" s="103" t="s">
        <v>1614</v>
      </c>
      <c r="U310" s="262" t="s">
        <v>4589</v>
      </c>
      <c r="V310" s="188" t="s">
        <v>4590</v>
      </c>
      <c r="W310" s="281"/>
      <c r="AA310" s="161">
        <f>IF(OR(J310="Fail",ISBLANK(J310)),INDEX('Issue Code Table'!C:C,MATCH(N:N,'Issue Code Table'!A:A,0)),IF(M310="Critical",6,IF(M310="Significant",5,IF(M310="Moderate",3,2))))</f>
        <v>5</v>
      </c>
    </row>
    <row r="311" spans="1:27" s="79" customFormat="1" ht="54.75" customHeight="1" x14ac:dyDescent="0.25">
      <c r="A311" s="101" t="s">
        <v>3873</v>
      </c>
      <c r="B311" s="102" t="s">
        <v>236</v>
      </c>
      <c r="C311" s="262" t="s">
        <v>237</v>
      </c>
      <c r="D311" s="262" t="s">
        <v>155</v>
      </c>
      <c r="E311" s="262" t="s">
        <v>3254</v>
      </c>
      <c r="F311" s="262" t="s">
        <v>2997</v>
      </c>
      <c r="G311" s="262" t="s">
        <v>3277</v>
      </c>
      <c r="H311" s="262" t="s">
        <v>2738</v>
      </c>
      <c r="I311" s="176"/>
      <c r="J311" s="113"/>
      <c r="K311" s="104" t="s">
        <v>1615</v>
      </c>
      <c r="L311" s="81"/>
      <c r="M311" s="106" t="s">
        <v>149</v>
      </c>
      <c r="N311" s="114" t="s">
        <v>789</v>
      </c>
      <c r="O311" s="107" t="s">
        <v>1185</v>
      </c>
      <c r="P311" s="108"/>
      <c r="Q311" s="78" t="s">
        <v>4065</v>
      </c>
      <c r="R311" s="78" t="s">
        <v>4068</v>
      </c>
      <c r="S311" s="103" t="s">
        <v>1616</v>
      </c>
      <c r="T311" s="103" t="s">
        <v>233</v>
      </c>
      <c r="U311" s="262" t="s">
        <v>4416</v>
      </c>
      <c r="V311" s="188" t="s">
        <v>4415</v>
      </c>
      <c r="W311" s="281" t="s">
        <v>172</v>
      </c>
      <c r="AA311" s="161">
        <f>IF(OR(J311="Fail",ISBLANK(J311)),INDEX('Issue Code Table'!C:C,MATCH(N:N,'Issue Code Table'!A:A,0)),IF(M311="Critical",6,IF(M311="Significant",5,IF(M311="Moderate",3,2))))</f>
        <v>5</v>
      </c>
    </row>
    <row r="312" spans="1:27" s="79" customFormat="1" ht="54.75" customHeight="1" x14ac:dyDescent="0.25">
      <c r="A312" s="101" t="s">
        <v>3874</v>
      </c>
      <c r="B312" s="102" t="s">
        <v>679</v>
      </c>
      <c r="C312" s="262" t="s">
        <v>680</v>
      </c>
      <c r="D312" s="262" t="s">
        <v>155</v>
      </c>
      <c r="E312" s="262" t="s">
        <v>3255</v>
      </c>
      <c r="F312" s="262" t="s">
        <v>2998</v>
      </c>
      <c r="G312" s="262" t="s">
        <v>3415</v>
      </c>
      <c r="H312" s="262" t="s">
        <v>1617</v>
      </c>
      <c r="I312" s="176"/>
      <c r="J312" s="113"/>
      <c r="K312" s="104" t="s">
        <v>1618</v>
      </c>
      <c r="L312" s="81"/>
      <c r="M312" s="106" t="s">
        <v>160</v>
      </c>
      <c r="N312" s="114" t="s">
        <v>789</v>
      </c>
      <c r="O312" s="107" t="s">
        <v>1185</v>
      </c>
      <c r="P312" s="108"/>
      <c r="Q312" s="78" t="s">
        <v>4065</v>
      </c>
      <c r="R312" s="78" t="s">
        <v>4069</v>
      </c>
      <c r="S312" s="103" t="s">
        <v>1619</v>
      </c>
      <c r="T312" s="103" t="s">
        <v>1620</v>
      </c>
      <c r="U312" s="262" t="s">
        <v>4413</v>
      </c>
      <c r="V312" s="262" t="s">
        <v>4414</v>
      </c>
      <c r="W312" s="281"/>
      <c r="AA312" s="161">
        <f>IF(OR(J312="Fail",ISBLANK(J312)),INDEX('Issue Code Table'!C:C,MATCH(N:N,'Issue Code Table'!A:A,0)),IF(M312="Critical",6,IF(M312="Significant",5,IF(M312="Moderate",3,2))))</f>
        <v>5</v>
      </c>
    </row>
    <row r="313" spans="1:27" s="79" customFormat="1" ht="54.75" customHeight="1" x14ac:dyDescent="0.25">
      <c r="A313" s="101" t="s">
        <v>3875</v>
      </c>
      <c r="B313" s="102" t="s">
        <v>236</v>
      </c>
      <c r="C313" s="262" t="s">
        <v>237</v>
      </c>
      <c r="D313" s="262" t="s">
        <v>155</v>
      </c>
      <c r="E313" s="262" t="s">
        <v>3184</v>
      </c>
      <c r="F313" s="262" t="s">
        <v>2999</v>
      </c>
      <c r="G313" s="262" t="s">
        <v>4182</v>
      </c>
      <c r="H313" s="262" t="s">
        <v>1621</v>
      </c>
      <c r="I313" s="176"/>
      <c r="J313" s="113"/>
      <c r="K313" s="104" t="s">
        <v>1622</v>
      </c>
      <c r="L313" s="81"/>
      <c r="M313" s="106" t="s">
        <v>149</v>
      </c>
      <c r="N313" s="114" t="s">
        <v>452</v>
      </c>
      <c r="O313" s="107" t="s">
        <v>453</v>
      </c>
      <c r="P313" s="108"/>
      <c r="Q313" s="78" t="s">
        <v>4070</v>
      </c>
      <c r="R313" s="78" t="s">
        <v>4071</v>
      </c>
      <c r="S313" s="103" t="s">
        <v>1623</v>
      </c>
      <c r="T313" s="103" t="s">
        <v>1624</v>
      </c>
      <c r="U313" s="262" t="s">
        <v>4410</v>
      </c>
      <c r="V313" s="188" t="s">
        <v>4411</v>
      </c>
      <c r="W313" s="281" t="s">
        <v>172</v>
      </c>
      <c r="AA313" s="161">
        <f>IF(OR(J313="Fail",ISBLANK(J313)),INDEX('Issue Code Table'!C:C,MATCH(N:N,'Issue Code Table'!A:A,0)),IF(M313="Critical",6,IF(M313="Significant",5,IF(M313="Moderate",3,2))))</f>
        <v>5</v>
      </c>
    </row>
    <row r="314" spans="1:27" s="79" customFormat="1" ht="54.75" customHeight="1" x14ac:dyDescent="0.25">
      <c r="A314" s="101" t="s">
        <v>3876</v>
      </c>
      <c r="B314" s="102" t="s">
        <v>142</v>
      </c>
      <c r="C314" s="262" t="s">
        <v>143</v>
      </c>
      <c r="D314" s="262" t="s">
        <v>155</v>
      </c>
      <c r="E314" s="262" t="s">
        <v>3256</v>
      </c>
      <c r="F314" s="262" t="s">
        <v>3000</v>
      </c>
      <c r="G314" s="262" t="s">
        <v>3416</v>
      </c>
      <c r="H314" s="262" t="s">
        <v>1625</v>
      </c>
      <c r="I314" s="176"/>
      <c r="J314" s="113"/>
      <c r="K314" s="104" t="s">
        <v>1626</v>
      </c>
      <c r="L314" s="81"/>
      <c r="M314" s="106" t="s">
        <v>149</v>
      </c>
      <c r="N314" s="114" t="s">
        <v>1338</v>
      </c>
      <c r="O314" s="107" t="s">
        <v>1339</v>
      </c>
      <c r="P314" s="108"/>
      <c r="Q314" s="78" t="s">
        <v>4070</v>
      </c>
      <c r="R314" s="78" t="s">
        <v>4072</v>
      </c>
      <c r="S314" s="103" t="s">
        <v>1627</v>
      </c>
      <c r="T314" s="103" t="s">
        <v>233</v>
      </c>
      <c r="U314" s="262" t="s">
        <v>4409</v>
      </c>
      <c r="V314" s="188" t="s">
        <v>4412</v>
      </c>
      <c r="W314" s="281" t="s">
        <v>172</v>
      </c>
      <c r="AA314" s="161">
        <f>IF(OR(J314="Fail",ISBLANK(J314)),INDEX('Issue Code Table'!C:C,MATCH(N:N,'Issue Code Table'!A:A,0)),IF(M314="Critical",6,IF(M314="Significant",5,IF(M314="Moderate",3,2))))</f>
        <v>5</v>
      </c>
    </row>
    <row r="315" spans="1:27" s="79" customFormat="1" ht="54.75" customHeight="1" x14ac:dyDescent="0.25">
      <c r="A315" s="101" t="s">
        <v>3877</v>
      </c>
      <c r="B315" s="102" t="s">
        <v>142</v>
      </c>
      <c r="C315" s="262" t="s">
        <v>143</v>
      </c>
      <c r="D315" s="262" t="s">
        <v>155</v>
      </c>
      <c r="E315" s="262" t="s">
        <v>3185</v>
      </c>
      <c r="F315" s="262" t="s">
        <v>3001</v>
      </c>
      <c r="G315" s="262" t="s">
        <v>4181</v>
      </c>
      <c r="H315" s="262" t="s">
        <v>1628</v>
      </c>
      <c r="I315" s="176"/>
      <c r="J315" s="113"/>
      <c r="K315" s="104" t="s">
        <v>1629</v>
      </c>
      <c r="L315" s="81"/>
      <c r="M315" s="106" t="s">
        <v>149</v>
      </c>
      <c r="N315" s="114" t="s">
        <v>1338</v>
      </c>
      <c r="O315" s="107" t="s">
        <v>1339</v>
      </c>
      <c r="P315" s="108"/>
      <c r="Q315" s="78" t="s">
        <v>4070</v>
      </c>
      <c r="R315" s="78" t="s">
        <v>4073</v>
      </c>
      <c r="S315" s="103" t="s">
        <v>1630</v>
      </c>
      <c r="T315" s="103" t="s">
        <v>1631</v>
      </c>
      <c r="U315" s="262" t="s">
        <v>4408</v>
      </c>
      <c r="V315" s="188" t="s">
        <v>4404</v>
      </c>
      <c r="W315" s="281" t="s">
        <v>172</v>
      </c>
      <c r="AA315" s="161">
        <f>IF(OR(J315="Fail",ISBLANK(J315)),INDEX('Issue Code Table'!C:C,MATCH(N:N,'Issue Code Table'!A:A,0)),IF(M315="Critical",6,IF(M315="Significant",5,IF(M315="Moderate",3,2))))</f>
        <v>5</v>
      </c>
    </row>
    <row r="316" spans="1:27" s="79" customFormat="1" ht="54.75" customHeight="1" x14ac:dyDescent="0.25">
      <c r="A316" s="101" t="s">
        <v>3878</v>
      </c>
      <c r="B316" s="102" t="s">
        <v>236</v>
      </c>
      <c r="C316" s="262" t="s">
        <v>237</v>
      </c>
      <c r="D316" s="262" t="s">
        <v>155</v>
      </c>
      <c r="E316" s="262" t="s">
        <v>4150</v>
      </c>
      <c r="F316" s="262" t="s">
        <v>3935</v>
      </c>
      <c r="G316" s="262" t="s">
        <v>4180</v>
      </c>
      <c r="H316" s="262" t="s">
        <v>4109</v>
      </c>
      <c r="I316" s="176"/>
      <c r="J316" s="113"/>
      <c r="K316" s="262" t="s">
        <v>4134</v>
      </c>
      <c r="L316" s="81"/>
      <c r="M316" s="106" t="s">
        <v>149</v>
      </c>
      <c r="N316" s="114" t="s">
        <v>452</v>
      </c>
      <c r="O316" s="107" t="s">
        <v>453</v>
      </c>
      <c r="P316" s="108"/>
      <c r="Q316" s="78" t="s">
        <v>4074</v>
      </c>
      <c r="R316" s="78" t="s">
        <v>3446</v>
      </c>
      <c r="S316" s="103" t="s">
        <v>3971</v>
      </c>
      <c r="T316" s="103" t="s">
        <v>3972</v>
      </c>
      <c r="U316" s="262" t="s">
        <v>4405</v>
      </c>
      <c r="V316" s="188" t="s">
        <v>4256</v>
      </c>
      <c r="W316" s="281" t="s">
        <v>172</v>
      </c>
      <c r="AA316" s="161">
        <f>IF(OR(J316="Fail",ISBLANK(J316)),INDEX('Issue Code Table'!C:C,MATCH(N:N,'Issue Code Table'!A:A,0)),IF(M316="Critical",6,IF(M316="Significant",5,IF(M316="Moderate",3,2))))</f>
        <v>5</v>
      </c>
    </row>
    <row r="317" spans="1:27" s="79" customFormat="1" ht="54.75" customHeight="1" x14ac:dyDescent="0.25">
      <c r="A317" s="101" t="s">
        <v>3879</v>
      </c>
      <c r="B317" s="102" t="s">
        <v>679</v>
      </c>
      <c r="C317" s="262" t="s">
        <v>680</v>
      </c>
      <c r="D317" s="262" t="s">
        <v>155</v>
      </c>
      <c r="E317" s="262" t="s">
        <v>1658</v>
      </c>
      <c r="F317" s="262" t="s">
        <v>3002</v>
      </c>
      <c r="G317" s="262" t="s">
        <v>3417</v>
      </c>
      <c r="H317" s="262" t="s">
        <v>1659</v>
      </c>
      <c r="I317" s="186"/>
      <c r="J317" s="113"/>
      <c r="K317" s="104" t="s">
        <v>1660</v>
      </c>
      <c r="L317" s="185"/>
      <c r="M317" s="106" t="s">
        <v>149</v>
      </c>
      <c r="N317" s="114" t="s">
        <v>452</v>
      </c>
      <c r="O317" s="107" t="s">
        <v>453</v>
      </c>
      <c r="P317" s="108"/>
      <c r="Q317" s="78" t="s">
        <v>1677</v>
      </c>
      <c r="R317" s="78" t="s">
        <v>4075</v>
      </c>
      <c r="S317" s="103" t="s">
        <v>3064</v>
      </c>
      <c r="T317" s="103" t="s">
        <v>1661</v>
      </c>
      <c r="U317" s="262" t="s">
        <v>4406</v>
      </c>
      <c r="V317" s="188" t="s">
        <v>4403</v>
      </c>
      <c r="W317" s="281" t="s">
        <v>172</v>
      </c>
      <c r="AA317" s="161">
        <f>IF(OR(J317="Fail",ISBLANK(J317)),INDEX('Issue Code Table'!C:C,MATCH(N:N,'Issue Code Table'!A:A,0)),IF(M317="Critical",6,IF(M317="Significant",5,IF(M317="Moderate",3,2))))</f>
        <v>5</v>
      </c>
    </row>
    <row r="318" spans="1:27" s="79" customFormat="1" ht="54.75" customHeight="1" x14ac:dyDescent="0.25">
      <c r="A318" s="101" t="s">
        <v>3880</v>
      </c>
      <c r="B318" s="102" t="s">
        <v>236</v>
      </c>
      <c r="C318" s="262" t="s">
        <v>237</v>
      </c>
      <c r="D318" s="262" t="s">
        <v>155</v>
      </c>
      <c r="E318" s="262" t="s">
        <v>3186</v>
      </c>
      <c r="F318" s="262" t="s">
        <v>3003</v>
      </c>
      <c r="G318" s="262" t="s">
        <v>3418</v>
      </c>
      <c r="H318" s="262" t="s">
        <v>1662</v>
      </c>
      <c r="I318" s="176"/>
      <c r="J318" s="113"/>
      <c r="K318" s="104" t="s">
        <v>3274</v>
      </c>
      <c r="L318" s="81"/>
      <c r="M318" s="106" t="s">
        <v>149</v>
      </c>
      <c r="N318" s="114" t="s">
        <v>452</v>
      </c>
      <c r="O318" s="107" t="s">
        <v>453</v>
      </c>
      <c r="P318" s="108"/>
      <c r="Q318" s="78" t="s">
        <v>1681</v>
      </c>
      <c r="R318" s="78" t="s">
        <v>4076</v>
      </c>
      <c r="S318" s="103" t="s">
        <v>1663</v>
      </c>
      <c r="T318" s="103" t="s">
        <v>233</v>
      </c>
      <c r="U318" s="262" t="s">
        <v>4407</v>
      </c>
      <c r="V318" s="188" t="s">
        <v>4402</v>
      </c>
      <c r="W318" s="281" t="s">
        <v>172</v>
      </c>
      <c r="AA318" s="161">
        <f>IF(OR(J318="Fail",ISBLANK(J318)),INDEX('Issue Code Table'!C:C,MATCH(N:N,'Issue Code Table'!A:A,0)),IF(M318="Critical",6,IF(M318="Significant",5,IF(M318="Moderate",3,2))))</f>
        <v>5</v>
      </c>
    </row>
    <row r="319" spans="1:27" s="79" customFormat="1" ht="54.75" customHeight="1" x14ac:dyDescent="0.25">
      <c r="A319" s="101" t="s">
        <v>3881</v>
      </c>
      <c r="B319" s="102" t="s">
        <v>679</v>
      </c>
      <c r="C319" s="262" t="s">
        <v>680</v>
      </c>
      <c r="D319" s="262" t="s">
        <v>155</v>
      </c>
      <c r="E319" s="262" t="s">
        <v>3176</v>
      </c>
      <c r="F319" s="262" t="s">
        <v>3004</v>
      </c>
      <c r="G319" s="262" t="s">
        <v>3419</v>
      </c>
      <c r="H319" s="262" t="s">
        <v>1664</v>
      </c>
      <c r="I319" s="176"/>
      <c r="J319" s="113"/>
      <c r="K319" s="104" t="s">
        <v>1665</v>
      </c>
      <c r="L319" s="81"/>
      <c r="M319" s="106" t="s">
        <v>149</v>
      </c>
      <c r="N319" s="114" t="s">
        <v>452</v>
      </c>
      <c r="O319" s="107" t="s">
        <v>453</v>
      </c>
      <c r="P319" s="108"/>
      <c r="Q319" s="78" t="s">
        <v>1681</v>
      </c>
      <c r="R319" s="78" t="s">
        <v>4077</v>
      </c>
      <c r="S319" s="103" t="s">
        <v>1666</v>
      </c>
      <c r="T319" s="103" t="s">
        <v>1667</v>
      </c>
      <c r="U319" s="262" t="s">
        <v>4398</v>
      </c>
      <c r="V319" s="188" t="s">
        <v>4397</v>
      </c>
      <c r="W319" s="281" t="s">
        <v>172</v>
      </c>
      <c r="AA319" s="161">
        <f>IF(OR(J319="Fail",ISBLANK(J319)),INDEX('Issue Code Table'!C:C,MATCH(N:N,'Issue Code Table'!A:A,0)),IF(M319="Critical",6,IF(M319="Significant",5,IF(M319="Moderate",3,2))))</f>
        <v>5</v>
      </c>
    </row>
    <row r="320" spans="1:27" s="79" customFormat="1" ht="54.75" customHeight="1" x14ac:dyDescent="0.25">
      <c r="A320" s="101" t="s">
        <v>3882</v>
      </c>
      <c r="B320" s="103" t="s">
        <v>223</v>
      </c>
      <c r="C320" s="262" t="s">
        <v>224</v>
      </c>
      <c r="D320" s="262" t="s">
        <v>155</v>
      </c>
      <c r="E320" s="262" t="s">
        <v>3257</v>
      </c>
      <c r="F320" s="262" t="s">
        <v>3005</v>
      </c>
      <c r="G320" s="262" t="s">
        <v>3420</v>
      </c>
      <c r="H320" s="262" t="s">
        <v>1668</v>
      </c>
      <c r="I320" s="176"/>
      <c r="J320" s="113"/>
      <c r="K320" s="104" t="s">
        <v>1669</v>
      </c>
      <c r="L320" s="81"/>
      <c r="M320" s="106" t="s">
        <v>149</v>
      </c>
      <c r="N320" s="114" t="s">
        <v>789</v>
      </c>
      <c r="O320" s="107" t="s">
        <v>1185</v>
      </c>
      <c r="P320" s="108"/>
      <c r="Q320" s="78" t="s">
        <v>3447</v>
      </c>
      <c r="R320" s="78" t="s">
        <v>3448</v>
      </c>
      <c r="S320" s="103" t="s">
        <v>3973</v>
      </c>
      <c r="T320" s="103" t="s">
        <v>1670</v>
      </c>
      <c r="U320" s="262" t="s">
        <v>4952</v>
      </c>
      <c r="V320" s="188" t="s">
        <v>4396</v>
      </c>
      <c r="W320" s="281" t="s">
        <v>172</v>
      </c>
      <c r="AA320" s="161">
        <f>IF(OR(J320="Fail",ISBLANK(J320)),INDEX('Issue Code Table'!C:C,MATCH(N:N,'Issue Code Table'!A:A,0)),IF(M320="Critical",6,IF(M320="Significant",5,IF(M320="Moderate",3,2))))</f>
        <v>5</v>
      </c>
    </row>
    <row r="321" spans="1:27" s="79" customFormat="1" ht="54.75" customHeight="1" x14ac:dyDescent="0.25">
      <c r="A321" s="101" t="s">
        <v>3883</v>
      </c>
      <c r="B321" s="102" t="s">
        <v>679</v>
      </c>
      <c r="C321" s="262" t="s">
        <v>680</v>
      </c>
      <c r="D321" s="262" t="s">
        <v>155</v>
      </c>
      <c r="E321" s="262" t="s">
        <v>3258</v>
      </c>
      <c r="F321" s="262" t="s">
        <v>3006</v>
      </c>
      <c r="G321" s="262" t="s">
        <v>4164</v>
      </c>
      <c r="H321" s="262" t="s">
        <v>1671</v>
      </c>
      <c r="I321" s="186"/>
      <c r="J321" s="113"/>
      <c r="K321" s="104" t="s">
        <v>1672</v>
      </c>
      <c r="L321" s="185"/>
      <c r="M321" s="106" t="s">
        <v>149</v>
      </c>
      <c r="N321" s="114" t="s">
        <v>452</v>
      </c>
      <c r="O321" s="107" t="s">
        <v>453</v>
      </c>
      <c r="P321" s="108"/>
      <c r="Q321" s="78" t="s">
        <v>4078</v>
      </c>
      <c r="R321" s="78" t="s">
        <v>4079</v>
      </c>
      <c r="S321" s="103" t="s">
        <v>1673</v>
      </c>
      <c r="T321" s="103" t="s">
        <v>1674</v>
      </c>
      <c r="U321" s="262" t="s">
        <v>4399</v>
      </c>
      <c r="V321" s="188" t="s">
        <v>4393</v>
      </c>
      <c r="W321" s="281" t="s">
        <v>172</v>
      </c>
      <c r="AA321" s="161">
        <f>IF(OR(J321="Fail",ISBLANK(J321)),INDEX('Issue Code Table'!C:C,MATCH(N:N,'Issue Code Table'!A:A,0)),IF(M321="Critical",6,IF(M321="Significant",5,IF(M321="Moderate",3,2))))</f>
        <v>5</v>
      </c>
    </row>
    <row r="322" spans="1:27" s="79" customFormat="1" ht="54.75" customHeight="1" x14ac:dyDescent="0.25">
      <c r="A322" s="101" t="s">
        <v>3884</v>
      </c>
      <c r="B322" s="103" t="s">
        <v>223</v>
      </c>
      <c r="C322" s="262" t="s">
        <v>224</v>
      </c>
      <c r="D322" s="262" t="s">
        <v>155</v>
      </c>
      <c r="E322" s="262" t="s">
        <v>3259</v>
      </c>
      <c r="F322" s="262" t="s">
        <v>3007</v>
      </c>
      <c r="G322" s="262" t="s">
        <v>3421</v>
      </c>
      <c r="H322" s="262" t="s">
        <v>1675</v>
      </c>
      <c r="I322" s="176"/>
      <c r="J322" s="113"/>
      <c r="K322" s="104" t="s">
        <v>1676</v>
      </c>
      <c r="L322" s="81"/>
      <c r="M322" s="106" t="s">
        <v>149</v>
      </c>
      <c r="N322" s="114" t="s">
        <v>761</v>
      </c>
      <c r="O322" s="107" t="s">
        <v>762</v>
      </c>
      <c r="P322" s="108"/>
      <c r="Q322" s="78" t="s">
        <v>4080</v>
      </c>
      <c r="R322" s="78" t="s">
        <v>4081</v>
      </c>
      <c r="S322" s="103" t="s">
        <v>1678</v>
      </c>
      <c r="T322" s="103" t="s">
        <v>233</v>
      </c>
      <c r="U322" s="262" t="s">
        <v>4400</v>
      </c>
      <c r="V322" s="188" t="s">
        <v>4394</v>
      </c>
      <c r="W322" s="281" t="s">
        <v>172</v>
      </c>
      <c r="AA322" s="161">
        <f>IF(OR(J322="Fail",ISBLANK(J322)),INDEX('Issue Code Table'!C:C,MATCH(N:N,'Issue Code Table'!A:A,0)),IF(M322="Critical",6,IF(M322="Significant",5,IF(M322="Moderate",3,2))))</f>
        <v>5</v>
      </c>
    </row>
    <row r="323" spans="1:27" s="79" customFormat="1" ht="54.75" customHeight="1" x14ac:dyDescent="0.25">
      <c r="A323" s="101" t="s">
        <v>3885</v>
      </c>
      <c r="B323" s="103" t="s">
        <v>223</v>
      </c>
      <c r="C323" s="262" t="s">
        <v>224</v>
      </c>
      <c r="D323" s="262" t="s">
        <v>155</v>
      </c>
      <c r="E323" s="262" t="s">
        <v>3260</v>
      </c>
      <c r="F323" s="262" t="s">
        <v>3008</v>
      </c>
      <c r="G323" s="262" t="s">
        <v>4179</v>
      </c>
      <c r="H323" s="262" t="s">
        <v>1679</v>
      </c>
      <c r="I323" s="176"/>
      <c r="J323" s="113"/>
      <c r="K323" s="104" t="s">
        <v>1680</v>
      </c>
      <c r="L323" s="81"/>
      <c r="M323" s="106" t="s">
        <v>149</v>
      </c>
      <c r="N323" s="114" t="s">
        <v>228</v>
      </c>
      <c r="O323" s="107" t="s">
        <v>229</v>
      </c>
      <c r="P323" s="108"/>
      <c r="Q323" s="78" t="s">
        <v>4080</v>
      </c>
      <c r="R323" s="78" t="s">
        <v>4082</v>
      </c>
      <c r="S323" s="103" t="s">
        <v>1682</v>
      </c>
      <c r="T323" s="103" t="s">
        <v>233</v>
      </c>
      <c r="U323" s="262" t="s">
        <v>4401</v>
      </c>
      <c r="V323" s="188" t="s">
        <v>4395</v>
      </c>
      <c r="W323" s="281" t="s">
        <v>172</v>
      </c>
      <c r="AA323" s="161">
        <f>IF(OR(J323="Fail",ISBLANK(J323)),INDEX('Issue Code Table'!C:C,MATCH(N:N,'Issue Code Table'!A:A,0)),IF(M323="Critical",6,IF(M323="Significant",5,IF(M323="Moderate",3,2))))</f>
        <v>5</v>
      </c>
    </row>
    <row r="324" spans="1:27" s="79" customFormat="1" ht="54.75" customHeight="1" x14ac:dyDescent="0.25">
      <c r="A324" s="101" t="s">
        <v>3886</v>
      </c>
      <c r="B324" s="102" t="s">
        <v>539</v>
      </c>
      <c r="C324" s="102" t="s">
        <v>3513</v>
      </c>
      <c r="D324" s="262" t="s">
        <v>155</v>
      </c>
      <c r="E324" s="262" t="s">
        <v>3261</v>
      </c>
      <c r="F324" s="262" t="s">
        <v>3009</v>
      </c>
      <c r="G324" s="262" t="s">
        <v>3422</v>
      </c>
      <c r="H324" s="262" t="s">
        <v>1683</v>
      </c>
      <c r="I324" s="176"/>
      <c r="J324" s="113"/>
      <c r="K324" s="104" t="s">
        <v>1684</v>
      </c>
      <c r="L324" s="81"/>
      <c r="M324" s="106" t="s">
        <v>149</v>
      </c>
      <c r="N324" s="114" t="s">
        <v>452</v>
      </c>
      <c r="O324" s="107" t="s">
        <v>1211</v>
      </c>
      <c r="P324" s="108"/>
      <c r="Q324" s="78" t="s">
        <v>4083</v>
      </c>
      <c r="R324" s="78" t="s">
        <v>4084</v>
      </c>
      <c r="S324" s="103" t="s">
        <v>1685</v>
      </c>
      <c r="T324" s="103" t="s">
        <v>1686</v>
      </c>
      <c r="U324" s="262" t="s">
        <v>4365</v>
      </c>
      <c r="V324" s="188" t="s">
        <v>4364</v>
      </c>
      <c r="W324" s="281" t="s">
        <v>172</v>
      </c>
      <c r="AA324" s="161">
        <f>IF(OR(J324="Fail",ISBLANK(J324)),INDEX('Issue Code Table'!C:C,MATCH(N:N,'Issue Code Table'!A:A,0)),IF(M324="Critical",6,IF(M324="Significant",5,IF(M324="Moderate",3,2))))</f>
        <v>5</v>
      </c>
    </row>
    <row r="325" spans="1:27" s="79" customFormat="1" ht="54.75" customHeight="1" x14ac:dyDescent="0.25">
      <c r="A325" s="101" t="s">
        <v>3887</v>
      </c>
      <c r="B325" s="102" t="s">
        <v>1068</v>
      </c>
      <c r="C325" s="262" t="s">
        <v>1069</v>
      </c>
      <c r="D325" s="262" t="s">
        <v>155</v>
      </c>
      <c r="E325" s="262" t="s">
        <v>3262</v>
      </c>
      <c r="F325" s="262" t="s">
        <v>3936</v>
      </c>
      <c r="G325" s="262" t="s">
        <v>3423</v>
      </c>
      <c r="H325" s="262" t="s">
        <v>1687</v>
      </c>
      <c r="I325" s="176"/>
      <c r="J325" s="113"/>
      <c r="K325" s="104" t="s">
        <v>1688</v>
      </c>
      <c r="L325" s="81"/>
      <c r="M325" s="106" t="s">
        <v>160</v>
      </c>
      <c r="N325" s="114" t="s">
        <v>783</v>
      </c>
      <c r="O325" s="107" t="s">
        <v>784</v>
      </c>
      <c r="P325" s="108"/>
      <c r="Q325" s="78" t="s">
        <v>4085</v>
      </c>
      <c r="R325" s="78" t="s">
        <v>4086</v>
      </c>
      <c r="S325" s="103" t="s">
        <v>3974</v>
      </c>
      <c r="T325" s="103" t="s">
        <v>3975</v>
      </c>
      <c r="U325" s="262" t="s">
        <v>4366</v>
      </c>
      <c r="V325" s="188" t="s">
        <v>4363</v>
      </c>
      <c r="W325" s="281"/>
      <c r="AA325" s="161">
        <f>IF(OR(J325="Fail",ISBLANK(J325)),INDEX('Issue Code Table'!C:C,MATCH(N:N,'Issue Code Table'!A:A,0)),IF(M325="Critical",6,IF(M325="Significant",5,IF(M325="Moderate",3,2))))</f>
        <v>3</v>
      </c>
    </row>
    <row r="326" spans="1:27" s="79" customFormat="1" ht="54.75" customHeight="1" x14ac:dyDescent="0.25">
      <c r="A326" s="101" t="s">
        <v>3888</v>
      </c>
      <c r="B326" s="102" t="s">
        <v>1068</v>
      </c>
      <c r="C326" s="262" t="s">
        <v>1069</v>
      </c>
      <c r="D326" s="262" t="s">
        <v>155</v>
      </c>
      <c r="E326" s="262" t="s">
        <v>3263</v>
      </c>
      <c r="F326" s="262" t="s">
        <v>3010</v>
      </c>
      <c r="G326" s="262" t="s">
        <v>3424</v>
      </c>
      <c r="H326" s="262" t="s">
        <v>1689</v>
      </c>
      <c r="I326" s="176"/>
      <c r="J326" s="113"/>
      <c r="K326" s="104" t="s">
        <v>1690</v>
      </c>
      <c r="L326" s="81"/>
      <c r="M326" s="106" t="s">
        <v>160</v>
      </c>
      <c r="N326" s="114" t="s">
        <v>783</v>
      </c>
      <c r="O326" s="107" t="s">
        <v>784</v>
      </c>
      <c r="P326" s="108"/>
      <c r="Q326" s="78" t="s">
        <v>4085</v>
      </c>
      <c r="R326" s="78" t="s">
        <v>3449</v>
      </c>
      <c r="S326" s="103" t="s">
        <v>3065</v>
      </c>
      <c r="T326" s="103" t="s">
        <v>233</v>
      </c>
      <c r="U326" s="262" t="s">
        <v>4367</v>
      </c>
      <c r="V326" s="188" t="s">
        <v>4450</v>
      </c>
      <c r="W326" s="281"/>
      <c r="AA326" s="161">
        <f>IF(OR(J326="Fail",ISBLANK(J326)),INDEX('Issue Code Table'!C:C,MATCH(N:N,'Issue Code Table'!A:A,0)),IF(M326="Critical",6,IF(M326="Significant",5,IF(M326="Moderate",3,2))))</f>
        <v>3</v>
      </c>
    </row>
    <row r="327" spans="1:27" s="79" customFormat="1" ht="54.75" customHeight="1" x14ac:dyDescent="0.25">
      <c r="A327" s="101" t="s">
        <v>3889</v>
      </c>
      <c r="B327" s="102" t="s">
        <v>236</v>
      </c>
      <c r="C327" s="262" t="s">
        <v>237</v>
      </c>
      <c r="D327" s="262" t="s">
        <v>155</v>
      </c>
      <c r="E327" s="262" t="s">
        <v>3264</v>
      </c>
      <c r="F327" s="262" t="s">
        <v>3011</v>
      </c>
      <c r="G327" s="262" t="s">
        <v>3425</v>
      </c>
      <c r="H327" s="262" t="s">
        <v>1691</v>
      </c>
      <c r="I327" s="176"/>
      <c r="J327" s="113"/>
      <c r="K327" s="104" t="s">
        <v>1692</v>
      </c>
      <c r="L327" s="81"/>
      <c r="M327" s="106" t="s">
        <v>149</v>
      </c>
      <c r="N327" s="114" t="s">
        <v>500</v>
      </c>
      <c r="O327" s="107" t="s">
        <v>501</v>
      </c>
      <c r="P327" s="108"/>
      <c r="Q327" s="78" t="s">
        <v>1723</v>
      </c>
      <c r="R327" s="78" t="s">
        <v>1724</v>
      </c>
      <c r="S327" s="103" t="s">
        <v>1693</v>
      </c>
      <c r="T327" s="103" t="s">
        <v>233</v>
      </c>
      <c r="U327" s="262" t="s">
        <v>4368</v>
      </c>
      <c r="V327" s="188" t="s">
        <v>4360</v>
      </c>
      <c r="W327" s="281" t="s">
        <v>172</v>
      </c>
      <c r="AA327" s="161">
        <f>IF(OR(J327="Fail",ISBLANK(J327)),INDEX('Issue Code Table'!C:C,MATCH(N:N,'Issue Code Table'!A:A,0)),IF(M327="Critical",6,IF(M327="Significant",5,IF(M327="Moderate",3,2))))</f>
        <v>6</v>
      </c>
    </row>
    <row r="328" spans="1:27" s="79" customFormat="1" ht="54.75" customHeight="1" x14ac:dyDescent="0.25">
      <c r="A328" s="101" t="s">
        <v>3890</v>
      </c>
      <c r="B328" s="102" t="s">
        <v>470</v>
      </c>
      <c r="C328" s="262" t="s">
        <v>471</v>
      </c>
      <c r="D328" s="262" t="s">
        <v>155</v>
      </c>
      <c r="E328" s="262" t="s">
        <v>3265</v>
      </c>
      <c r="F328" s="262" t="s">
        <v>3012</v>
      </c>
      <c r="G328" s="262" t="s">
        <v>3426</v>
      </c>
      <c r="H328" s="262" t="s">
        <v>1694</v>
      </c>
      <c r="I328" s="176"/>
      <c r="J328" s="113"/>
      <c r="K328" s="104" t="s">
        <v>1695</v>
      </c>
      <c r="L328" s="81"/>
      <c r="M328" s="106" t="s">
        <v>149</v>
      </c>
      <c r="N328" s="114" t="s">
        <v>3509</v>
      </c>
      <c r="O328" s="259" t="s">
        <v>3514</v>
      </c>
      <c r="P328" s="108"/>
      <c r="Q328" s="78" t="s">
        <v>1723</v>
      </c>
      <c r="R328" s="78" t="s">
        <v>1729</v>
      </c>
      <c r="S328" s="103" t="s">
        <v>1696</v>
      </c>
      <c r="T328" s="103" t="s">
        <v>233</v>
      </c>
      <c r="U328" s="262" t="s">
        <v>4369</v>
      </c>
      <c r="V328" s="188" t="s">
        <v>4361</v>
      </c>
      <c r="W328" s="281" t="s">
        <v>172</v>
      </c>
      <c r="AA328" s="161">
        <f>IF(OR(J328="Fail",ISBLANK(J328)),INDEX('Issue Code Table'!C:C,MATCH(N:N,'Issue Code Table'!A:A,0)),IF(M328="Critical",6,IF(M328="Significant",5,IF(M328="Moderate",3,2))))</f>
        <v>6</v>
      </c>
    </row>
    <row r="329" spans="1:27" s="79" customFormat="1" ht="54.75" customHeight="1" x14ac:dyDescent="0.25">
      <c r="A329" s="101" t="s">
        <v>3891</v>
      </c>
      <c r="B329" s="102" t="s">
        <v>236</v>
      </c>
      <c r="C329" s="262" t="s">
        <v>237</v>
      </c>
      <c r="D329" s="262" t="s">
        <v>155</v>
      </c>
      <c r="E329" s="262" t="s">
        <v>3187</v>
      </c>
      <c r="F329" s="262" t="s">
        <v>3013</v>
      </c>
      <c r="G329" s="262" t="s">
        <v>4178</v>
      </c>
      <c r="H329" s="262" t="s">
        <v>1697</v>
      </c>
      <c r="I329" s="176"/>
      <c r="J329" s="113"/>
      <c r="K329" s="104" t="s">
        <v>1698</v>
      </c>
      <c r="L329" s="81"/>
      <c r="M329" s="106" t="s">
        <v>149</v>
      </c>
      <c r="N329" s="114" t="s">
        <v>3509</v>
      </c>
      <c r="O329" s="259" t="s">
        <v>3514</v>
      </c>
      <c r="P329" s="108"/>
      <c r="Q329" s="78" t="s">
        <v>1723</v>
      </c>
      <c r="R329" s="78" t="s">
        <v>1733</v>
      </c>
      <c r="S329" s="103" t="s">
        <v>1699</v>
      </c>
      <c r="T329" s="103" t="s">
        <v>1700</v>
      </c>
      <c r="U329" s="262" t="s">
        <v>4359</v>
      </c>
      <c r="V329" s="188" t="s">
        <v>4362</v>
      </c>
      <c r="W329" s="281" t="s">
        <v>172</v>
      </c>
      <c r="AA329" s="161">
        <f>IF(OR(J329="Fail",ISBLANK(J329)),INDEX('Issue Code Table'!C:C,MATCH(N:N,'Issue Code Table'!A:A,0)),IF(M329="Critical",6,IF(M329="Significant",5,IF(M329="Moderate",3,2))))</f>
        <v>6</v>
      </c>
    </row>
    <row r="330" spans="1:27" s="79" customFormat="1" ht="54.75" customHeight="1" x14ac:dyDescent="0.25">
      <c r="A330" s="101" t="s">
        <v>3892</v>
      </c>
      <c r="B330" s="102" t="s">
        <v>236</v>
      </c>
      <c r="C330" s="262" t="s">
        <v>237</v>
      </c>
      <c r="D330" s="262" t="s">
        <v>155</v>
      </c>
      <c r="E330" s="262" t="s">
        <v>3264</v>
      </c>
      <c r="F330" s="262" t="s">
        <v>3014</v>
      </c>
      <c r="G330" s="262" t="s">
        <v>4177</v>
      </c>
      <c r="H330" s="262" t="s">
        <v>1691</v>
      </c>
      <c r="I330" s="176"/>
      <c r="J330" s="113"/>
      <c r="K330" s="104" t="s">
        <v>1692</v>
      </c>
      <c r="L330" s="81"/>
      <c r="M330" s="106" t="s">
        <v>149</v>
      </c>
      <c r="N330" s="114" t="s">
        <v>500</v>
      </c>
      <c r="O330" s="107" t="s">
        <v>501</v>
      </c>
      <c r="P330" s="108"/>
      <c r="Q330" s="78" t="s">
        <v>1710</v>
      </c>
      <c r="R330" s="78" t="s">
        <v>4087</v>
      </c>
      <c r="S330" s="103" t="s">
        <v>1693</v>
      </c>
      <c r="T330" s="103" t="s">
        <v>233</v>
      </c>
      <c r="U330" s="262" t="s">
        <v>4392</v>
      </c>
      <c r="V330" s="188" t="s">
        <v>4342</v>
      </c>
      <c r="W330" s="281" t="s">
        <v>172</v>
      </c>
      <c r="AA330" s="161">
        <f>IF(OR(J330="Fail",ISBLANK(J330)),INDEX('Issue Code Table'!C:C,MATCH(N:N,'Issue Code Table'!A:A,0)),IF(M330="Critical",6,IF(M330="Significant",5,IF(M330="Moderate",3,2))))</f>
        <v>6</v>
      </c>
    </row>
    <row r="331" spans="1:27" s="79" customFormat="1" ht="54.75" customHeight="1" x14ac:dyDescent="0.25">
      <c r="A331" s="101" t="s">
        <v>3893</v>
      </c>
      <c r="B331" s="102" t="s">
        <v>470</v>
      </c>
      <c r="C331" s="262" t="s">
        <v>471</v>
      </c>
      <c r="D331" s="262" t="s">
        <v>155</v>
      </c>
      <c r="E331" s="262" t="s">
        <v>3265</v>
      </c>
      <c r="F331" s="262" t="s">
        <v>3015</v>
      </c>
      <c r="G331" s="262" t="s">
        <v>4176</v>
      </c>
      <c r="H331" s="262" t="s">
        <v>1694</v>
      </c>
      <c r="I331" s="176"/>
      <c r="J331" s="113"/>
      <c r="K331" s="104" t="s">
        <v>1695</v>
      </c>
      <c r="L331" s="81"/>
      <c r="M331" s="106" t="s">
        <v>149</v>
      </c>
      <c r="N331" s="114" t="s">
        <v>3509</v>
      </c>
      <c r="O331" s="259" t="s">
        <v>3514</v>
      </c>
      <c r="P331" s="108"/>
      <c r="Q331" s="78" t="s">
        <v>1710</v>
      </c>
      <c r="R331" s="78" t="s">
        <v>4088</v>
      </c>
      <c r="S331" s="103" t="s">
        <v>1696</v>
      </c>
      <c r="T331" s="103" t="s">
        <v>233</v>
      </c>
      <c r="U331" s="262" t="s">
        <v>4391</v>
      </c>
      <c r="V331" s="188" t="s">
        <v>4341</v>
      </c>
      <c r="W331" s="281" t="s">
        <v>172</v>
      </c>
      <c r="AA331" s="161">
        <f>IF(OR(J331="Fail",ISBLANK(J331)),INDEX('Issue Code Table'!C:C,MATCH(N:N,'Issue Code Table'!A:A,0)),IF(M331="Critical",6,IF(M331="Significant",5,IF(M331="Moderate",3,2))))</f>
        <v>6</v>
      </c>
    </row>
    <row r="332" spans="1:27" s="79" customFormat="1" ht="54.75" customHeight="1" x14ac:dyDescent="0.25">
      <c r="A332" s="101" t="s">
        <v>3894</v>
      </c>
      <c r="B332" s="102" t="s">
        <v>236</v>
      </c>
      <c r="C332" s="262" t="s">
        <v>237</v>
      </c>
      <c r="D332" s="262" t="s">
        <v>155</v>
      </c>
      <c r="E332" s="262" t="s">
        <v>3188</v>
      </c>
      <c r="F332" s="262" t="s">
        <v>3016</v>
      </c>
      <c r="G332" s="262" t="s">
        <v>4175</v>
      </c>
      <c r="H332" s="262" t="s">
        <v>1701</v>
      </c>
      <c r="I332" s="176"/>
      <c r="J332" s="113"/>
      <c r="K332" s="104" t="s">
        <v>1702</v>
      </c>
      <c r="L332" s="81"/>
      <c r="M332" s="106" t="s">
        <v>149</v>
      </c>
      <c r="N332" s="114" t="s">
        <v>632</v>
      </c>
      <c r="O332" s="107" t="s">
        <v>633</v>
      </c>
      <c r="P332" s="108"/>
      <c r="Q332" s="78" t="s">
        <v>1710</v>
      </c>
      <c r="R332" s="78" t="s">
        <v>4089</v>
      </c>
      <c r="S332" s="103" t="s">
        <v>1703</v>
      </c>
      <c r="T332" s="103" t="s">
        <v>3109</v>
      </c>
      <c r="U332" s="262" t="s">
        <v>4390</v>
      </c>
      <c r="V332" s="188" t="s">
        <v>4340</v>
      </c>
      <c r="W332" s="281" t="s">
        <v>172</v>
      </c>
      <c r="AA332" s="161">
        <f>IF(OR(J332="Fail",ISBLANK(J332)),INDEX('Issue Code Table'!C:C,MATCH(N:N,'Issue Code Table'!A:A,0)),IF(M332="Critical",6,IF(M332="Significant",5,IF(M332="Moderate",3,2))))</f>
        <v>5</v>
      </c>
    </row>
    <row r="333" spans="1:27" s="79" customFormat="1" ht="54.75" customHeight="1" x14ac:dyDescent="0.25">
      <c r="A333" s="101" t="s">
        <v>3895</v>
      </c>
      <c r="B333" s="102" t="s">
        <v>236</v>
      </c>
      <c r="C333" s="262" t="s">
        <v>237</v>
      </c>
      <c r="D333" s="262" t="s">
        <v>155</v>
      </c>
      <c r="E333" s="262" t="s">
        <v>4151</v>
      </c>
      <c r="F333" s="262" t="s">
        <v>3937</v>
      </c>
      <c r="G333" s="262" t="s">
        <v>4165</v>
      </c>
      <c r="H333" s="262" t="s">
        <v>4108</v>
      </c>
      <c r="I333" s="176"/>
      <c r="J333" s="113"/>
      <c r="K333" s="262" t="s">
        <v>4135</v>
      </c>
      <c r="L333" s="81"/>
      <c r="M333" s="106" t="s">
        <v>149</v>
      </c>
      <c r="N333" s="114" t="s">
        <v>452</v>
      </c>
      <c r="O333" s="107" t="s">
        <v>453</v>
      </c>
      <c r="P333" s="108"/>
      <c r="Q333" s="78" t="s">
        <v>4090</v>
      </c>
      <c r="R333" s="78" t="s">
        <v>4091</v>
      </c>
      <c r="S333" s="103" t="s">
        <v>3976</v>
      </c>
      <c r="T333" s="103" t="s">
        <v>3977</v>
      </c>
      <c r="U333" s="262" t="s">
        <v>4389</v>
      </c>
      <c r="V333" s="188" t="s">
        <v>4259</v>
      </c>
      <c r="W333" s="281" t="s">
        <v>172</v>
      </c>
      <c r="AA333" s="161">
        <f>IF(OR(J333="Fail",ISBLANK(J333)),INDEX('Issue Code Table'!C:C,MATCH(N:N,'Issue Code Table'!A:A,0)),IF(M333="Critical",6,IF(M333="Significant",5,IF(M333="Moderate",3,2))))</f>
        <v>5</v>
      </c>
    </row>
    <row r="334" spans="1:27" s="79" customFormat="1" ht="54.75" customHeight="1" x14ac:dyDescent="0.25">
      <c r="A334" s="101" t="s">
        <v>3896</v>
      </c>
      <c r="B334" s="102" t="s">
        <v>236</v>
      </c>
      <c r="C334" s="262" t="s">
        <v>237</v>
      </c>
      <c r="D334" s="262" t="s">
        <v>155</v>
      </c>
      <c r="E334" s="262" t="s">
        <v>4152</v>
      </c>
      <c r="F334" s="262" t="s">
        <v>3938</v>
      </c>
      <c r="G334" s="262" t="s">
        <v>4174</v>
      </c>
      <c r="H334" s="262" t="s">
        <v>4107</v>
      </c>
      <c r="I334" s="176"/>
      <c r="J334" s="113"/>
      <c r="K334" s="262" t="s">
        <v>4137</v>
      </c>
      <c r="L334" s="81"/>
      <c r="M334" s="106" t="s">
        <v>149</v>
      </c>
      <c r="N334" s="114" t="s">
        <v>452</v>
      </c>
      <c r="O334" s="107" t="s">
        <v>453</v>
      </c>
      <c r="P334" s="108"/>
      <c r="Q334" s="78" t="s">
        <v>4090</v>
      </c>
      <c r="R334" s="78" t="s">
        <v>4092</v>
      </c>
      <c r="S334" s="103" t="s">
        <v>3978</v>
      </c>
      <c r="T334" s="103" t="s">
        <v>3979</v>
      </c>
      <c r="U334" s="262" t="s">
        <v>4388</v>
      </c>
      <c r="V334" s="188" t="s">
        <v>4257</v>
      </c>
      <c r="W334" s="281" t="s">
        <v>172</v>
      </c>
      <c r="AA334" s="161">
        <f>IF(OR(J334="Fail",ISBLANK(J334)),INDEX('Issue Code Table'!C:C,MATCH(N:N,'Issue Code Table'!A:A,0)),IF(M334="Critical",6,IF(M334="Significant",5,IF(M334="Moderate",3,2))))</f>
        <v>5</v>
      </c>
    </row>
    <row r="335" spans="1:27" s="79" customFormat="1" ht="54.75" customHeight="1" x14ac:dyDescent="0.25">
      <c r="A335" s="101" t="s">
        <v>3897</v>
      </c>
      <c r="B335" s="102" t="s">
        <v>236</v>
      </c>
      <c r="C335" s="262" t="s">
        <v>237</v>
      </c>
      <c r="D335" s="262" t="s">
        <v>155</v>
      </c>
      <c r="E335" s="262" t="s">
        <v>3189</v>
      </c>
      <c r="F335" s="262" t="s">
        <v>3017</v>
      </c>
      <c r="G335" s="262" t="s">
        <v>3427</v>
      </c>
      <c r="H335" s="262" t="s">
        <v>1704</v>
      </c>
      <c r="I335" s="186"/>
      <c r="J335" s="113"/>
      <c r="K335" s="104" t="s">
        <v>1705</v>
      </c>
      <c r="L335" s="185"/>
      <c r="M335" s="106" t="s">
        <v>160</v>
      </c>
      <c r="N335" s="114" t="s">
        <v>246</v>
      </c>
      <c r="O335" s="107" t="s">
        <v>247</v>
      </c>
      <c r="P335" s="108"/>
      <c r="Q335" s="78" t="s">
        <v>4093</v>
      </c>
      <c r="R335" s="78" t="s">
        <v>4094</v>
      </c>
      <c r="S335" s="103" t="s">
        <v>1706</v>
      </c>
      <c r="T335" s="103" t="s">
        <v>1707</v>
      </c>
      <c r="U335" s="262" t="s">
        <v>4387</v>
      </c>
      <c r="V335" s="188" t="s">
        <v>4339</v>
      </c>
      <c r="W335" s="281"/>
      <c r="AA335" s="161">
        <f>IF(OR(J335="Fail",ISBLANK(J335)),INDEX('Issue Code Table'!C:C,MATCH(N:N,'Issue Code Table'!A:A,0)),IF(M335="Critical",6,IF(M335="Significant",5,IF(M335="Moderate",3,2))))</f>
        <v>4</v>
      </c>
    </row>
    <row r="336" spans="1:27" s="79" customFormat="1" ht="54.75" customHeight="1" x14ac:dyDescent="0.25">
      <c r="A336" s="101" t="s">
        <v>3898</v>
      </c>
      <c r="B336" s="102" t="s">
        <v>236</v>
      </c>
      <c r="C336" s="262" t="s">
        <v>237</v>
      </c>
      <c r="D336" s="262" t="s">
        <v>155</v>
      </c>
      <c r="E336" s="262" t="s">
        <v>3266</v>
      </c>
      <c r="F336" s="262" t="s">
        <v>3019</v>
      </c>
      <c r="G336" s="262" t="s">
        <v>4173</v>
      </c>
      <c r="H336" s="262" t="s">
        <v>1716</v>
      </c>
      <c r="I336" s="176"/>
      <c r="J336" s="113"/>
      <c r="K336" s="104" t="s">
        <v>1717</v>
      </c>
      <c r="L336" s="81"/>
      <c r="M336" s="106" t="s">
        <v>160</v>
      </c>
      <c r="N336" s="114" t="s">
        <v>1338</v>
      </c>
      <c r="O336" s="107" t="s">
        <v>1339</v>
      </c>
      <c r="P336" s="108"/>
      <c r="Q336" s="78" t="s">
        <v>4095</v>
      </c>
      <c r="R336" s="78" t="s">
        <v>4096</v>
      </c>
      <c r="S336" s="103" t="s">
        <v>1718</v>
      </c>
      <c r="T336" s="103" t="s">
        <v>233</v>
      </c>
      <c r="U336" s="262" t="s">
        <v>4386</v>
      </c>
      <c r="V336" s="188" t="s">
        <v>4338</v>
      </c>
      <c r="W336" s="281"/>
      <c r="AA336" s="161">
        <f>IF(OR(J336="Fail",ISBLANK(J336)),INDEX('Issue Code Table'!C:C,MATCH(N:N,'Issue Code Table'!A:A,0)),IF(M336="Critical",6,IF(M336="Significant",5,IF(M336="Moderate",3,2))))</f>
        <v>5</v>
      </c>
    </row>
    <row r="337" spans="1:27" s="79" customFormat="1" ht="54.75" customHeight="1" x14ac:dyDescent="0.25">
      <c r="A337" s="101" t="s">
        <v>3899</v>
      </c>
      <c r="B337" s="102" t="s">
        <v>896</v>
      </c>
      <c r="C337" s="262" t="s">
        <v>897</v>
      </c>
      <c r="D337" s="262" t="s">
        <v>155</v>
      </c>
      <c r="E337" s="262" t="s">
        <v>3190</v>
      </c>
      <c r="F337" s="262" t="s">
        <v>3018</v>
      </c>
      <c r="G337" s="262" t="s">
        <v>4172</v>
      </c>
      <c r="H337" s="262" t="s">
        <v>1708</v>
      </c>
      <c r="I337" s="176"/>
      <c r="J337" s="113"/>
      <c r="K337" s="104" t="s">
        <v>1709</v>
      </c>
      <c r="L337" s="81"/>
      <c r="M337" s="106" t="s">
        <v>149</v>
      </c>
      <c r="N337" s="114" t="s">
        <v>1338</v>
      </c>
      <c r="O337" s="107" t="s">
        <v>1339</v>
      </c>
      <c r="P337" s="108"/>
      <c r="Q337" s="78" t="s">
        <v>4097</v>
      </c>
      <c r="R337" s="78" t="s">
        <v>4098</v>
      </c>
      <c r="S337" s="103" t="s">
        <v>1711</v>
      </c>
      <c r="T337" s="103" t="s">
        <v>1712</v>
      </c>
      <c r="U337" s="262" t="s">
        <v>4385</v>
      </c>
      <c r="V337" s="188" t="s">
        <v>4337</v>
      </c>
      <c r="W337" s="281" t="s">
        <v>172</v>
      </c>
      <c r="AA337" s="161">
        <f>IF(OR(J337="Fail",ISBLANK(J337)),INDEX('Issue Code Table'!C:C,MATCH(N:N,'Issue Code Table'!A:A,0)),IF(M337="Critical",6,IF(M337="Significant",5,IF(M337="Moderate",3,2))))</f>
        <v>5</v>
      </c>
    </row>
    <row r="338" spans="1:27" s="79" customFormat="1" ht="54.75" customHeight="1" x14ac:dyDescent="0.25">
      <c r="A338" s="101" t="s">
        <v>3900</v>
      </c>
      <c r="B338" s="102" t="s">
        <v>236</v>
      </c>
      <c r="C338" s="262" t="s">
        <v>237</v>
      </c>
      <c r="D338" s="262" t="s">
        <v>155</v>
      </c>
      <c r="E338" s="262" t="s">
        <v>1713</v>
      </c>
      <c r="F338" s="262" t="s">
        <v>3939</v>
      </c>
      <c r="G338" s="262" t="s">
        <v>4171</v>
      </c>
      <c r="H338" s="262" t="s">
        <v>1714</v>
      </c>
      <c r="I338" s="176"/>
      <c r="J338" s="113"/>
      <c r="K338" s="104" t="s">
        <v>1715</v>
      </c>
      <c r="L338" s="81"/>
      <c r="M338" s="106" t="s">
        <v>149</v>
      </c>
      <c r="N338" s="114" t="s">
        <v>1338</v>
      </c>
      <c r="O338" s="107" t="s">
        <v>1339</v>
      </c>
      <c r="P338" s="108"/>
      <c r="Q338" s="78" t="s">
        <v>4097</v>
      </c>
      <c r="R338" s="78" t="s">
        <v>4099</v>
      </c>
      <c r="S338" s="103" t="s">
        <v>1711</v>
      </c>
      <c r="T338" s="103" t="s">
        <v>3980</v>
      </c>
      <c r="U338" s="262" t="s">
        <v>4384</v>
      </c>
      <c r="V338" s="188" t="s">
        <v>4336</v>
      </c>
      <c r="W338" s="281" t="s">
        <v>172</v>
      </c>
      <c r="AA338" s="161">
        <f>IF(OR(J338="Fail",ISBLANK(J338)),INDEX('Issue Code Table'!C:C,MATCH(N:N,'Issue Code Table'!A:A,0)),IF(M338="Critical",6,IF(M338="Significant",5,IF(M338="Moderate",3,2))))</f>
        <v>5</v>
      </c>
    </row>
    <row r="339" spans="1:27" s="79" customFormat="1" ht="54.75" customHeight="1" x14ac:dyDescent="0.25">
      <c r="A339" s="101" t="s">
        <v>3901</v>
      </c>
      <c r="B339" s="102" t="s">
        <v>236</v>
      </c>
      <c r="C339" s="262" t="s">
        <v>237</v>
      </c>
      <c r="D339" s="262" t="s">
        <v>155</v>
      </c>
      <c r="E339" s="262" t="s">
        <v>3191</v>
      </c>
      <c r="F339" s="262" t="s">
        <v>3020</v>
      </c>
      <c r="G339" s="262" t="s">
        <v>3428</v>
      </c>
      <c r="H339" s="262" t="s">
        <v>1719</v>
      </c>
      <c r="I339" s="176"/>
      <c r="J339" s="113"/>
      <c r="K339" s="104" t="s">
        <v>1720</v>
      </c>
      <c r="L339" s="81"/>
      <c r="M339" s="106" t="s">
        <v>149</v>
      </c>
      <c r="N339" s="114" t="s">
        <v>452</v>
      </c>
      <c r="O339" s="107" t="s">
        <v>453</v>
      </c>
      <c r="P339" s="108"/>
      <c r="Q339" s="78" t="s">
        <v>4097</v>
      </c>
      <c r="R339" s="78" t="s">
        <v>4100</v>
      </c>
      <c r="S339" s="103" t="s">
        <v>1721</v>
      </c>
      <c r="T339" s="103" t="s">
        <v>1722</v>
      </c>
      <c r="U339" s="262" t="s">
        <v>4383</v>
      </c>
      <c r="V339" s="188" t="s">
        <v>4335</v>
      </c>
      <c r="W339" s="281" t="s">
        <v>172</v>
      </c>
      <c r="AA339" s="161">
        <f>IF(OR(J339="Fail",ISBLANK(J339)),INDEX('Issue Code Table'!C:C,MATCH(N:N,'Issue Code Table'!A:A,0)),IF(M339="Critical",6,IF(M339="Significant",5,IF(M339="Moderate",3,2))))</f>
        <v>5</v>
      </c>
    </row>
    <row r="340" spans="1:27" s="79" customFormat="1" ht="54.75" customHeight="1" x14ac:dyDescent="0.25">
      <c r="A340" s="101" t="s">
        <v>3902</v>
      </c>
      <c r="B340" s="102" t="s">
        <v>236</v>
      </c>
      <c r="C340" s="262" t="s">
        <v>237</v>
      </c>
      <c r="D340" s="262" t="s">
        <v>155</v>
      </c>
      <c r="E340" s="262" t="s">
        <v>4929</v>
      </c>
      <c r="F340" s="262" t="s">
        <v>3940</v>
      </c>
      <c r="G340" s="262" t="s">
        <v>4166</v>
      </c>
      <c r="H340" s="262" t="s">
        <v>4930</v>
      </c>
      <c r="I340" s="186"/>
      <c r="J340" s="113"/>
      <c r="K340" s="104" t="s">
        <v>4931</v>
      </c>
      <c r="L340" s="187"/>
      <c r="M340" s="106" t="s">
        <v>149</v>
      </c>
      <c r="N340" s="114" t="s">
        <v>452</v>
      </c>
      <c r="O340" s="107" t="s">
        <v>453</v>
      </c>
      <c r="P340" s="108"/>
      <c r="Q340" s="78" t="s">
        <v>4101</v>
      </c>
      <c r="R340" s="78" t="s">
        <v>4102</v>
      </c>
      <c r="S340" s="103" t="s">
        <v>1521</v>
      </c>
      <c r="T340" s="103" t="s">
        <v>1725</v>
      </c>
      <c r="U340" s="262" t="s">
        <v>4382</v>
      </c>
      <c r="V340" s="188" t="s">
        <v>4334</v>
      </c>
      <c r="W340" s="281" t="s">
        <v>172</v>
      </c>
      <c r="AA340" s="161">
        <f>IF(OR(J340="Fail",ISBLANK(J340)),INDEX('Issue Code Table'!C:C,MATCH(N:N,'Issue Code Table'!A:A,0)),IF(M340="Critical",6,IF(M340="Significant",5,IF(M340="Moderate",3,2))))</f>
        <v>5</v>
      </c>
    </row>
    <row r="341" spans="1:27" s="79" customFormat="1" ht="54.75" customHeight="1" x14ac:dyDescent="0.25">
      <c r="A341" s="101" t="s">
        <v>3903</v>
      </c>
      <c r="B341" s="102" t="s">
        <v>142</v>
      </c>
      <c r="C341" s="262" t="s">
        <v>143</v>
      </c>
      <c r="D341" s="262" t="s">
        <v>155</v>
      </c>
      <c r="E341" s="262" t="s">
        <v>1726</v>
      </c>
      <c r="F341" s="262" t="s">
        <v>3941</v>
      </c>
      <c r="G341" s="262" t="s">
        <v>4170</v>
      </c>
      <c r="H341" s="262" t="s">
        <v>1727</v>
      </c>
      <c r="I341" s="186"/>
      <c r="J341" s="113"/>
      <c r="K341" s="104" t="s">
        <v>1728</v>
      </c>
      <c r="L341" s="187"/>
      <c r="M341" s="106" t="s">
        <v>149</v>
      </c>
      <c r="N341" s="114" t="s">
        <v>1338</v>
      </c>
      <c r="O341" s="107" t="s">
        <v>1339</v>
      </c>
      <c r="P341" s="108"/>
      <c r="Q341" s="78" t="s">
        <v>4101</v>
      </c>
      <c r="R341" s="78" t="s">
        <v>4103</v>
      </c>
      <c r="S341" s="103" t="s">
        <v>3981</v>
      </c>
      <c r="T341" s="103" t="s">
        <v>3982</v>
      </c>
      <c r="U341" s="262" t="s">
        <v>4381</v>
      </c>
      <c r="V341" s="188" t="s">
        <v>4333</v>
      </c>
      <c r="W341" s="281" t="s">
        <v>172</v>
      </c>
      <c r="AA341" s="161">
        <f>IF(OR(J341="Fail",ISBLANK(J341)),INDEX('Issue Code Table'!C:C,MATCH(N:N,'Issue Code Table'!A:A,0)),IF(M341="Critical",6,IF(M341="Significant",5,IF(M341="Moderate",3,2))))</f>
        <v>5</v>
      </c>
    </row>
    <row r="342" spans="1:27" s="79" customFormat="1" ht="54.75" customHeight="1" x14ac:dyDescent="0.25">
      <c r="A342" s="101" t="s">
        <v>3904</v>
      </c>
      <c r="B342" s="102" t="s">
        <v>142</v>
      </c>
      <c r="C342" s="262" t="s">
        <v>143</v>
      </c>
      <c r="D342" s="262" t="s">
        <v>155</v>
      </c>
      <c r="E342" s="262" t="s">
        <v>1730</v>
      </c>
      <c r="F342" s="262" t="s">
        <v>3942</v>
      </c>
      <c r="G342" s="262" t="s">
        <v>3429</v>
      </c>
      <c r="H342" s="262" t="s">
        <v>1731</v>
      </c>
      <c r="I342" s="186"/>
      <c r="J342" s="113"/>
      <c r="K342" s="104" t="s">
        <v>1732</v>
      </c>
      <c r="L342" s="185"/>
      <c r="M342" s="106" t="s">
        <v>149</v>
      </c>
      <c r="N342" s="114" t="s">
        <v>1338</v>
      </c>
      <c r="O342" s="107" t="s">
        <v>1339</v>
      </c>
      <c r="P342" s="108"/>
      <c r="Q342" s="78" t="s">
        <v>4101</v>
      </c>
      <c r="R342" s="78" t="s">
        <v>4104</v>
      </c>
      <c r="S342" s="103" t="s">
        <v>1734</v>
      </c>
      <c r="T342" s="103" t="s">
        <v>233</v>
      </c>
      <c r="U342" s="262" t="s">
        <v>4380</v>
      </c>
      <c r="V342" s="188" t="s">
        <v>4332</v>
      </c>
      <c r="W342" s="281" t="s">
        <v>172</v>
      </c>
      <c r="AA342" s="161">
        <f>IF(OR(J342="Fail",ISBLANK(J342)),INDEX('Issue Code Table'!C:C,MATCH(N:N,'Issue Code Table'!A:A,0)),IF(M342="Critical",6,IF(M342="Significant",5,IF(M342="Moderate",3,2))))</f>
        <v>5</v>
      </c>
    </row>
    <row r="343" spans="1:27" s="79" customFormat="1" ht="54.75" customHeight="1" x14ac:dyDescent="0.25">
      <c r="A343" s="101" t="s">
        <v>3905</v>
      </c>
      <c r="B343" s="102" t="s">
        <v>236</v>
      </c>
      <c r="C343" s="262" t="s">
        <v>237</v>
      </c>
      <c r="D343" s="262" t="s">
        <v>155</v>
      </c>
      <c r="E343" s="262" t="s">
        <v>3192</v>
      </c>
      <c r="F343" s="262" t="s">
        <v>3021</v>
      </c>
      <c r="G343" s="262" t="s">
        <v>3430</v>
      </c>
      <c r="H343" s="262" t="s">
        <v>1735</v>
      </c>
      <c r="I343" s="176"/>
      <c r="J343" s="113"/>
      <c r="K343" s="104" t="s">
        <v>1736</v>
      </c>
      <c r="L343" s="81"/>
      <c r="M343" s="106" t="s">
        <v>160</v>
      </c>
      <c r="N343" s="114" t="s">
        <v>440</v>
      </c>
      <c r="O343" s="107" t="s">
        <v>441</v>
      </c>
      <c r="P343" s="108"/>
      <c r="Q343" s="78" t="s">
        <v>1737</v>
      </c>
      <c r="R343" s="78" t="s">
        <v>1738</v>
      </c>
      <c r="S343" s="103" t="s">
        <v>1739</v>
      </c>
      <c r="T343" s="103" t="s">
        <v>3983</v>
      </c>
      <c r="U343" s="262" t="s">
        <v>4891</v>
      </c>
      <c r="V343" s="188" t="s">
        <v>4331</v>
      </c>
      <c r="W343" s="281"/>
      <c r="AA343" s="161">
        <f>IF(OR(J343="Fail",ISBLANK(J343)),INDEX('Issue Code Table'!C:C,MATCH(N:N,'Issue Code Table'!A:A,0)),IF(M343="Critical",6,IF(M343="Significant",5,IF(M343="Moderate",3,2))))</f>
        <v>4</v>
      </c>
    </row>
    <row r="344" spans="1:27" s="79" customFormat="1" ht="54.75" customHeight="1" x14ac:dyDescent="0.25">
      <c r="A344" s="101" t="s">
        <v>3906</v>
      </c>
      <c r="B344" s="102" t="s">
        <v>539</v>
      </c>
      <c r="C344" s="102" t="s">
        <v>3513</v>
      </c>
      <c r="D344" s="262" t="s">
        <v>155</v>
      </c>
      <c r="E344" s="262" t="s">
        <v>3193</v>
      </c>
      <c r="F344" s="262" t="s">
        <v>3022</v>
      </c>
      <c r="G344" s="262" t="s">
        <v>3431</v>
      </c>
      <c r="H344" s="262" t="s">
        <v>1741</v>
      </c>
      <c r="I344" s="176"/>
      <c r="J344" s="113"/>
      <c r="K344" s="104" t="s">
        <v>1742</v>
      </c>
      <c r="L344" s="81"/>
      <c r="M344" s="106" t="s">
        <v>149</v>
      </c>
      <c r="N344" s="114" t="s">
        <v>452</v>
      </c>
      <c r="O344" s="107" t="s">
        <v>1211</v>
      </c>
      <c r="P344" s="108"/>
      <c r="Q344" s="78" t="s">
        <v>1737</v>
      </c>
      <c r="R344" s="78" t="s">
        <v>1740</v>
      </c>
      <c r="S344" s="103" t="s">
        <v>1739</v>
      </c>
      <c r="T344" s="103" t="s">
        <v>1744</v>
      </c>
      <c r="U344" s="262" t="s">
        <v>4379</v>
      </c>
      <c r="V344" s="188" t="s">
        <v>4330</v>
      </c>
      <c r="W344" s="281" t="s">
        <v>172</v>
      </c>
      <c r="AA344" s="161">
        <f>IF(OR(J344="Fail",ISBLANK(J344)),INDEX('Issue Code Table'!C:C,MATCH(N:N,'Issue Code Table'!A:A,0)),IF(M344="Critical",6,IF(M344="Significant",5,IF(M344="Moderate",3,2))))</f>
        <v>5</v>
      </c>
    </row>
    <row r="345" spans="1:27" s="79" customFormat="1" ht="54.75" customHeight="1" x14ac:dyDescent="0.25">
      <c r="A345" s="101" t="s">
        <v>3907</v>
      </c>
      <c r="B345" s="102" t="s">
        <v>539</v>
      </c>
      <c r="C345" s="102" t="s">
        <v>3513</v>
      </c>
      <c r="D345" s="262" t="s">
        <v>155</v>
      </c>
      <c r="E345" s="262" t="s">
        <v>1745</v>
      </c>
      <c r="F345" s="262" t="s">
        <v>3023</v>
      </c>
      <c r="G345" s="262" t="s">
        <v>3432</v>
      </c>
      <c r="H345" s="262" t="s">
        <v>1746</v>
      </c>
      <c r="I345" s="176"/>
      <c r="J345" s="113"/>
      <c r="K345" s="104" t="s">
        <v>1747</v>
      </c>
      <c r="L345" s="81"/>
      <c r="M345" s="106" t="s">
        <v>160</v>
      </c>
      <c r="N345" s="114" t="s">
        <v>218</v>
      </c>
      <c r="O345" s="107" t="s">
        <v>219</v>
      </c>
      <c r="P345" s="108"/>
      <c r="Q345" s="78" t="s">
        <v>1737</v>
      </c>
      <c r="R345" s="78" t="s">
        <v>1743</v>
      </c>
      <c r="S345" s="103" t="s">
        <v>1739</v>
      </c>
      <c r="T345" s="103" t="s">
        <v>1748</v>
      </c>
      <c r="U345" s="262" t="s">
        <v>4378</v>
      </c>
      <c r="V345" s="188" t="s">
        <v>4329</v>
      </c>
      <c r="W345" s="281"/>
      <c r="AA345" s="161">
        <f>IF(OR(J345="Fail",ISBLANK(J345)),INDEX('Issue Code Table'!C:C,MATCH(N:N,'Issue Code Table'!A:A,0)),IF(M345="Critical",6,IF(M345="Significant",5,IF(M345="Moderate",3,2))))</f>
        <v>4</v>
      </c>
    </row>
    <row r="346" spans="1:27" s="79" customFormat="1" ht="54.75" customHeight="1" x14ac:dyDescent="0.25">
      <c r="A346" s="101" t="s">
        <v>3908</v>
      </c>
      <c r="B346" s="102" t="s">
        <v>236</v>
      </c>
      <c r="C346" s="262" t="s">
        <v>237</v>
      </c>
      <c r="D346" s="262" t="s">
        <v>155</v>
      </c>
      <c r="E346" s="262" t="s">
        <v>3194</v>
      </c>
      <c r="F346" s="262" t="s">
        <v>3024</v>
      </c>
      <c r="G346" s="262" t="s">
        <v>3433</v>
      </c>
      <c r="H346" s="262" t="s">
        <v>1749</v>
      </c>
      <c r="I346" s="176"/>
      <c r="J346" s="113"/>
      <c r="K346" s="104" t="s">
        <v>1750</v>
      </c>
      <c r="L346" s="81"/>
      <c r="M346" s="106" t="s">
        <v>160</v>
      </c>
      <c r="N346" s="114" t="s">
        <v>783</v>
      </c>
      <c r="O346" s="107" t="s">
        <v>784</v>
      </c>
      <c r="P346" s="108"/>
      <c r="Q346" s="78" t="s">
        <v>1751</v>
      </c>
      <c r="R346" s="78" t="s">
        <v>1752</v>
      </c>
      <c r="S346" s="103" t="s">
        <v>1753</v>
      </c>
      <c r="T346" s="103" t="s">
        <v>1754</v>
      </c>
      <c r="U346" s="262" t="s">
        <v>4377</v>
      </c>
      <c r="V346" s="188" t="s">
        <v>4328</v>
      </c>
      <c r="W346" s="281"/>
      <c r="AA346" s="161">
        <f>IF(OR(J346="Fail",ISBLANK(J346)),INDEX('Issue Code Table'!C:C,MATCH(N:N,'Issue Code Table'!A:A,0)),IF(M346="Critical",6,IF(M346="Significant",5,IF(M346="Moderate",3,2))))</f>
        <v>3</v>
      </c>
    </row>
    <row r="347" spans="1:27" s="79" customFormat="1" ht="54.75" customHeight="1" x14ac:dyDescent="0.25">
      <c r="A347" s="101" t="s">
        <v>3909</v>
      </c>
      <c r="B347" s="102" t="s">
        <v>236</v>
      </c>
      <c r="C347" s="262" t="s">
        <v>237</v>
      </c>
      <c r="D347" s="262" t="s">
        <v>155</v>
      </c>
      <c r="E347" s="262" t="s">
        <v>3267</v>
      </c>
      <c r="F347" s="262" t="s">
        <v>3025</v>
      </c>
      <c r="G347" s="262" t="s">
        <v>3434</v>
      </c>
      <c r="H347" s="262" t="s">
        <v>1755</v>
      </c>
      <c r="I347" s="176"/>
      <c r="J347" s="113"/>
      <c r="K347" s="104" t="s">
        <v>1756</v>
      </c>
      <c r="L347" s="81"/>
      <c r="M347" s="106" t="s">
        <v>149</v>
      </c>
      <c r="N347" s="114" t="s">
        <v>452</v>
      </c>
      <c r="O347" s="107" t="s">
        <v>453</v>
      </c>
      <c r="P347" s="108"/>
      <c r="Q347" s="78" t="s">
        <v>1757</v>
      </c>
      <c r="R347" s="78" t="s">
        <v>1758</v>
      </c>
      <c r="S347" s="103" t="s">
        <v>1759</v>
      </c>
      <c r="T347" s="103" t="s">
        <v>233</v>
      </c>
      <c r="U347" s="262" t="s">
        <v>4376</v>
      </c>
      <c r="V347" s="188" t="s">
        <v>4327</v>
      </c>
      <c r="W347" s="281" t="s">
        <v>172</v>
      </c>
      <c r="AA347" s="161">
        <f>IF(OR(J347="Fail",ISBLANK(J347)),INDEX('Issue Code Table'!C:C,MATCH(N:N,'Issue Code Table'!A:A,0)),IF(M347="Critical",6,IF(M347="Significant",5,IF(M347="Moderate",3,2))))</f>
        <v>5</v>
      </c>
    </row>
    <row r="348" spans="1:27" s="79" customFormat="1" ht="54.75" customHeight="1" x14ac:dyDescent="0.25">
      <c r="A348" s="101" t="s">
        <v>3910</v>
      </c>
      <c r="B348" s="102" t="s">
        <v>236</v>
      </c>
      <c r="C348" s="262" t="s">
        <v>237</v>
      </c>
      <c r="D348" s="262" t="s">
        <v>155</v>
      </c>
      <c r="E348" s="262" t="s">
        <v>3195</v>
      </c>
      <c r="F348" s="262" t="s">
        <v>3026</v>
      </c>
      <c r="G348" s="262" t="s">
        <v>3435</v>
      </c>
      <c r="H348" s="262" t="s">
        <v>1760</v>
      </c>
      <c r="I348" s="176"/>
      <c r="J348" s="113"/>
      <c r="K348" s="104" t="s">
        <v>1761</v>
      </c>
      <c r="L348" s="81"/>
      <c r="M348" s="106" t="s">
        <v>160</v>
      </c>
      <c r="N348" s="114" t="s">
        <v>1330</v>
      </c>
      <c r="O348" s="107" t="s">
        <v>1331</v>
      </c>
      <c r="P348" s="108"/>
      <c r="Q348" s="78" t="s">
        <v>1757</v>
      </c>
      <c r="R348" s="78" t="s">
        <v>1762</v>
      </c>
      <c r="S348" s="103" t="s">
        <v>1763</v>
      </c>
      <c r="T348" s="103" t="s">
        <v>1764</v>
      </c>
      <c r="U348" s="262" t="s">
        <v>4375</v>
      </c>
      <c r="V348" s="188" t="s">
        <v>4326</v>
      </c>
      <c r="W348" s="281"/>
      <c r="AA348" s="161">
        <f>IF(OR(J348="Fail",ISBLANK(J348)),INDEX('Issue Code Table'!C:C,MATCH(N:N,'Issue Code Table'!A:A,0)),IF(M348="Critical",6,IF(M348="Significant",5,IF(M348="Moderate",3,2))))</f>
        <v>5</v>
      </c>
    </row>
    <row r="349" spans="1:27" s="79" customFormat="1" ht="54.75" customHeight="1" x14ac:dyDescent="0.25">
      <c r="A349" s="101" t="s">
        <v>3911</v>
      </c>
      <c r="B349" s="102" t="s">
        <v>236</v>
      </c>
      <c r="C349" s="262" t="s">
        <v>237</v>
      </c>
      <c r="D349" s="262" t="s">
        <v>155</v>
      </c>
      <c r="E349" s="262" t="s">
        <v>1765</v>
      </c>
      <c r="F349" s="262" t="s">
        <v>3027</v>
      </c>
      <c r="G349" s="262" t="s">
        <v>3436</v>
      </c>
      <c r="H349" s="262" t="s">
        <v>1766</v>
      </c>
      <c r="I349" s="186"/>
      <c r="J349" s="113"/>
      <c r="K349" s="104" t="s">
        <v>1767</v>
      </c>
      <c r="L349" s="185"/>
      <c r="M349" s="106" t="s">
        <v>149</v>
      </c>
      <c r="N349" s="114" t="s">
        <v>452</v>
      </c>
      <c r="O349" s="107" t="s">
        <v>453</v>
      </c>
      <c r="P349" s="108"/>
      <c r="Q349" s="78" t="s">
        <v>3043</v>
      </c>
      <c r="R349" s="78" t="s">
        <v>3044</v>
      </c>
      <c r="S349" s="103" t="s">
        <v>1768</v>
      </c>
      <c r="T349" s="103" t="s">
        <v>1769</v>
      </c>
      <c r="U349" s="262" t="s">
        <v>4374</v>
      </c>
      <c r="V349" s="188" t="s">
        <v>4325</v>
      </c>
      <c r="W349" s="281" t="s">
        <v>172</v>
      </c>
      <c r="AA349" s="161">
        <f>IF(OR(J349="Fail",ISBLANK(J349)),INDEX('Issue Code Table'!C:C,MATCH(N:N,'Issue Code Table'!A:A,0)),IF(M349="Critical",6,IF(M349="Significant",5,IF(M349="Moderate",3,2))))</f>
        <v>5</v>
      </c>
    </row>
    <row r="350" spans="1:27" s="79" customFormat="1" ht="54.75" customHeight="1" x14ac:dyDescent="0.25">
      <c r="A350" s="101" t="s">
        <v>3912</v>
      </c>
      <c r="B350" s="102" t="s">
        <v>236</v>
      </c>
      <c r="C350" s="262" t="s">
        <v>237</v>
      </c>
      <c r="D350" s="262" t="s">
        <v>155</v>
      </c>
      <c r="E350" s="262" t="s">
        <v>3196</v>
      </c>
      <c r="F350" s="262" t="s">
        <v>3028</v>
      </c>
      <c r="G350" s="262" t="s">
        <v>3437</v>
      </c>
      <c r="H350" s="262" t="s">
        <v>1770</v>
      </c>
      <c r="I350" s="176"/>
      <c r="J350" s="113"/>
      <c r="K350" s="104" t="s">
        <v>1771</v>
      </c>
      <c r="L350" s="81"/>
      <c r="M350" s="106" t="s">
        <v>160</v>
      </c>
      <c r="N350" s="114" t="s">
        <v>1566</v>
      </c>
      <c r="O350" s="107" t="s">
        <v>1567</v>
      </c>
      <c r="P350" s="108"/>
      <c r="Q350" s="78" t="s">
        <v>3043</v>
      </c>
      <c r="R350" s="78" t="s">
        <v>3045</v>
      </c>
      <c r="S350" s="103" t="s">
        <v>1768</v>
      </c>
      <c r="T350" s="103" t="s">
        <v>1772</v>
      </c>
      <c r="U350" s="262" t="s">
        <v>4373</v>
      </c>
      <c r="V350" s="188" t="s">
        <v>4324</v>
      </c>
      <c r="W350" s="281"/>
      <c r="AA350" s="161">
        <f>IF(OR(J350="Fail",ISBLANK(J350)),INDEX('Issue Code Table'!C:C,MATCH(N:N,'Issue Code Table'!A:A,0)),IF(M350="Critical",6,IF(M350="Significant",5,IF(M350="Moderate",3,2))))</f>
        <v>4</v>
      </c>
    </row>
    <row r="351" spans="1:27" s="79" customFormat="1" ht="54.75" customHeight="1" x14ac:dyDescent="0.25">
      <c r="A351" s="101" t="s">
        <v>3913</v>
      </c>
      <c r="B351" s="102" t="s">
        <v>236</v>
      </c>
      <c r="C351" s="262" t="s">
        <v>237</v>
      </c>
      <c r="D351" s="262" t="s">
        <v>155</v>
      </c>
      <c r="E351" s="262" t="s">
        <v>4153</v>
      </c>
      <c r="F351" s="262" t="s">
        <v>3943</v>
      </c>
      <c r="G351" s="262" t="s">
        <v>4169</v>
      </c>
      <c r="H351" s="262" t="s">
        <v>4106</v>
      </c>
      <c r="I351" s="176"/>
      <c r="J351" s="113"/>
      <c r="K351" s="262" t="s">
        <v>4136</v>
      </c>
      <c r="L351" s="81"/>
      <c r="M351" s="106" t="s">
        <v>149</v>
      </c>
      <c r="N351" s="114" t="s">
        <v>452</v>
      </c>
      <c r="O351" s="107" t="s">
        <v>453</v>
      </c>
      <c r="P351" s="108"/>
      <c r="Q351" s="78" t="s">
        <v>3043</v>
      </c>
      <c r="R351" s="78" t="s">
        <v>4105</v>
      </c>
      <c r="S351" s="103" t="s">
        <v>3984</v>
      </c>
      <c r="T351" s="103" t="s">
        <v>3985</v>
      </c>
      <c r="U351" s="262" t="s">
        <v>4372</v>
      </c>
      <c r="V351" s="188" t="s">
        <v>4258</v>
      </c>
      <c r="W351" s="281" t="s">
        <v>172</v>
      </c>
      <c r="AA351" s="161">
        <f>IF(OR(J351="Fail",ISBLANK(J351)),INDEX('Issue Code Table'!C:C,MATCH(N:N,'Issue Code Table'!A:A,0)),IF(M351="Critical",6,IF(M351="Significant",5,IF(M351="Moderate",3,2))))</f>
        <v>5</v>
      </c>
    </row>
    <row r="352" spans="1:27" s="79" customFormat="1" ht="54.75" customHeight="1" x14ac:dyDescent="0.25">
      <c r="A352" s="101" t="s">
        <v>3914</v>
      </c>
      <c r="B352" s="102" t="s">
        <v>236</v>
      </c>
      <c r="C352" s="262" t="s">
        <v>237</v>
      </c>
      <c r="D352" s="262" t="s">
        <v>155</v>
      </c>
      <c r="E352" s="262" t="s">
        <v>3197</v>
      </c>
      <c r="F352" s="262" t="s">
        <v>3029</v>
      </c>
      <c r="G352" s="262" t="s">
        <v>3438</v>
      </c>
      <c r="H352" s="262" t="s">
        <v>1773</v>
      </c>
      <c r="I352" s="176"/>
      <c r="J352" s="113"/>
      <c r="K352" s="104" t="s">
        <v>1774</v>
      </c>
      <c r="L352" s="81"/>
      <c r="M352" s="106" t="s">
        <v>149</v>
      </c>
      <c r="N352" s="114" t="s">
        <v>452</v>
      </c>
      <c r="O352" s="107" t="s">
        <v>453</v>
      </c>
      <c r="P352" s="108"/>
      <c r="Q352" s="78" t="s">
        <v>3046</v>
      </c>
      <c r="R352" s="78" t="s">
        <v>3047</v>
      </c>
      <c r="S352" s="103" t="s">
        <v>1775</v>
      </c>
      <c r="T352" s="103" t="s">
        <v>3110</v>
      </c>
      <c r="U352" s="262" t="s">
        <v>4371</v>
      </c>
      <c r="V352" s="188" t="s">
        <v>4323</v>
      </c>
      <c r="W352" s="281" t="s">
        <v>172</v>
      </c>
      <c r="AA352" s="161">
        <f>IF(OR(J352="Fail",ISBLANK(J352)),INDEX('Issue Code Table'!C:C,MATCH(N:N,'Issue Code Table'!A:A,0)),IF(M352="Critical",6,IF(M352="Significant",5,IF(M352="Moderate",3,2))))</f>
        <v>5</v>
      </c>
    </row>
    <row r="353" spans="1:27" s="79" customFormat="1" ht="54.75" customHeight="1" x14ac:dyDescent="0.25">
      <c r="A353" s="101" t="s">
        <v>3915</v>
      </c>
      <c r="B353" s="102" t="s">
        <v>236</v>
      </c>
      <c r="C353" s="262" t="s">
        <v>237</v>
      </c>
      <c r="D353" s="262" t="s">
        <v>155</v>
      </c>
      <c r="E353" s="262" t="s">
        <v>3260</v>
      </c>
      <c r="F353" s="262" t="s">
        <v>3008</v>
      </c>
      <c r="G353" s="262" t="s">
        <v>3439</v>
      </c>
      <c r="H353" s="262" t="s">
        <v>1679</v>
      </c>
      <c r="I353" s="176"/>
      <c r="J353" s="113"/>
      <c r="K353" s="104" t="s">
        <v>1680</v>
      </c>
      <c r="L353" s="81"/>
      <c r="M353" s="106" t="s">
        <v>149</v>
      </c>
      <c r="N353" s="114" t="s">
        <v>228</v>
      </c>
      <c r="O353" s="107" t="s">
        <v>229</v>
      </c>
      <c r="P353" s="108"/>
      <c r="Q353" s="78" t="s">
        <v>3048</v>
      </c>
      <c r="R353" s="78" t="s">
        <v>3049</v>
      </c>
      <c r="S353" s="103" t="s">
        <v>1682</v>
      </c>
      <c r="T353" s="103" t="s">
        <v>233</v>
      </c>
      <c r="U353" s="262" t="s">
        <v>4370</v>
      </c>
      <c r="V353" s="188" t="s">
        <v>4322</v>
      </c>
      <c r="W353" s="281" t="s">
        <v>172</v>
      </c>
      <c r="AA353" s="161">
        <f>IF(OR(J353="Fail",ISBLANK(J353)),INDEX('Issue Code Table'!C:C,MATCH(N:N,'Issue Code Table'!A:A,0)),IF(M353="Critical",6,IF(M353="Significant",5,IF(M353="Moderate",3,2))))</f>
        <v>5</v>
      </c>
    </row>
    <row r="354" spans="1:27" ht="26.25" customHeight="1" x14ac:dyDescent="0.35">
      <c r="A354" s="164"/>
      <c r="B354" s="164" t="s">
        <v>1776</v>
      </c>
      <c r="C354" s="163"/>
      <c r="D354" s="163"/>
      <c r="E354" s="170"/>
      <c r="F354" s="171"/>
      <c r="G354" s="171"/>
      <c r="H354" s="171"/>
      <c r="I354" s="163"/>
      <c r="J354" s="163"/>
      <c r="K354" s="163"/>
      <c r="L354" s="163"/>
      <c r="M354" s="163"/>
      <c r="N354" s="163"/>
      <c r="O354" s="163"/>
      <c r="P354" s="165"/>
      <c r="Q354" s="163"/>
      <c r="R354" s="163"/>
      <c r="S354" s="163"/>
      <c r="T354" s="163"/>
      <c r="U354" s="163"/>
      <c r="V354" s="163"/>
      <c r="W354" s="163"/>
      <c r="Y354" s="83"/>
      <c r="AA354" s="162"/>
    </row>
    <row r="355" spans="1:27" s="160" customFormat="1" ht="25.5" customHeight="1" x14ac:dyDescent="0.35">
      <c r="A355" s="86"/>
      <c r="F355" s="173"/>
      <c r="G355" s="173" t="s">
        <v>56</v>
      </c>
    </row>
    <row r="356" spans="1:27" customFormat="1" x14ac:dyDescent="0.35">
      <c r="A356" s="86"/>
      <c r="E356" s="87"/>
      <c r="F356" s="174"/>
      <c r="G356" s="174" t="s">
        <v>57</v>
      </c>
      <c r="H356" s="175"/>
    </row>
    <row r="357" spans="1:27" customFormat="1" x14ac:dyDescent="0.35">
      <c r="A357" s="86"/>
      <c r="E357" s="87"/>
      <c r="F357" s="174"/>
      <c r="G357" s="174" t="s">
        <v>45</v>
      </c>
      <c r="H357" s="175"/>
    </row>
    <row r="358" spans="1:27" customFormat="1" x14ac:dyDescent="0.35">
      <c r="A358" s="86"/>
      <c r="E358" s="87"/>
      <c r="F358" s="174"/>
      <c r="G358" s="174" t="s">
        <v>1777</v>
      </c>
      <c r="H358" s="175"/>
    </row>
    <row r="359" spans="1:27" s="160" customFormat="1" hidden="1" x14ac:dyDescent="0.35">
      <c r="A359" s="285"/>
      <c r="E359" s="286"/>
      <c r="F359" s="173"/>
      <c r="G359" s="173"/>
      <c r="H359" s="175"/>
      <c r="AA359"/>
    </row>
    <row r="360" spans="1:27" s="160" customFormat="1" hidden="1" x14ac:dyDescent="0.35">
      <c r="A360" s="285"/>
      <c r="E360" s="88"/>
      <c r="F360" s="173"/>
      <c r="G360" s="173" t="s">
        <v>1778</v>
      </c>
      <c r="H360" s="175"/>
      <c r="AA360"/>
    </row>
    <row r="361" spans="1:27" s="160" customFormat="1" hidden="1" x14ac:dyDescent="0.35">
      <c r="A361" s="285"/>
      <c r="E361" s="88"/>
      <c r="F361" s="173"/>
      <c r="G361" s="173" t="s">
        <v>136</v>
      </c>
      <c r="H361" s="175"/>
      <c r="AA361"/>
    </row>
    <row r="362" spans="1:27" s="160" customFormat="1" hidden="1" x14ac:dyDescent="0.35">
      <c r="A362" s="285"/>
      <c r="E362" s="88"/>
      <c r="F362" s="173"/>
      <c r="G362" s="173" t="s">
        <v>149</v>
      </c>
      <c r="H362" s="175"/>
      <c r="AA362"/>
    </row>
    <row r="363" spans="1:27" s="160" customFormat="1" hidden="1" x14ac:dyDescent="0.35">
      <c r="A363" s="285"/>
      <c r="E363" s="88"/>
      <c r="F363" s="173"/>
      <c r="G363" s="173" t="s">
        <v>160</v>
      </c>
      <c r="H363" s="175"/>
      <c r="AA363"/>
    </row>
    <row r="364" spans="1:27" s="160" customFormat="1" hidden="1" x14ac:dyDescent="0.35">
      <c r="E364" s="88"/>
      <c r="F364" s="173"/>
      <c r="G364" s="173" t="s">
        <v>287</v>
      </c>
      <c r="H364" s="175"/>
      <c r="AA364"/>
    </row>
    <row r="365" spans="1:27" s="160" customFormat="1" hidden="1" x14ac:dyDescent="0.35">
      <c r="E365" s="88"/>
      <c r="F365" s="173"/>
      <c r="G365" s="173"/>
      <c r="H365" s="175"/>
      <c r="AA365"/>
    </row>
    <row r="366" spans="1:27" customFormat="1" hidden="1" x14ac:dyDescent="0.35">
      <c r="E366" s="87"/>
      <c r="F366" s="174"/>
      <c r="G366" s="174"/>
      <c r="H366" s="175"/>
      <c r="Q366" s="160"/>
    </row>
    <row r="367" spans="1:27" hidden="1" x14ac:dyDescent="0.35">
      <c r="E367" s="84"/>
    </row>
    <row r="368" spans="1:27" hidden="1" x14ac:dyDescent="0.35">
      <c r="E368" s="84"/>
    </row>
    <row r="369" spans="5:5" hidden="1" x14ac:dyDescent="0.35">
      <c r="E369" s="84"/>
    </row>
    <row r="370" spans="5:5" hidden="1" x14ac:dyDescent="0.35">
      <c r="E370" s="84"/>
    </row>
    <row r="371" spans="5:5" hidden="1" x14ac:dyDescent="0.35">
      <c r="E371" s="84"/>
    </row>
    <row r="372" spans="5:5" hidden="1" x14ac:dyDescent="0.35">
      <c r="E372" s="84"/>
    </row>
    <row r="373" spans="5:5" hidden="1" x14ac:dyDescent="0.35">
      <c r="E373" s="84"/>
    </row>
    <row r="374" spans="5:5" hidden="1" x14ac:dyDescent="0.35">
      <c r="E374" s="84"/>
    </row>
    <row r="375" spans="5:5" hidden="1" x14ac:dyDescent="0.35">
      <c r="E375" s="84"/>
    </row>
    <row r="376" spans="5:5" hidden="1" x14ac:dyDescent="0.35"/>
    <row r="377" spans="5:5" hidden="1" x14ac:dyDescent="0.35">
      <c r="E377" s="84"/>
    </row>
    <row r="378" spans="5:5" hidden="1" x14ac:dyDescent="0.35">
      <c r="E378" s="84"/>
    </row>
    <row r="379" spans="5:5" hidden="1" x14ac:dyDescent="0.35">
      <c r="E379" s="84"/>
    </row>
    <row r="380" spans="5:5" hidden="1" x14ac:dyDescent="0.35">
      <c r="E380" s="84"/>
    </row>
    <row r="381" spans="5:5" x14ac:dyDescent="0.35">
      <c r="E381" s="84"/>
    </row>
    <row r="382" spans="5:5" x14ac:dyDescent="0.35">
      <c r="E382" s="84"/>
    </row>
    <row r="383" spans="5:5" x14ac:dyDescent="0.35">
      <c r="E383" s="84"/>
    </row>
    <row r="384" spans="5:5" x14ac:dyDescent="0.35">
      <c r="E384" s="84"/>
    </row>
    <row r="385" spans="5:5" x14ac:dyDescent="0.35">
      <c r="E385" s="84"/>
    </row>
    <row r="386" spans="5:5" x14ac:dyDescent="0.35">
      <c r="E386" s="84"/>
    </row>
    <row r="387" spans="5:5" x14ac:dyDescent="0.35">
      <c r="E387" s="84"/>
    </row>
    <row r="388" spans="5:5" x14ac:dyDescent="0.35">
      <c r="E388" s="84"/>
    </row>
    <row r="389" spans="5:5" x14ac:dyDescent="0.35">
      <c r="E389" s="84"/>
    </row>
    <row r="390" spans="5:5" x14ac:dyDescent="0.35">
      <c r="E390" s="84"/>
    </row>
    <row r="391" spans="5:5" x14ac:dyDescent="0.35">
      <c r="E391" s="84"/>
    </row>
    <row r="392" spans="5:5" x14ac:dyDescent="0.35">
      <c r="E392" s="84"/>
    </row>
    <row r="393" spans="5:5" x14ac:dyDescent="0.35">
      <c r="E393" s="84"/>
    </row>
    <row r="394" spans="5:5" x14ac:dyDescent="0.35">
      <c r="E394" s="84"/>
    </row>
    <row r="395" spans="5:5" x14ac:dyDescent="0.35">
      <c r="E395" s="84"/>
    </row>
    <row r="396" spans="5:5" x14ac:dyDescent="0.35">
      <c r="E396" s="84"/>
    </row>
    <row r="397" spans="5:5" x14ac:dyDescent="0.35">
      <c r="E397" s="84"/>
    </row>
    <row r="398" spans="5:5" x14ac:dyDescent="0.35">
      <c r="E398" s="84"/>
    </row>
    <row r="399" spans="5:5" x14ac:dyDescent="0.35">
      <c r="E399" s="84"/>
    </row>
    <row r="400" spans="5:5" x14ac:dyDescent="0.35">
      <c r="E400" s="84"/>
    </row>
    <row r="401" spans="5:5" x14ac:dyDescent="0.35">
      <c r="E401" s="84"/>
    </row>
    <row r="402" spans="5:5" x14ac:dyDescent="0.35">
      <c r="E402" s="84"/>
    </row>
    <row r="403" spans="5:5" x14ac:dyDescent="0.35">
      <c r="E403" s="84"/>
    </row>
    <row r="404" spans="5:5" x14ac:dyDescent="0.35">
      <c r="E404" s="84"/>
    </row>
    <row r="405" spans="5:5" x14ac:dyDescent="0.35">
      <c r="E405" s="84"/>
    </row>
    <row r="406" spans="5:5" x14ac:dyDescent="0.35">
      <c r="E406" s="84"/>
    </row>
    <row r="407" spans="5:5" x14ac:dyDescent="0.35">
      <c r="E407" s="84"/>
    </row>
    <row r="408" spans="5:5" x14ac:dyDescent="0.35">
      <c r="E408" s="84"/>
    </row>
    <row r="409" spans="5:5" x14ac:dyDescent="0.35">
      <c r="E409" s="84"/>
    </row>
    <row r="410" spans="5:5" x14ac:dyDescent="0.35">
      <c r="E410" s="84"/>
    </row>
    <row r="411" spans="5:5" x14ac:dyDescent="0.35">
      <c r="E411" s="84"/>
    </row>
    <row r="412" spans="5:5" x14ac:dyDescent="0.35">
      <c r="E412" s="84"/>
    </row>
    <row r="413" spans="5:5" x14ac:dyDescent="0.35">
      <c r="E413" s="84"/>
    </row>
    <row r="414" spans="5:5" x14ac:dyDescent="0.35">
      <c r="E414" s="84"/>
    </row>
    <row r="415" spans="5:5" x14ac:dyDescent="0.35">
      <c r="E415" s="84"/>
    </row>
    <row r="416" spans="5:5" x14ac:dyDescent="0.35">
      <c r="E416" s="84"/>
    </row>
    <row r="417" spans="5:5" x14ac:dyDescent="0.35">
      <c r="E417" s="84"/>
    </row>
    <row r="418" spans="5:5" x14ac:dyDescent="0.35">
      <c r="E418" s="84"/>
    </row>
    <row r="419" spans="5:5" x14ac:dyDescent="0.35">
      <c r="E419" s="84"/>
    </row>
    <row r="420" spans="5:5" x14ac:dyDescent="0.35">
      <c r="E420" s="84"/>
    </row>
    <row r="421" spans="5:5" x14ac:dyDescent="0.35">
      <c r="E421" s="84"/>
    </row>
    <row r="422" spans="5:5" x14ac:dyDescent="0.35">
      <c r="E422" s="84"/>
    </row>
    <row r="423" spans="5:5" x14ac:dyDescent="0.35">
      <c r="E423" s="84"/>
    </row>
    <row r="424" spans="5:5" x14ac:dyDescent="0.35">
      <c r="E424" s="84"/>
    </row>
    <row r="425" spans="5:5" x14ac:dyDescent="0.35">
      <c r="E425" s="84"/>
    </row>
    <row r="426" spans="5:5" x14ac:dyDescent="0.35">
      <c r="E426" s="84"/>
    </row>
    <row r="427" spans="5:5" x14ac:dyDescent="0.35">
      <c r="E427" s="84"/>
    </row>
    <row r="428" spans="5:5" x14ac:dyDescent="0.35">
      <c r="E428" s="84"/>
    </row>
    <row r="429" spans="5:5" x14ac:dyDescent="0.35">
      <c r="E429" s="84"/>
    </row>
    <row r="430" spans="5:5" x14ac:dyDescent="0.35">
      <c r="E430" s="84"/>
    </row>
  </sheetData>
  <protectedRanges>
    <protectedRange password="E1A2" sqref="AA2" name="Range1_1_2_1"/>
    <protectedRange password="E1A2" sqref="O72" name="Range1"/>
    <protectedRange password="E1A2" sqref="N3:O3" name="Range1_2_1_1"/>
    <protectedRange password="E1A2" sqref="N4:O4" name="Range1_4_1"/>
    <protectedRange password="E1A2" sqref="V2" name="Range1_14"/>
    <protectedRange password="E1A2" sqref="N116:N136" name="Range1_6"/>
    <protectedRange password="E1A2" sqref="P5:P6" name="Range1_1"/>
    <protectedRange password="E1A2" sqref="O5" name="Range1_1_2"/>
  </protectedRanges>
  <autoFilter ref="A2:AH358" xr:uid="{E2AB62DB-859A-45B1-A02A-8C39F0642F16}"/>
  <phoneticPr fontId="20" type="noConversion"/>
  <conditionalFormatting sqref="L34">
    <cfRule type="cellIs" dxfId="6" priority="159" stopIfTrue="1" operator="equal">
      <formula>"Pass"</formula>
    </cfRule>
    <cfRule type="cellIs" dxfId="5" priority="160" stopIfTrue="1" operator="equal">
      <formula>"Fail"</formula>
    </cfRule>
    <cfRule type="cellIs" dxfId="4" priority="161" stopIfTrue="1" operator="equal">
      <formula>"Info"</formula>
    </cfRule>
  </conditionalFormatting>
  <conditionalFormatting sqref="K41:L92 K201:L213 L200 K272:L296 L93 L245 K246:L259 K215:L223 L214 K227:L229 L224:L226 K231:L244 L230 K261:L265 L260 L266:L271 K298:L298 L297 J160:L160 K94:L159 J3:J159 K161:L199 J161:J353">
    <cfRule type="cellIs" dxfId="3" priority="156" operator="equal">
      <formula>"Info"</formula>
    </cfRule>
    <cfRule type="cellIs" dxfId="2" priority="157" operator="equal">
      <formula>"Fail"</formula>
    </cfRule>
    <cfRule type="cellIs" dxfId="1" priority="158" operator="equal">
      <formula>"Pass"</formula>
    </cfRule>
  </conditionalFormatting>
  <conditionalFormatting sqref="N3:N353">
    <cfRule type="expression" dxfId="0" priority="44">
      <formula>ISERROR(AA3)</formula>
    </cfRule>
  </conditionalFormatting>
  <dataValidations count="5">
    <dataValidation type="list" allowBlank="1" showInputMessage="1" showErrorMessage="1" sqref="N330 N305 N74:N75 N100:N102 N82:N98 N78:N79 N106:N227 N293:N303 N307:N327 N332:N353 N229:N291 M3:M353" xr:uid="{D8D156A0-3290-431A-86A1-F8731004C6AA}">
      <formula1>$G$361:$G$364</formula1>
    </dataValidation>
    <dataValidation type="list" allowBlank="1" showInputMessage="1" showErrorMessage="1" sqref="N292" xr:uid="{994BC231-1110-405A-A0D6-B3D49FF387FE}">
      <formula1>$G$344:$G$347</formula1>
    </dataValidation>
    <dataValidation type="list" allowBlank="1" showInputMessage="1" showErrorMessage="1" sqref="JI5:JI6 WVU5:WVU6 WLY5:WLY6 WCC5:WCC6 VSG5:VSG6 VIK5:VIK6 UYO5:UYO6 UOS5:UOS6 UEW5:UEW6 TVA5:TVA6 TLE5:TLE6 TBI5:TBI6 SRM5:SRM6 SHQ5:SHQ6 RXU5:RXU6 RNY5:RNY6 REC5:REC6 QUG5:QUG6 QKK5:QKK6 QAO5:QAO6 PQS5:PQS6 PGW5:PGW6 OXA5:OXA6 ONE5:ONE6 ODI5:ODI6 NTM5:NTM6 NJQ5:NJQ6 MZU5:MZU6 MPY5:MPY6 MGC5:MGC6 LWG5:LWG6 LMK5:LMK6 LCO5:LCO6 KSS5:KSS6 KIW5:KIW6 JZA5:JZA6 JPE5:JPE6 JFI5:JFI6 IVM5:IVM6 ILQ5:ILQ6 IBU5:IBU6 HRY5:HRY6 HIC5:HIC6 GYG5:GYG6 GOK5:GOK6 GEO5:GEO6 FUS5:FUS6 FKW5:FKW6 FBA5:FBA6 ERE5:ERE6 EHI5:EHI6 DXM5:DXM6 DNQ5:DNQ6 DDU5:DDU6 CTY5:CTY6 CKC5:CKC6 CAG5:CAG6 BQK5:BQK6 BGO5:BGO6 AWS5:AWS6 AMW5:AMW6 ADA5:ADA6 TE5:TE6" xr:uid="{AC7153FF-CE7A-4436-97CB-806F6ED2C119}">
      <formula1>$H$46:$H$49</formula1>
    </dataValidation>
    <dataValidation type="list" allowBlank="1" showInputMessage="1" showErrorMessage="1" sqref="JF5:JF6 WVR5:WVR6 WLV5:WLV6 WBZ5:WBZ6 VSD5:VSD6 VIH5:VIH6 UYL5:UYL6 UOP5:UOP6 UET5:UET6 TUX5:TUX6 TLB5:TLB6 TBF5:TBF6 SRJ5:SRJ6 SHN5:SHN6 RXR5:RXR6 RNV5:RNV6 RDZ5:RDZ6 QUD5:QUD6 QKH5:QKH6 QAL5:QAL6 PQP5:PQP6 PGT5:PGT6 OWX5:OWX6 ONB5:ONB6 ODF5:ODF6 NTJ5:NTJ6 NJN5:NJN6 MZR5:MZR6 MPV5:MPV6 MFZ5:MFZ6 LWD5:LWD6 LMH5:LMH6 LCL5:LCL6 KSP5:KSP6 KIT5:KIT6 JYX5:JYX6 JPB5:JPB6 JFF5:JFF6 IVJ5:IVJ6 ILN5:ILN6 IBR5:IBR6 HRV5:HRV6 HHZ5:HHZ6 GYD5:GYD6 GOH5:GOH6 GEL5:GEL6 FUP5:FUP6 FKT5:FKT6 FAX5:FAX6 ERB5:ERB6 EHF5:EHF6 DXJ5:DXJ6 DNN5:DNN6 DDR5:DDR6 CTV5:CTV6 CJZ5:CJZ6 CAD5:CAD6 BQH5:BQH6 BGL5:BGL6 AWP5:AWP6 AMT5:AMT6 ACX5:ACX6 TB5:TB6" xr:uid="{F0AEA9EB-E6EB-4DAB-8F42-A1A6D5C27476}">
      <formula1>$I$75:$I$78</formula1>
    </dataValidation>
    <dataValidation type="list" allowBlank="1" showInputMessage="1" showErrorMessage="1" sqref="J3:J353" xr:uid="{0D695B67-4DF3-477C-A3AA-8D38C2B921B8}">
      <formula1>$G$355:$G$358</formula1>
    </dataValidation>
  </dataValidations>
  <pageMargins left="0.7" right="0.7" top="0.75" bottom="0.75" header="0.3" footer="0.3"/>
  <pageSetup scale="21" orientation="portrait" r:id="rId1"/>
  <headerFooter alignWithMargins="0"/>
  <rowBreaks count="5" manualBreakCount="5">
    <brk id="22" max="16383" man="1"/>
    <brk id="38" max="16383" man="1"/>
    <brk id="57" max="16383" man="1"/>
    <brk id="75" max="16383" man="1"/>
    <brk id="10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7"/>
  <sheetViews>
    <sheetView zoomScale="90" zoomScaleNormal="90" workbookViewId="0">
      <selection activeCell="C3" sqref="C3"/>
    </sheetView>
  </sheetViews>
  <sheetFormatPr defaultColWidth="18.7265625" defaultRowHeight="12.75" customHeight="1" x14ac:dyDescent="0.35"/>
  <cols>
    <col min="1" max="1" width="11.453125" style="39" customWidth="1"/>
    <col min="2" max="2" width="13.26953125" style="39" customWidth="1"/>
    <col min="3" max="3" width="84.453125" style="40" customWidth="1"/>
    <col min="4" max="4" width="22.453125" style="39" customWidth="1"/>
    <col min="5" max="16384" width="18.7265625" style="39"/>
  </cols>
  <sheetData>
    <row r="1" spans="1:4" ht="14.5" x14ac:dyDescent="0.35">
      <c r="A1" s="252" t="s">
        <v>1779</v>
      </c>
      <c r="B1" s="253"/>
      <c r="C1" s="254"/>
      <c r="D1" s="253"/>
    </row>
    <row r="2" spans="1:4" s="42" customFormat="1" ht="12.75" customHeight="1" x14ac:dyDescent="0.35">
      <c r="A2" s="255" t="s">
        <v>1780</v>
      </c>
      <c r="B2" s="255" t="s">
        <v>1781</v>
      </c>
      <c r="C2" s="256" t="s">
        <v>1782</v>
      </c>
      <c r="D2" s="255" t="s">
        <v>1783</v>
      </c>
    </row>
    <row r="3" spans="1:4" ht="13.5" customHeight="1" x14ac:dyDescent="0.35">
      <c r="A3" s="117">
        <v>1</v>
      </c>
      <c r="B3" s="118">
        <v>44651</v>
      </c>
      <c r="C3" s="119" t="s">
        <v>4941</v>
      </c>
      <c r="D3" s="41" t="s">
        <v>1784</v>
      </c>
    </row>
    <row r="4" spans="1:4" ht="29.65" customHeight="1" x14ac:dyDescent="0.35">
      <c r="A4" s="120">
        <v>1.1000000000000001</v>
      </c>
      <c r="B4" s="121">
        <v>44834</v>
      </c>
      <c r="C4" s="115" t="s">
        <v>4978</v>
      </c>
      <c r="D4" s="41" t="s">
        <v>1784</v>
      </c>
    </row>
    <row r="5" spans="1:4" ht="12.75" customHeight="1" x14ac:dyDescent="0.35">
      <c r="A5" s="120"/>
      <c r="B5" s="121"/>
      <c r="C5" s="115"/>
      <c r="D5" s="116"/>
    </row>
    <row r="6" spans="1:4" ht="12.75" customHeight="1" x14ac:dyDescent="0.35">
      <c r="A6" s="120"/>
      <c r="B6" s="121"/>
      <c r="C6" s="115"/>
      <c r="D6" s="116"/>
    </row>
    <row r="7" spans="1:4" ht="12.75" customHeight="1" x14ac:dyDescent="0.35">
      <c r="A7" s="120"/>
      <c r="B7" s="121"/>
      <c r="C7" s="115"/>
      <c r="D7" s="11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U533"/>
  <sheetViews>
    <sheetView zoomScale="90" zoomScaleNormal="90" workbookViewId="0">
      <selection activeCell="G11" sqref="G11"/>
    </sheetView>
  </sheetViews>
  <sheetFormatPr defaultRowHeight="12.75" customHeight="1" x14ac:dyDescent="0.35"/>
  <cols>
    <col min="1" max="1" width="9.1796875" style="184"/>
    <col min="2" max="2" width="60.7265625" style="184" customWidth="1"/>
    <col min="3" max="3" width="9.1796875" style="184"/>
    <col min="4" max="4" width="9.7265625" style="184" customWidth="1"/>
    <col min="5" max="21" width="9.1796875" style="166"/>
    <col min="22" max="256" width="9.1796875" style="73"/>
    <col min="257" max="257" width="12.453125" style="73" customWidth="1"/>
    <col min="258" max="258" width="94.81640625" style="73" bestFit="1" customWidth="1"/>
    <col min="259" max="259" width="12.54296875" style="73" customWidth="1"/>
    <col min="260" max="260" width="9.7265625" style="73" bestFit="1" customWidth="1"/>
    <col min="261" max="512" width="9.1796875" style="73"/>
    <col min="513" max="513" width="12.453125" style="73" customWidth="1"/>
    <col min="514" max="514" width="94.81640625" style="73" bestFit="1" customWidth="1"/>
    <col min="515" max="515" width="12.54296875" style="73" customWidth="1"/>
    <col min="516" max="516" width="9.7265625" style="73" bestFit="1" customWidth="1"/>
    <col min="517" max="768" width="9.1796875" style="73"/>
    <col min="769" max="769" width="12.453125" style="73" customWidth="1"/>
    <col min="770" max="770" width="94.81640625" style="73" bestFit="1" customWidth="1"/>
    <col min="771" max="771" width="12.54296875" style="73" customWidth="1"/>
    <col min="772" max="772" width="9.7265625" style="73" bestFit="1" customWidth="1"/>
    <col min="773" max="1024" width="9.1796875" style="73"/>
    <col min="1025" max="1025" width="12.453125" style="73" customWidth="1"/>
    <col min="1026" max="1026" width="94.81640625" style="73" bestFit="1" customWidth="1"/>
    <col min="1027" max="1027" width="12.54296875" style="73" customWidth="1"/>
    <col min="1028" max="1028" width="9.7265625" style="73" bestFit="1" customWidth="1"/>
    <col min="1029" max="1280" width="9.1796875" style="73"/>
    <col min="1281" max="1281" width="12.453125" style="73" customWidth="1"/>
    <col min="1282" max="1282" width="94.81640625" style="73" bestFit="1" customWidth="1"/>
    <col min="1283" max="1283" width="12.54296875" style="73" customWidth="1"/>
    <col min="1284" max="1284" width="9.7265625" style="73" bestFit="1" customWidth="1"/>
    <col min="1285" max="1536" width="9.1796875" style="73"/>
    <col min="1537" max="1537" width="12.453125" style="73" customWidth="1"/>
    <col min="1538" max="1538" width="94.81640625" style="73" bestFit="1" customWidth="1"/>
    <col min="1539" max="1539" width="12.54296875" style="73" customWidth="1"/>
    <col min="1540" max="1540" width="9.7265625" style="73" bestFit="1" customWidth="1"/>
    <col min="1541" max="1792" width="9.1796875" style="73"/>
    <col min="1793" max="1793" width="12.453125" style="73" customWidth="1"/>
    <col min="1794" max="1794" width="94.81640625" style="73" bestFit="1" customWidth="1"/>
    <col min="1795" max="1795" width="12.54296875" style="73" customWidth="1"/>
    <col min="1796" max="1796" width="9.7265625" style="73" bestFit="1" customWidth="1"/>
    <col min="1797" max="2048" width="9.1796875" style="73"/>
    <col min="2049" max="2049" width="12.453125" style="73" customWidth="1"/>
    <col min="2050" max="2050" width="94.81640625" style="73" bestFit="1" customWidth="1"/>
    <col min="2051" max="2051" width="12.54296875" style="73" customWidth="1"/>
    <col min="2052" max="2052" width="9.7265625" style="73" bestFit="1" customWidth="1"/>
    <col min="2053" max="2304" width="9.1796875" style="73"/>
    <col min="2305" max="2305" width="12.453125" style="73" customWidth="1"/>
    <col min="2306" max="2306" width="94.81640625" style="73" bestFit="1" customWidth="1"/>
    <col min="2307" max="2307" width="12.54296875" style="73" customWidth="1"/>
    <col min="2308" max="2308" width="9.7265625" style="73" bestFit="1" customWidth="1"/>
    <col min="2309" max="2560" width="9.1796875" style="73"/>
    <col min="2561" max="2561" width="12.453125" style="73" customWidth="1"/>
    <col min="2562" max="2562" width="94.81640625" style="73" bestFit="1" customWidth="1"/>
    <col min="2563" max="2563" width="12.54296875" style="73" customWidth="1"/>
    <col min="2564" max="2564" width="9.7265625" style="73" bestFit="1" customWidth="1"/>
    <col min="2565" max="2816" width="9.1796875" style="73"/>
    <col min="2817" max="2817" width="12.453125" style="73" customWidth="1"/>
    <col min="2818" max="2818" width="94.81640625" style="73" bestFit="1" customWidth="1"/>
    <col min="2819" max="2819" width="12.54296875" style="73" customWidth="1"/>
    <col min="2820" max="2820" width="9.7265625" style="73" bestFit="1" customWidth="1"/>
    <col min="2821" max="3072" width="9.1796875" style="73"/>
    <col min="3073" max="3073" width="12.453125" style="73" customWidth="1"/>
    <col min="3074" max="3074" width="94.81640625" style="73" bestFit="1" customWidth="1"/>
    <col min="3075" max="3075" width="12.54296875" style="73" customWidth="1"/>
    <col min="3076" max="3076" width="9.7265625" style="73" bestFit="1" customWidth="1"/>
    <col min="3077" max="3328" width="9.1796875" style="73"/>
    <col min="3329" max="3329" width="12.453125" style="73" customWidth="1"/>
    <col min="3330" max="3330" width="94.81640625" style="73" bestFit="1" customWidth="1"/>
    <col min="3331" max="3331" width="12.54296875" style="73" customWidth="1"/>
    <col min="3332" max="3332" width="9.7265625" style="73" bestFit="1" customWidth="1"/>
    <col min="3333" max="3584" width="9.1796875" style="73"/>
    <col min="3585" max="3585" width="12.453125" style="73" customWidth="1"/>
    <col min="3586" max="3586" width="94.81640625" style="73" bestFit="1" customWidth="1"/>
    <col min="3587" max="3587" width="12.54296875" style="73" customWidth="1"/>
    <col min="3588" max="3588" width="9.7265625" style="73" bestFit="1" customWidth="1"/>
    <col min="3589" max="3840" width="9.1796875" style="73"/>
    <col min="3841" max="3841" width="12.453125" style="73" customWidth="1"/>
    <col min="3842" max="3842" width="94.81640625" style="73" bestFit="1" customWidth="1"/>
    <col min="3843" max="3843" width="12.54296875" style="73" customWidth="1"/>
    <col min="3844" max="3844" width="9.7265625" style="73" bestFit="1" customWidth="1"/>
    <col min="3845" max="4096" width="9.1796875" style="73"/>
    <col min="4097" max="4097" width="12.453125" style="73" customWidth="1"/>
    <col min="4098" max="4098" width="94.81640625" style="73" bestFit="1" customWidth="1"/>
    <col min="4099" max="4099" width="12.54296875" style="73" customWidth="1"/>
    <col min="4100" max="4100" width="9.7265625" style="73" bestFit="1" customWidth="1"/>
    <col min="4101" max="4352" width="9.1796875" style="73"/>
    <col min="4353" max="4353" width="12.453125" style="73" customWidth="1"/>
    <col min="4354" max="4354" width="94.81640625" style="73" bestFit="1" customWidth="1"/>
    <col min="4355" max="4355" width="12.54296875" style="73" customWidth="1"/>
    <col min="4356" max="4356" width="9.7265625" style="73" bestFit="1" customWidth="1"/>
    <col min="4357" max="4608" width="9.1796875" style="73"/>
    <col min="4609" max="4609" width="12.453125" style="73" customWidth="1"/>
    <col min="4610" max="4610" width="94.81640625" style="73" bestFit="1" customWidth="1"/>
    <col min="4611" max="4611" width="12.54296875" style="73" customWidth="1"/>
    <col min="4612" max="4612" width="9.7265625" style="73" bestFit="1" customWidth="1"/>
    <col min="4613" max="4864" width="9.1796875" style="73"/>
    <col min="4865" max="4865" width="12.453125" style="73" customWidth="1"/>
    <col min="4866" max="4866" width="94.81640625" style="73" bestFit="1" customWidth="1"/>
    <col min="4867" max="4867" width="12.54296875" style="73" customWidth="1"/>
    <col min="4868" max="4868" width="9.7265625" style="73" bestFit="1" customWidth="1"/>
    <col min="4869" max="5120" width="9.1796875" style="73"/>
    <col min="5121" max="5121" width="12.453125" style="73" customWidth="1"/>
    <col min="5122" max="5122" width="94.81640625" style="73" bestFit="1" customWidth="1"/>
    <col min="5123" max="5123" width="12.54296875" style="73" customWidth="1"/>
    <col min="5124" max="5124" width="9.7265625" style="73" bestFit="1" customWidth="1"/>
    <col min="5125" max="5376" width="9.1796875" style="73"/>
    <col min="5377" max="5377" width="12.453125" style="73" customWidth="1"/>
    <col min="5378" max="5378" width="94.81640625" style="73" bestFit="1" customWidth="1"/>
    <col min="5379" max="5379" width="12.54296875" style="73" customWidth="1"/>
    <col min="5380" max="5380" width="9.7265625" style="73" bestFit="1" customWidth="1"/>
    <col min="5381" max="5632" width="9.1796875" style="73"/>
    <col min="5633" max="5633" width="12.453125" style="73" customWidth="1"/>
    <col min="5634" max="5634" width="94.81640625" style="73" bestFit="1" customWidth="1"/>
    <col min="5635" max="5635" width="12.54296875" style="73" customWidth="1"/>
    <col min="5636" max="5636" width="9.7265625" style="73" bestFit="1" customWidth="1"/>
    <col min="5637" max="5888" width="9.1796875" style="73"/>
    <col min="5889" max="5889" width="12.453125" style="73" customWidth="1"/>
    <col min="5890" max="5890" width="94.81640625" style="73" bestFit="1" customWidth="1"/>
    <col min="5891" max="5891" width="12.54296875" style="73" customWidth="1"/>
    <col min="5892" max="5892" width="9.7265625" style="73" bestFit="1" customWidth="1"/>
    <col min="5893" max="6144" width="9.1796875" style="73"/>
    <col min="6145" max="6145" width="12.453125" style="73" customWidth="1"/>
    <col min="6146" max="6146" width="94.81640625" style="73" bestFit="1" customWidth="1"/>
    <col min="6147" max="6147" width="12.54296875" style="73" customWidth="1"/>
    <col min="6148" max="6148" width="9.7265625" style="73" bestFit="1" customWidth="1"/>
    <col min="6149" max="6400" width="9.1796875" style="73"/>
    <col min="6401" max="6401" width="12.453125" style="73" customWidth="1"/>
    <col min="6402" max="6402" width="94.81640625" style="73" bestFit="1" customWidth="1"/>
    <col min="6403" max="6403" width="12.54296875" style="73" customWidth="1"/>
    <col min="6404" max="6404" width="9.7265625" style="73" bestFit="1" customWidth="1"/>
    <col min="6405" max="6656" width="9.1796875" style="73"/>
    <col min="6657" max="6657" width="12.453125" style="73" customWidth="1"/>
    <col min="6658" max="6658" width="94.81640625" style="73" bestFit="1" customWidth="1"/>
    <col min="6659" max="6659" width="12.54296875" style="73" customWidth="1"/>
    <col min="6660" max="6660" width="9.7265625" style="73" bestFit="1" customWidth="1"/>
    <col min="6661" max="6912" width="9.1796875" style="73"/>
    <col min="6913" max="6913" width="12.453125" style="73" customWidth="1"/>
    <col min="6914" max="6914" width="94.81640625" style="73" bestFit="1" customWidth="1"/>
    <col min="6915" max="6915" width="12.54296875" style="73" customWidth="1"/>
    <col min="6916" max="6916" width="9.7265625" style="73" bestFit="1" customWidth="1"/>
    <col min="6917" max="7168" width="9.1796875" style="73"/>
    <col min="7169" max="7169" width="12.453125" style="73" customWidth="1"/>
    <col min="7170" max="7170" width="94.81640625" style="73" bestFit="1" customWidth="1"/>
    <col min="7171" max="7171" width="12.54296875" style="73" customWidth="1"/>
    <col min="7172" max="7172" width="9.7265625" style="73" bestFit="1" customWidth="1"/>
    <col min="7173" max="7424" width="9.1796875" style="73"/>
    <col min="7425" max="7425" width="12.453125" style="73" customWidth="1"/>
    <col min="7426" max="7426" width="94.81640625" style="73" bestFit="1" customWidth="1"/>
    <col min="7427" max="7427" width="12.54296875" style="73" customWidth="1"/>
    <col min="7428" max="7428" width="9.7265625" style="73" bestFit="1" customWidth="1"/>
    <col min="7429" max="7680" width="9.1796875" style="73"/>
    <col min="7681" max="7681" width="12.453125" style="73" customWidth="1"/>
    <col min="7682" max="7682" width="94.81640625" style="73" bestFit="1" customWidth="1"/>
    <col min="7683" max="7683" width="12.54296875" style="73" customWidth="1"/>
    <col min="7684" max="7684" width="9.7265625" style="73" bestFit="1" customWidth="1"/>
    <col min="7685" max="7936" width="9.1796875" style="73"/>
    <col min="7937" max="7937" width="12.453125" style="73" customWidth="1"/>
    <col min="7938" max="7938" width="94.81640625" style="73" bestFit="1" customWidth="1"/>
    <col min="7939" max="7939" width="12.54296875" style="73" customWidth="1"/>
    <col min="7940" max="7940" width="9.7265625" style="73" bestFit="1" customWidth="1"/>
    <col min="7941" max="8192" width="9.1796875" style="73"/>
    <col min="8193" max="8193" width="12.453125" style="73" customWidth="1"/>
    <col min="8194" max="8194" width="94.81640625" style="73" bestFit="1" customWidth="1"/>
    <col min="8195" max="8195" width="12.54296875" style="73" customWidth="1"/>
    <col min="8196" max="8196" width="9.7265625" style="73" bestFit="1" customWidth="1"/>
    <col min="8197" max="8448" width="9.1796875" style="73"/>
    <col min="8449" max="8449" width="12.453125" style="73" customWidth="1"/>
    <col min="8450" max="8450" width="94.81640625" style="73" bestFit="1" customWidth="1"/>
    <col min="8451" max="8451" width="12.54296875" style="73" customWidth="1"/>
    <col min="8452" max="8452" width="9.7265625" style="73" bestFit="1" customWidth="1"/>
    <col min="8453" max="8704" width="9.1796875" style="73"/>
    <col min="8705" max="8705" width="12.453125" style="73" customWidth="1"/>
    <col min="8706" max="8706" width="94.81640625" style="73" bestFit="1" customWidth="1"/>
    <col min="8707" max="8707" width="12.54296875" style="73" customWidth="1"/>
    <col min="8708" max="8708" width="9.7265625" style="73" bestFit="1" customWidth="1"/>
    <col min="8709" max="8960" width="9.1796875" style="73"/>
    <col min="8961" max="8961" width="12.453125" style="73" customWidth="1"/>
    <col min="8962" max="8962" width="94.81640625" style="73" bestFit="1" customWidth="1"/>
    <col min="8963" max="8963" width="12.54296875" style="73" customWidth="1"/>
    <col min="8964" max="8964" width="9.7265625" style="73" bestFit="1" customWidth="1"/>
    <col min="8965" max="9216" width="9.1796875" style="73"/>
    <col min="9217" max="9217" width="12.453125" style="73" customWidth="1"/>
    <col min="9218" max="9218" width="94.81640625" style="73" bestFit="1" customWidth="1"/>
    <col min="9219" max="9219" width="12.54296875" style="73" customWidth="1"/>
    <col min="9220" max="9220" width="9.7265625" style="73" bestFit="1" customWidth="1"/>
    <col min="9221" max="9472" width="9.1796875" style="73"/>
    <col min="9473" max="9473" width="12.453125" style="73" customWidth="1"/>
    <col min="9474" max="9474" width="94.81640625" style="73" bestFit="1" customWidth="1"/>
    <col min="9475" max="9475" width="12.54296875" style="73" customWidth="1"/>
    <col min="9476" max="9476" width="9.7265625" style="73" bestFit="1" customWidth="1"/>
    <col min="9477" max="9728" width="9.1796875" style="73"/>
    <col min="9729" max="9729" width="12.453125" style="73" customWidth="1"/>
    <col min="9730" max="9730" width="94.81640625" style="73" bestFit="1" customWidth="1"/>
    <col min="9731" max="9731" width="12.54296875" style="73" customWidth="1"/>
    <col min="9732" max="9732" width="9.7265625" style="73" bestFit="1" customWidth="1"/>
    <col min="9733" max="9984" width="9.1796875" style="73"/>
    <col min="9985" max="9985" width="12.453125" style="73" customWidth="1"/>
    <col min="9986" max="9986" width="94.81640625" style="73" bestFit="1" customWidth="1"/>
    <col min="9987" max="9987" width="12.54296875" style="73" customWidth="1"/>
    <col min="9988" max="9988" width="9.7265625" style="73" bestFit="1" customWidth="1"/>
    <col min="9989" max="10240" width="9.1796875" style="73"/>
    <col min="10241" max="10241" width="12.453125" style="73" customWidth="1"/>
    <col min="10242" max="10242" width="94.81640625" style="73" bestFit="1" customWidth="1"/>
    <col min="10243" max="10243" width="12.54296875" style="73" customWidth="1"/>
    <col min="10244" max="10244" width="9.7265625" style="73" bestFit="1" customWidth="1"/>
    <col min="10245" max="10496" width="9.1796875" style="73"/>
    <col min="10497" max="10497" width="12.453125" style="73" customWidth="1"/>
    <col min="10498" max="10498" width="94.81640625" style="73" bestFit="1" customWidth="1"/>
    <col min="10499" max="10499" width="12.54296875" style="73" customWidth="1"/>
    <col min="10500" max="10500" width="9.7265625" style="73" bestFit="1" customWidth="1"/>
    <col min="10501" max="10752" width="9.1796875" style="73"/>
    <col min="10753" max="10753" width="12.453125" style="73" customWidth="1"/>
    <col min="10754" max="10754" width="94.81640625" style="73" bestFit="1" customWidth="1"/>
    <col min="10755" max="10755" width="12.54296875" style="73" customWidth="1"/>
    <col min="10756" max="10756" width="9.7265625" style="73" bestFit="1" customWidth="1"/>
    <col min="10757" max="11008" width="9.1796875" style="73"/>
    <col min="11009" max="11009" width="12.453125" style="73" customWidth="1"/>
    <col min="11010" max="11010" width="94.81640625" style="73" bestFit="1" customWidth="1"/>
    <col min="11011" max="11011" width="12.54296875" style="73" customWidth="1"/>
    <col min="11012" max="11012" width="9.7265625" style="73" bestFit="1" customWidth="1"/>
    <col min="11013" max="11264" width="9.1796875" style="73"/>
    <col min="11265" max="11265" width="12.453125" style="73" customWidth="1"/>
    <col min="11266" max="11266" width="94.81640625" style="73" bestFit="1" customWidth="1"/>
    <col min="11267" max="11267" width="12.54296875" style="73" customWidth="1"/>
    <col min="11268" max="11268" width="9.7265625" style="73" bestFit="1" customWidth="1"/>
    <col min="11269" max="11520" width="9.1796875" style="73"/>
    <col min="11521" max="11521" width="12.453125" style="73" customWidth="1"/>
    <col min="11522" max="11522" width="94.81640625" style="73" bestFit="1" customWidth="1"/>
    <col min="11523" max="11523" width="12.54296875" style="73" customWidth="1"/>
    <col min="11524" max="11524" width="9.7265625" style="73" bestFit="1" customWidth="1"/>
    <col min="11525" max="11776" width="9.1796875" style="73"/>
    <col min="11777" max="11777" width="12.453125" style="73" customWidth="1"/>
    <col min="11778" max="11778" width="94.81640625" style="73" bestFit="1" customWidth="1"/>
    <col min="11779" max="11779" width="12.54296875" style="73" customWidth="1"/>
    <col min="11780" max="11780" width="9.7265625" style="73" bestFit="1" customWidth="1"/>
    <col min="11781" max="12032" width="9.1796875" style="73"/>
    <col min="12033" max="12033" width="12.453125" style="73" customWidth="1"/>
    <col min="12034" max="12034" width="94.81640625" style="73" bestFit="1" customWidth="1"/>
    <col min="12035" max="12035" width="12.54296875" style="73" customWidth="1"/>
    <col min="12036" max="12036" width="9.7265625" style="73" bestFit="1" customWidth="1"/>
    <col min="12037" max="12288" width="9.1796875" style="73"/>
    <col min="12289" max="12289" width="12.453125" style="73" customWidth="1"/>
    <col min="12290" max="12290" width="94.81640625" style="73" bestFit="1" customWidth="1"/>
    <col min="12291" max="12291" width="12.54296875" style="73" customWidth="1"/>
    <col min="12292" max="12292" width="9.7265625" style="73" bestFit="1" customWidth="1"/>
    <col min="12293" max="12544" width="9.1796875" style="73"/>
    <col min="12545" max="12545" width="12.453125" style="73" customWidth="1"/>
    <col min="12546" max="12546" width="94.81640625" style="73" bestFit="1" customWidth="1"/>
    <col min="12547" max="12547" width="12.54296875" style="73" customWidth="1"/>
    <col min="12548" max="12548" width="9.7265625" style="73" bestFit="1" customWidth="1"/>
    <col min="12549" max="12800" width="9.1796875" style="73"/>
    <col min="12801" max="12801" width="12.453125" style="73" customWidth="1"/>
    <col min="12802" max="12802" width="94.81640625" style="73" bestFit="1" customWidth="1"/>
    <col min="12803" max="12803" width="12.54296875" style="73" customWidth="1"/>
    <col min="12804" max="12804" width="9.7265625" style="73" bestFit="1" customWidth="1"/>
    <col min="12805" max="13056" width="9.1796875" style="73"/>
    <col min="13057" max="13057" width="12.453125" style="73" customWidth="1"/>
    <col min="13058" max="13058" width="94.81640625" style="73" bestFit="1" customWidth="1"/>
    <col min="13059" max="13059" width="12.54296875" style="73" customWidth="1"/>
    <col min="13060" max="13060" width="9.7265625" style="73" bestFit="1" customWidth="1"/>
    <col min="13061" max="13312" width="9.1796875" style="73"/>
    <col min="13313" max="13313" width="12.453125" style="73" customWidth="1"/>
    <col min="13314" max="13314" width="94.81640625" style="73" bestFit="1" customWidth="1"/>
    <col min="13315" max="13315" width="12.54296875" style="73" customWidth="1"/>
    <col min="13316" max="13316" width="9.7265625" style="73" bestFit="1" customWidth="1"/>
    <col min="13317" max="13568" width="9.1796875" style="73"/>
    <col min="13569" max="13569" width="12.453125" style="73" customWidth="1"/>
    <col min="13570" max="13570" width="94.81640625" style="73" bestFit="1" customWidth="1"/>
    <col min="13571" max="13571" width="12.54296875" style="73" customWidth="1"/>
    <col min="13572" max="13572" width="9.7265625" style="73" bestFit="1" customWidth="1"/>
    <col min="13573" max="13824" width="9.1796875" style="73"/>
    <col min="13825" max="13825" width="12.453125" style="73" customWidth="1"/>
    <col min="13826" max="13826" width="94.81640625" style="73" bestFit="1" customWidth="1"/>
    <col min="13827" max="13827" width="12.54296875" style="73" customWidth="1"/>
    <col min="13828" max="13828" width="9.7265625" style="73" bestFit="1" customWidth="1"/>
    <col min="13829" max="14080" width="9.1796875" style="73"/>
    <col min="14081" max="14081" width="12.453125" style="73" customWidth="1"/>
    <col min="14082" max="14082" width="94.81640625" style="73" bestFit="1" customWidth="1"/>
    <col min="14083" max="14083" width="12.54296875" style="73" customWidth="1"/>
    <col min="14084" max="14084" width="9.7265625" style="73" bestFit="1" customWidth="1"/>
    <col min="14085" max="14336" width="9.1796875" style="73"/>
    <col min="14337" max="14337" width="12.453125" style="73" customWidth="1"/>
    <col min="14338" max="14338" width="94.81640625" style="73" bestFit="1" customWidth="1"/>
    <col min="14339" max="14339" width="12.54296875" style="73" customWidth="1"/>
    <col min="14340" max="14340" width="9.7265625" style="73" bestFit="1" customWidth="1"/>
    <col min="14341" max="14592" width="9.1796875" style="73"/>
    <col min="14593" max="14593" width="12.453125" style="73" customWidth="1"/>
    <col min="14594" max="14594" width="94.81640625" style="73" bestFit="1" customWidth="1"/>
    <col min="14595" max="14595" width="12.54296875" style="73" customWidth="1"/>
    <col min="14596" max="14596" width="9.7265625" style="73" bestFit="1" customWidth="1"/>
    <col min="14597" max="14848" width="9.1796875" style="73"/>
    <col min="14849" max="14849" width="12.453125" style="73" customWidth="1"/>
    <col min="14850" max="14850" width="94.81640625" style="73" bestFit="1" customWidth="1"/>
    <col min="14851" max="14851" width="12.54296875" style="73" customWidth="1"/>
    <col min="14852" max="14852" width="9.7265625" style="73" bestFit="1" customWidth="1"/>
    <col min="14853" max="15104" width="9.1796875" style="73"/>
    <col min="15105" max="15105" width="12.453125" style="73" customWidth="1"/>
    <col min="15106" max="15106" width="94.81640625" style="73" bestFit="1" customWidth="1"/>
    <col min="15107" max="15107" width="12.54296875" style="73" customWidth="1"/>
    <col min="15108" max="15108" width="9.7265625" style="73" bestFit="1" customWidth="1"/>
    <col min="15109" max="15360" width="9.1796875" style="73"/>
    <col min="15361" max="15361" width="12.453125" style="73" customWidth="1"/>
    <col min="15362" max="15362" width="94.81640625" style="73" bestFit="1" customWidth="1"/>
    <col min="15363" max="15363" width="12.54296875" style="73" customWidth="1"/>
    <col min="15364" max="15364" width="9.7265625" style="73" bestFit="1" customWidth="1"/>
    <col min="15365" max="15616" width="9.1796875" style="73"/>
    <col min="15617" max="15617" width="12.453125" style="73" customWidth="1"/>
    <col min="15618" max="15618" width="94.81640625" style="73" bestFit="1" customWidth="1"/>
    <col min="15619" max="15619" width="12.54296875" style="73" customWidth="1"/>
    <col min="15620" max="15620" width="9.7265625" style="73" bestFit="1" customWidth="1"/>
    <col min="15621" max="15872" width="9.1796875" style="73"/>
    <col min="15873" max="15873" width="12.453125" style="73" customWidth="1"/>
    <col min="15874" max="15874" width="94.81640625" style="73" bestFit="1" customWidth="1"/>
    <col min="15875" max="15875" width="12.54296875" style="73" customWidth="1"/>
    <col min="15876" max="15876" width="9.7265625" style="73" bestFit="1" customWidth="1"/>
    <col min="15877" max="16128" width="9.1796875" style="73"/>
    <col min="16129" max="16129" width="12.453125" style="73" customWidth="1"/>
    <col min="16130" max="16130" width="94.81640625" style="73" bestFit="1" customWidth="1"/>
    <col min="16131" max="16131" width="12.54296875" style="73" customWidth="1"/>
    <col min="16132" max="16132" width="9.7265625" style="73" bestFit="1" customWidth="1"/>
    <col min="16133" max="16384" width="9.1796875" style="73"/>
  </cols>
  <sheetData>
    <row r="1" spans="1:4" ht="29" x14ac:dyDescent="0.35">
      <c r="A1" s="180" t="s">
        <v>118</v>
      </c>
      <c r="B1" s="180" t="s">
        <v>112</v>
      </c>
      <c r="C1" s="180" t="s">
        <v>58</v>
      </c>
      <c r="D1" s="181">
        <v>44651</v>
      </c>
    </row>
    <row r="2" spans="1:4" ht="15.5" x14ac:dyDescent="0.35">
      <c r="A2" s="182" t="s">
        <v>1785</v>
      </c>
      <c r="B2" s="182" t="s">
        <v>1786</v>
      </c>
      <c r="C2" s="183">
        <v>6</v>
      </c>
    </row>
    <row r="3" spans="1:4" ht="31" x14ac:dyDescent="0.35">
      <c r="A3" s="182" t="s">
        <v>218</v>
      </c>
      <c r="B3" s="182" t="s">
        <v>1787</v>
      </c>
      <c r="C3" s="183">
        <v>4</v>
      </c>
    </row>
    <row r="4" spans="1:4" ht="31" x14ac:dyDescent="0.35">
      <c r="A4" s="182" t="s">
        <v>1788</v>
      </c>
      <c r="B4" s="182" t="s">
        <v>1789</v>
      </c>
      <c r="C4" s="183">
        <v>1</v>
      </c>
    </row>
    <row r="5" spans="1:4" ht="15.5" x14ac:dyDescent="0.35">
      <c r="A5" s="182" t="s">
        <v>1790</v>
      </c>
      <c r="B5" s="182" t="s">
        <v>1791</v>
      </c>
      <c r="C5" s="183">
        <v>2</v>
      </c>
    </row>
    <row r="6" spans="1:4" ht="15.5" x14ac:dyDescent="0.35">
      <c r="A6" s="182" t="s">
        <v>1792</v>
      </c>
      <c r="B6" s="182" t="s">
        <v>1793</v>
      </c>
      <c r="C6" s="183">
        <v>2</v>
      </c>
    </row>
    <row r="7" spans="1:4" ht="15.5" x14ac:dyDescent="0.35">
      <c r="A7" s="182" t="s">
        <v>1794</v>
      </c>
      <c r="B7" s="182" t="s">
        <v>1795</v>
      </c>
      <c r="C7" s="183">
        <v>4</v>
      </c>
    </row>
    <row r="8" spans="1:4" ht="15.5" x14ac:dyDescent="0.35">
      <c r="A8" s="182" t="s">
        <v>1796</v>
      </c>
      <c r="B8" s="182" t="s">
        <v>1797</v>
      </c>
      <c r="C8" s="183">
        <v>2</v>
      </c>
    </row>
    <row r="9" spans="1:4" ht="15.5" x14ac:dyDescent="0.35">
      <c r="A9" s="182" t="s">
        <v>1798</v>
      </c>
      <c r="B9" s="182" t="s">
        <v>1799</v>
      </c>
      <c r="C9" s="183">
        <v>5</v>
      </c>
    </row>
    <row r="10" spans="1:4" ht="15.5" x14ac:dyDescent="0.35">
      <c r="A10" s="182" t="s">
        <v>1800</v>
      </c>
      <c r="B10" s="182" t="s">
        <v>1801</v>
      </c>
      <c r="C10" s="183">
        <v>5</v>
      </c>
    </row>
    <row r="11" spans="1:4" ht="15.5" x14ac:dyDescent="0.35">
      <c r="A11" s="182" t="s">
        <v>202</v>
      </c>
      <c r="B11" s="182" t="s">
        <v>1802</v>
      </c>
      <c r="C11" s="183">
        <v>5</v>
      </c>
    </row>
    <row r="12" spans="1:4" ht="15.5" x14ac:dyDescent="0.35">
      <c r="A12" s="182" t="s">
        <v>1803</v>
      </c>
      <c r="B12" s="182" t="s">
        <v>1804</v>
      </c>
      <c r="C12" s="183">
        <v>2</v>
      </c>
    </row>
    <row r="13" spans="1:4" ht="15.5" x14ac:dyDescent="0.35">
      <c r="A13" s="182" t="s">
        <v>228</v>
      </c>
      <c r="B13" s="182" t="s">
        <v>1805</v>
      </c>
      <c r="C13" s="183">
        <v>5</v>
      </c>
    </row>
    <row r="14" spans="1:4" ht="15.5" x14ac:dyDescent="0.35">
      <c r="A14" s="182" t="s">
        <v>1806</v>
      </c>
      <c r="B14" s="182" t="s">
        <v>1807</v>
      </c>
      <c r="C14" s="183">
        <v>4</v>
      </c>
    </row>
    <row r="15" spans="1:4" ht="15.5" x14ac:dyDescent="0.35">
      <c r="A15" s="182" t="s">
        <v>1808</v>
      </c>
      <c r="B15" s="182" t="s">
        <v>1809</v>
      </c>
      <c r="C15" s="183">
        <v>4</v>
      </c>
    </row>
    <row r="16" spans="1:4" ht="15.5" x14ac:dyDescent="0.35">
      <c r="A16" s="182" t="s">
        <v>1810</v>
      </c>
      <c r="B16" s="182" t="s">
        <v>1811</v>
      </c>
      <c r="C16" s="183">
        <v>1</v>
      </c>
    </row>
    <row r="17" spans="1:3" ht="15.5" x14ac:dyDescent="0.35">
      <c r="A17" s="182" t="s">
        <v>212</v>
      </c>
      <c r="B17" s="182" t="s">
        <v>1812</v>
      </c>
      <c r="C17" s="183">
        <v>5</v>
      </c>
    </row>
    <row r="18" spans="1:3" ht="15.5" x14ac:dyDescent="0.35">
      <c r="A18" s="182" t="s">
        <v>1813</v>
      </c>
      <c r="B18" s="182" t="s">
        <v>1814</v>
      </c>
      <c r="C18" s="183">
        <v>8</v>
      </c>
    </row>
    <row r="19" spans="1:3" ht="15.5" x14ac:dyDescent="0.35">
      <c r="A19" s="182" t="s">
        <v>1815</v>
      </c>
      <c r="B19" s="182" t="s">
        <v>1816</v>
      </c>
      <c r="C19" s="183">
        <v>1</v>
      </c>
    </row>
    <row r="20" spans="1:3" ht="15.5" x14ac:dyDescent="0.35">
      <c r="A20" s="182" t="s">
        <v>1817</v>
      </c>
      <c r="B20" s="182" t="s">
        <v>1818</v>
      </c>
      <c r="C20" s="183">
        <v>8</v>
      </c>
    </row>
    <row r="21" spans="1:3" ht="15.5" x14ac:dyDescent="0.35">
      <c r="A21" s="182" t="s">
        <v>1819</v>
      </c>
      <c r="B21" s="182" t="s">
        <v>1820</v>
      </c>
      <c r="C21" s="183">
        <v>6</v>
      </c>
    </row>
    <row r="22" spans="1:3" ht="15.5" x14ac:dyDescent="0.35">
      <c r="A22" s="182" t="s">
        <v>1821</v>
      </c>
      <c r="B22" s="182" t="s">
        <v>1822</v>
      </c>
      <c r="C22" s="183">
        <v>7</v>
      </c>
    </row>
    <row r="23" spans="1:3" ht="15.5" x14ac:dyDescent="0.35">
      <c r="A23" s="182" t="s">
        <v>1823</v>
      </c>
      <c r="B23" s="182" t="s">
        <v>1824</v>
      </c>
      <c r="C23" s="183">
        <v>7</v>
      </c>
    </row>
    <row r="24" spans="1:3" ht="31" x14ac:dyDescent="0.35">
      <c r="A24" s="182" t="s">
        <v>1825</v>
      </c>
      <c r="B24" s="182" t="s">
        <v>1826</v>
      </c>
      <c r="C24" s="183">
        <v>7</v>
      </c>
    </row>
    <row r="25" spans="1:3" ht="15.5" x14ac:dyDescent="0.35">
      <c r="A25" s="182" t="s">
        <v>1827</v>
      </c>
      <c r="B25" s="182" t="s">
        <v>1828</v>
      </c>
      <c r="C25" s="183">
        <v>5</v>
      </c>
    </row>
    <row r="26" spans="1:3" ht="15.5" x14ac:dyDescent="0.35">
      <c r="A26" s="182" t="s">
        <v>1829</v>
      </c>
      <c r="B26" s="182" t="s">
        <v>1830</v>
      </c>
      <c r="C26" s="183">
        <v>5</v>
      </c>
    </row>
    <row r="27" spans="1:3" ht="15.5" x14ac:dyDescent="0.35">
      <c r="A27" s="182" t="s">
        <v>1831</v>
      </c>
      <c r="B27" s="182" t="s">
        <v>1832</v>
      </c>
      <c r="C27" s="183">
        <v>5</v>
      </c>
    </row>
    <row r="28" spans="1:3" ht="15.5" x14ac:dyDescent="0.35">
      <c r="A28" s="182" t="s">
        <v>1833</v>
      </c>
      <c r="B28" s="182" t="s">
        <v>1834</v>
      </c>
      <c r="C28" s="183">
        <v>6</v>
      </c>
    </row>
    <row r="29" spans="1:3" ht="15.5" x14ac:dyDescent="0.35">
      <c r="A29" s="182" t="s">
        <v>430</v>
      </c>
      <c r="B29" s="182" t="s">
        <v>1835</v>
      </c>
      <c r="C29" s="183">
        <v>6</v>
      </c>
    </row>
    <row r="30" spans="1:3" ht="15.5" x14ac:dyDescent="0.35">
      <c r="A30" s="182" t="s">
        <v>1836</v>
      </c>
      <c r="B30" s="182" t="s">
        <v>1837</v>
      </c>
      <c r="C30" s="183">
        <v>4</v>
      </c>
    </row>
    <row r="31" spans="1:3" ht="31" x14ac:dyDescent="0.35">
      <c r="A31" s="182" t="s">
        <v>1838</v>
      </c>
      <c r="B31" s="182" t="s">
        <v>1839</v>
      </c>
      <c r="C31" s="183">
        <v>7</v>
      </c>
    </row>
    <row r="32" spans="1:3" ht="15.5" x14ac:dyDescent="0.35">
      <c r="A32" s="182" t="s">
        <v>1840</v>
      </c>
      <c r="B32" s="182" t="s">
        <v>1841</v>
      </c>
      <c r="C32" s="183">
        <v>5</v>
      </c>
    </row>
    <row r="33" spans="1:3" ht="31" x14ac:dyDescent="0.35">
      <c r="A33" s="182" t="s">
        <v>1842</v>
      </c>
      <c r="B33" s="182" t="s">
        <v>1843</v>
      </c>
      <c r="C33" s="183">
        <v>5</v>
      </c>
    </row>
    <row r="34" spans="1:3" ht="31" x14ac:dyDescent="0.35">
      <c r="A34" s="182" t="s">
        <v>1844</v>
      </c>
      <c r="B34" s="182" t="s">
        <v>1845</v>
      </c>
      <c r="C34" s="183">
        <v>8</v>
      </c>
    </row>
    <row r="35" spans="1:3" ht="15.5" x14ac:dyDescent="0.35">
      <c r="A35" s="182" t="s">
        <v>1846</v>
      </c>
      <c r="B35" s="182" t="s">
        <v>1847</v>
      </c>
      <c r="C35" s="183">
        <v>1</v>
      </c>
    </row>
    <row r="36" spans="1:3" ht="15.5" x14ac:dyDescent="0.35">
      <c r="A36" s="182" t="s">
        <v>1848</v>
      </c>
      <c r="B36" s="182" t="s">
        <v>1849</v>
      </c>
      <c r="C36" s="183">
        <v>5</v>
      </c>
    </row>
    <row r="37" spans="1:3" ht="15.5" x14ac:dyDescent="0.35">
      <c r="A37" s="182" t="s">
        <v>1850</v>
      </c>
      <c r="B37" s="182" t="s">
        <v>1851</v>
      </c>
      <c r="C37" s="183">
        <v>8</v>
      </c>
    </row>
    <row r="38" spans="1:3" ht="15.5" x14ac:dyDescent="0.35">
      <c r="A38" s="182" t="s">
        <v>1305</v>
      </c>
      <c r="B38" s="182" t="s">
        <v>1852</v>
      </c>
      <c r="C38" s="183">
        <v>5</v>
      </c>
    </row>
    <row r="39" spans="1:3" ht="15.5" x14ac:dyDescent="0.35">
      <c r="A39" s="182" t="s">
        <v>1853</v>
      </c>
      <c r="B39" s="182" t="s">
        <v>1854</v>
      </c>
      <c r="C39" s="183">
        <v>5</v>
      </c>
    </row>
    <row r="40" spans="1:3" ht="15.5" x14ac:dyDescent="0.35">
      <c r="A40" s="182" t="s">
        <v>1855</v>
      </c>
      <c r="B40" s="182" t="s">
        <v>1856</v>
      </c>
      <c r="C40" s="183">
        <v>2</v>
      </c>
    </row>
    <row r="41" spans="1:3" ht="15.5" x14ac:dyDescent="0.35">
      <c r="A41" s="182" t="s">
        <v>1857</v>
      </c>
      <c r="B41" s="182" t="s">
        <v>1858</v>
      </c>
      <c r="C41" s="183">
        <v>4</v>
      </c>
    </row>
    <row r="42" spans="1:3" ht="15.5" x14ac:dyDescent="0.35">
      <c r="A42" s="182" t="s">
        <v>1859</v>
      </c>
      <c r="B42" s="182" t="s">
        <v>1860</v>
      </c>
      <c r="C42" s="183">
        <v>5</v>
      </c>
    </row>
    <row r="43" spans="1:3" ht="31" x14ac:dyDescent="0.35">
      <c r="A43" s="182" t="s">
        <v>1861</v>
      </c>
      <c r="B43" s="182" t="s">
        <v>1862</v>
      </c>
      <c r="C43" s="183">
        <v>5</v>
      </c>
    </row>
    <row r="44" spans="1:3" ht="15.5" x14ac:dyDescent="0.35">
      <c r="A44" s="182" t="s">
        <v>1863</v>
      </c>
      <c r="B44" s="182" t="s">
        <v>1864</v>
      </c>
      <c r="C44" s="183">
        <v>6</v>
      </c>
    </row>
    <row r="45" spans="1:3" ht="15.5" x14ac:dyDescent="0.35">
      <c r="A45" s="182" t="s">
        <v>1865</v>
      </c>
      <c r="B45" s="182" t="s">
        <v>1866</v>
      </c>
      <c r="C45" s="183">
        <v>5</v>
      </c>
    </row>
    <row r="46" spans="1:3" ht="15.5" x14ac:dyDescent="0.35">
      <c r="A46" s="182" t="s">
        <v>1867</v>
      </c>
      <c r="B46" s="182" t="s">
        <v>1868</v>
      </c>
      <c r="C46" s="183">
        <v>4</v>
      </c>
    </row>
    <row r="47" spans="1:3" ht="15.5" x14ac:dyDescent="0.35">
      <c r="A47" s="182" t="s">
        <v>1869</v>
      </c>
      <c r="B47" s="182" t="s">
        <v>1870</v>
      </c>
      <c r="C47" s="183">
        <v>5</v>
      </c>
    </row>
    <row r="48" spans="1:3" ht="31" x14ac:dyDescent="0.35">
      <c r="A48" s="182" t="s">
        <v>1871</v>
      </c>
      <c r="B48" s="182" t="s">
        <v>1872</v>
      </c>
      <c r="C48" s="183">
        <v>6</v>
      </c>
    </row>
    <row r="49" spans="1:3" ht="31" x14ac:dyDescent="0.35">
      <c r="A49" s="182" t="s">
        <v>194</v>
      </c>
      <c r="B49" s="182" t="s">
        <v>1873</v>
      </c>
      <c r="C49" s="183">
        <v>7</v>
      </c>
    </row>
    <row r="50" spans="1:3" ht="31" x14ac:dyDescent="0.35">
      <c r="A50" s="182" t="s">
        <v>1874</v>
      </c>
      <c r="B50" s="182" t="s">
        <v>1875</v>
      </c>
      <c r="C50" s="183">
        <v>3</v>
      </c>
    </row>
    <row r="51" spans="1:3" ht="15.5" x14ac:dyDescent="0.35">
      <c r="A51" s="182" t="s">
        <v>1876</v>
      </c>
      <c r="B51" s="182" t="s">
        <v>1877</v>
      </c>
      <c r="C51" s="183">
        <v>6</v>
      </c>
    </row>
    <row r="52" spans="1:3" ht="15.5" x14ac:dyDescent="0.35">
      <c r="A52" s="182" t="s">
        <v>1878</v>
      </c>
      <c r="B52" s="182" t="s">
        <v>1879</v>
      </c>
      <c r="C52" s="183">
        <v>4</v>
      </c>
    </row>
    <row r="53" spans="1:3" ht="15.5" x14ac:dyDescent="0.35">
      <c r="A53" s="182" t="s">
        <v>1880</v>
      </c>
      <c r="B53" s="182" t="s">
        <v>1881</v>
      </c>
      <c r="C53" s="183">
        <v>5</v>
      </c>
    </row>
    <row r="54" spans="1:3" ht="15.5" x14ac:dyDescent="0.35">
      <c r="A54" s="182" t="s">
        <v>1882</v>
      </c>
      <c r="B54" s="182" t="s">
        <v>1883</v>
      </c>
      <c r="C54" s="183">
        <v>2</v>
      </c>
    </row>
    <row r="55" spans="1:3" ht="15.5" x14ac:dyDescent="0.35">
      <c r="A55" s="182" t="s">
        <v>1884</v>
      </c>
      <c r="B55" s="182" t="s">
        <v>1885</v>
      </c>
      <c r="C55" s="183">
        <v>2</v>
      </c>
    </row>
    <row r="56" spans="1:3" ht="15.5" x14ac:dyDescent="0.35">
      <c r="A56" s="182" t="s">
        <v>1886</v>
      </c>
      <c r="B56" s="182" t="s">
        <v>1887</v>
      </c>
      <c r="C56" s="183">
        <v>5</v>
      </c>
    </row>
    <row r="57" spans="1:3" ht="15.5" x14ac:dyDescent="0.35">
      <c r="A57" s="182" t="s">
        <v>1888</v>
      </c>
      <c r="B57" s="182" t="s">
        <v>1889</v>
      </c>
      <c r="C57" s="183">
        <v>5</v>
      </c>
    </row>
    <row r="58" spans="1:3" ht="31" x14ac:dyDescent="0.35">
      <c r="A58" s="182" t="s">
        <v>1890</v>
      </c>
      <c r="B58" s="182" t="s">
        <v>1891</v>
      </c>
      <c r="C58" s="183">
        <v>5</v>
      </c>
    </row>
    <row r="59" spans="1:3" ht="15.5" x14ac:dyDescent="0.35">
      <c r="A59" s="182" t="s">
        <v>1892</v>
      </c>
      <c r="B59" s="182" t="s">
        <v>1893</v>
      </c>
      <c r="C59" s="183">
        <v>5</v>
      </c>
    </row>
    <row r="60" spans="1:3" ht="15.5" x14ac:dyDescent="0.35">
      <c r="A60" s="182" t="s">
        <v>1894</v>
      </c>
      <c r="B60" s="182" t="s">
        <v>1895</v>
      </c>
      <c r="C60" s="183">
        <v>3</v>
      </c>
    </row>
    <row r="61" spans="1:3" ht="15.5" x14ac:dyDescent="0.35">
      <c r="A61" s="182" t="s">
        <v>318</v>
      </c>
      <c r="B61" s="182" t="s">
        <v>1896</v>
      </c>
      <c r="C61" s="183">
        <v>6</v>
      </c>
    </row>
    <row r="62" spans="1:3" ht="31" x14ac:dyDescent="0.35">
      <c r="A62" s="182" t="s">
        <v>1897</v>
      </c>
      <c r="B62" s="182" t="s">
        <v>1898</v>
      </c>
      <c r="C62" s="183">
        <v>3</v>
      </c>
    </row>
    <row r="63" spans="1:3" ht="15.5" x14ac:dyDescent="0.35">
      <c r="A63" s="182" t="s">
        <v>246</v>
      </c>
      <c r="B63" s="182" t="s">
        <v>1899</v>
      </c>
      <c r="C63" s="183">
        <v>4</v>
      </c>
    </row>
    <row r="64" spans="1:3" ht="31" x14ac:dyDescent="0.35">
      <c r="A64" s="182" t="s">
        <v>879</v>
      </c>
      <c r="B64" s="182" t="s">
        <v>1900</v>
      </c>
      <c r="C64" s="183">
        <v>3</v>
      </c>
    </row>
    <row r="65" spans="1:3" ht="15.5" x14ac:dyDescent="0.35">
      <c r="A65" s="182" t="s">
        <v>1901</v>
      </c>
      <c r="B65" s="182" t="s">
        <v>1902</v>
      </c>
      <c r="C65" s="183">
        <v>3</v>
      </c>
    </row>
    <row r="66" spans="1:3" ht="31" x14ac:dyDescent="0.35">
      <c r="A66" s="182" t="s">
        <v>1903</v>
      </c>
      <c r="B66" s="182" t="s">
        <v>1904</v>
      </c>
      <c r="C66" s="183">
        <v>6</v>
      </c>
    </row>
    <row r="67" spans="1:3" ht="31" x14ac:dyDescent="0.35">
      <c r="A67" s="182" t="s">
        <v>1905</v>
      </c>
      <c r="B67" s="182" t="s">
        <v>1906</v>
      </c>
      <c r="C67" s="183">
        <v>6</v>
      </c>
    </row>
    <row r="68" spans="1:3" ht="31" x14ac:dyDescent="0.35">
      <c r="A68" s="182" t="s">
        <v>1907</v>
      </c>
      <c r="B68" s="182" t="s">
        <v>1908</v>
      </c>
      <c r="C68" s="183">
        <v>5</v>
      </c>
    </row>
    <row r="69" spans="1:3" ht="15.5" x14ac:dyDescent="0.35">
      <c r="A69" s="182" t="s">
        <v>1909</v>
      </c>
      <c r="B69" s="182" t="s">
        <v>1910</v>
      </c>
      <c r="C69" s="183">
        <v>3</v>
      </c>
    </row>
    <row r="70" spans="1:3" ht="15.5" x14ac:dyDescent="0.35">
      <c r="A70" s="182" t="s">
        <v>1911</v>
      </c>
      <c r="B70" s="182" t="s">
        <v>1804</v>
      </c>
      <c r="C70" s="183">
        <v>2</v>
      </c>
    </row>
    <row r="71" spans="1:3" ht="15.5" x14ac:dyDescent="0.35">
      <c r="A71" s="182" t="s">
        <v>1912</v>
      </c>
      <c r="B71" s="182" t="s">
        <v>1913</v>
      </c>
      <c r="C71" s="183">
        <v>3</v>
      </c>
    </row>
    <row r="72" spans="1:3" ht="15.5" x14ac:dyDescent="0.35">
      <c r="A72" s="182" t="s">
        <v>1914</v>
      </c>
      <c r="B72" s="182" t="s">
        <v>1915</v>
      </c>
      <c r="C72" s="183">
        <v>3</v>
      </c>
    </row>
    <row r="73" spans="1:3" ht="15.5" x14ac:dyDescent="0.35">
      <c r="A73" s="182" t="s">
        <v>1916</v>
      </c>
      <c r="B73" s="182" t="s">
        <v>1917</v>
      </c>
      <c r="C73" s="183">
        <v>3</v>
      </c>
    </row>
    <row r="74" spans="1:3" ht="31" x14ac:dyDescent="0.35">
      <c r="A74" s="182" t="s">
        <v>1232</v>
      </c>
      <c r="B74" s="182" t="s">
        <v>1918</v>
      </c>
      <c r="C74" s="183">
        <v>5</v>
      </c>
    </row>
    <row r="75" spans="1:3" ht="15.5" x14ac:dyDescent="0.35">
      <c r="A75" s="182" t="s">
        <v>951</v>
      </c>
      <c r="B75" s="182" t="s">
        <v>1919</v>
      </c>
      <c r="C75" s="183">
        <v>3</v>
      </c>
    </row>
    <row r="76" spans="1:3" ht="15.5" x14ac:dyDescent="0.35">
      <c r="A76" s="182" t="s">
        <v>1920</v>
      </c>
      <c r="B76" s="182" t="s">
        <v>1921</v>
      </c>
      <c r="C76" s="183">
        <v>6</v>
      </c>
    </row>
    <row r="77" spans="1:3" ht="15.5" x14ac:dyDescent="0.35">
      <c r="A77" s="182" t="s">
        <v>1922</v>
      </c>
      <c r="B77" s="182" t="s">
        <v>1923</v>
      </c>
      <c r="C77" s="183">
        <v>5</v>
      </c>
    </row>
    <row r="78" spans="1:3" ht="15.5" x14ac:dyDescent="0.35">
      <c r="A78" s="182" t="s">
        <v>440</v>
      </c>
      <c r="B78" s="182" t="s">
        <v>1924</v>
      </c>
      <c r="C78" s="183">
        <v>4</v>
      </c>
    </row>
    <row r="79" spans="1:3" ht="15.5" x14ac:dyDescent="0.35">
      <c r="A79" s="182" t="s">
        <v>4953</v>
      </c>
      <c r="B79" s="182" t="s">
        <v>4954</v>
      </c>
      <c r="C79" s="183">
        <v>4</v>
      </c>
    </row>
    <row r="80" spans="1:3" ht="15.5" x14ac:dyDescent="0.35">
      <c r="A80" s="182" t="s">
        <v>4955</v>
      </c>
      <c r="B80" s="182" t="s">
        <v>4956</v>
      </c>
      <c r="C80" s="183">
        <v>4</v>
      </c>
    </row>
    <row r="81" spans="1:3" ht="15.5" x14ac:dyDescent="0.35">
      <c r="A81" s="182" t="s">
        <v>1925</v>
      </c>
      <c r="B81" s="182" t="s">
        <v>1926</v>
      </c>
      <c r="C81" s="183">
        <v>7</v>
      </c>
    </row>
    <row r="82" spans="1:3" ht="15.5" x14ac:dyDescent="0.35">
      <c r="A82" s="182" t="s">
        <v>1927</v>
      </c>
      <c r="B82" s="182" t="s">
        <v>1928</v>
      </c>
      <c r="C82" s="183">
        <v>6</v>
      </c>
    </row>
    <row r="83" spans="1:3" ht="15.5" x14ac:dyDescent="0.35">
      <c r="A83" s="182" t="s">
        <v>1929</v>
      </c>
      <c r="B83" s="182" t="s">
        <v>1930</v>
      </c>
      <c r="C83" s="183">
        <v>5</v>
      </c>
    </row>
    <row r="84" spans="1:3" ht="15.5" x14ac:dyDescent="0.35">
      <c r="A84" s="182" t="s">
        <v>1931</v>
      </c>
      <c r="B84" s="182" t="s">
        <v>1932</v>
      </c>
      <c r="C84" s="183">
        <v>3</v>
      </c>
    </row>
    <row r="85" spans="1:3" ht="15.5" x14ac:dyDescent="0.35">
      <c r="A85" s="182" t="s">
        <v>1933</v>
      </c>
      <c r="B85" s="182" t="s">
        <v>1934</v>
      </c>
      <c r="C85" s="183">
        <v>5</v>
      </c>
    </row>
    <row r="86" spans="1:3" ht="15.5" x14ac:dyDescent="0.35">
      <c r="A86" s="182" t="s">
        <v>1023</v>
      </c>
      <c r="B86" s="182" t="s">
        <v>1935</v>
      </c>
      <c r="C86" s="183">
        <v>4</v>
      </c>
    </row>
    <row r="87" spans="1:3" ht="15.5" x14ac:dyDescent="0.35">
      <c r="A87" s="182" t="s">
        <v>1936</v>
      </c>
      <c r="B87" s="182" t="s">
        <v>1937</v>
      </c>
      <c r="C87" s="183">
        <v>2</v>
      </c>
    </row>
    <row r="88" spans="1:3" ht="15.5" x14ac:dyDescent="0.35">
      <c r="A88" s="182" t="s">
        <v>1938</v>
      </c>
      <c r="B88" s="182" t="s">
        <v>1939</v>
      </c>
      <c r="C88" s="183">
        <v>4</v>
      </c>
    </row>
    <row r="89" spans="1:3" ht="15.5" x14ac:dyDescent="0.35">
      <c r="A89" s="182" t="s">
        <v>1940</v>
      </c>
      <c r="B89" s="182" t="s">
        <v>1941</v>
      </c>
      <c r="C89" s="183">
        <v>4</v>
      </c>
    </row>
    <row r="90" spans="1:3" ht="15.5" x14ac:dyDescent="0.35">
      <c r="A90" s="182" t="s">
        <v>1942</v>
      </c>
      <c r="B90" s="182" t="s">
        <v>1943</v>
      </c>
      <c r="C90" s="183">
        <v>4</v>
      </c>
    </row>
    <row r="91" spans="1:3" ht="15.5" x14ac:dyDescent="0.35">
      <c r="A91" s="182" t="s">
        <v>1944</v>
      </c>
      <c r="B91" s="182" t="s">
        <v>1804</v>
      </c>
      <c r="C91" s="183">
        <v>2</v>
      </c>
    </row>
    <row r="92" spans="1:3" ht="15.5" x14ac:dyDescent="0.35">
      <c r="A92" s="182" t="s">
        <v>1945</v>
      </c>
      <c r="B92" s="182" t="s">
        <v>1946</v>
      </c>
      <c r="C92" s="183">
        <v>3</v>
      </c>
    </row>
    <row r="93" spans="1:3" ht="15.5" x14ac:dyDescent="0.35">
      <c r="A93" s="182" t="s">
        <v>1947</v>
      </c>
      <c r="B93" s="182" t="s">
        <v>1948</v>
      </c>
      <c r="C93" s="183">
        <v>6</v>
      </c>
    </row>
    <row r="94" spans="1:3" ht="15.5" x14ac:dyDescent="0.35">
      <c r="A94" s="182" t="s">
        <v>1949</v>
      </c>
      <c r="B94" s="182" t="s">
        <v>1950</v>
      </c>
      <c r="C94" s="183">
        <v>3</v>
      </c>
    </row>
    <row r="95" spans="1:3" ht="15.5" x14ac:dyDescent="0.35">
      <c r="A95" s="182" t="s">
        <v>1951</v>
      </c>
      <c r="B95" s="182" t="s">
        <v>1952</v>
      </c>
      <c r="C95" s="183">
        <v>6</v>
      </c>
    </row>
    <row r="96" spans="1:3" ht="15.5" x14ac:dyDescent="0.35">
      <c r="A96" s="182" t="s">
        <v>1953</v>
      </c>
      <c r="B96" s="182" t="s">
        <v>1954</v>
      </c>
      <c r="C96" s="183">
        <v>5</v>
      </c>
    </row>
    <row r="97" spans="1:3" ht="31" x14ac:dyDescent="0.35">
      <c r="A97" s="182" t="s">
        <v>1955</v>
      </c>
      <c r="B97" s="182" t="s">
        <v>1956</v>
      </c>
      <c r="C97" s="183">
        <v>5</v>
      </c>
    </row>
    <row r="98" spans="1:3" ht="15.5" x14ac:dyDescent="0.35">
      <c r="A98" s="182" t="s">
        <v>474</v>
      </c>
      <c r="B98" s="182" t="s">
        <v>1957</v>
      </c>
      <c r="C98" s="183">
        <v>5</v>
      </c>
    </row>
    <row r="99" spans="1:3" ht="15.5" x14ac:dyDescent="0.35">
      <c r="A99" s="182" t="s">
        <v>1958</v>
      </c>
      <c r="B99" s="182" t="s">
        <v>1959</v>
      </c>
      <c r="C99" s="183">
        <v>3</v>
      </c>
    </row>
    <row r="100" spans="1:3" ht="15.5" x14ac:dyDescent="0.35">
      <c r="A100" s="182" t="s">
        <v>1960</v>
      </c>
      <c r="B100" s="182" t="s">
        <v>1961</v>
      </c>
      <c r="C100" s="183">
        <v>5</v>
      </c>
    </row>
    <row r="101" spans="1:3" ht="15.5" x14ac:dyDescent="0.35">
      <c r="A101" s="182" t="s">
        <v>1962</v>
      </c>
      <c r="B101" s="182" t="s">
        <v>1963</v>
      </c>
      <c r="C101" s="183">
        <v>2</v>
      </c>
    </row>
    <row r="102" spans="1:3" ht="15.5" x14ac:dyDescent="0.35">
      <c r="A102" s="182" t="s">
        <v>927</v>
      </c>
      <c r="B102" s="182" t="s">
        <v>1964</v>
      </c>
      <c r="C102" s="183">
        <v>5</v>
      </c>
    </row>
    <row r="103" spans="1:3" ht="15.5" x14ac:dyDescent="0.35">
      <c r="A103" s="182" t="s">
        <v>1311</v>
      </c>
      <c r="B103" s="182" t="s">
        <v>1965</v>
      </c>
      <c r="C103" s="183">
        <v>4</v>
      </c>
    </row>
    <row r="104" spans="1:3" ht="15.5" x14ac:dyDescent="0.35">
      <c r="A104" s="182" t="s">
        <v>915</v>
      </c>
      <c r="B104" s="182" t="s">
        <v>1966</v>
      </c>
      <c r="C104" s="183">
        <v>2</v>
      </c>
    </row>
    <row r="105" spans="1:3" ht="31" x14ac:dyDescent="0.35">
      <c r="A105" s="182" t="s">
        <v>1251</v>
      </c>
      <c r="B105" s="182" t="s">
        <v>1967</v>
      </c>
      <c r="C105" s="183">
        <v>2</v>
      </c>
    </row>
    <row r="106" spans="1:3" ht="31" x14ac:dyDescent="0.35">
      <c r="A106" s="182" t="s">
        <v>483</v>
      </c>
      <c r="B106" s="182" t="s">
        <v>1968</v>
      </c>
      <c r="C106" s="183">
        <v>4</v>
      </c>
    </row>
    <row r="107" spans="1:3" ht="31" x14ac:dyDescent="0.35">
      <c r="A107" s="182" t="s">
        <v>1969</v>
      </c>
      <c r="B107" s="182" t="s">
        <v>1970</v>
      </c>
      <c r="C107" s="183">
        <v>5</v>
      </c>
    </row>
    <row r="108" spans="1:3" ht="15.5" x14ac:dyDescent="0.35">
      <c r="A108" s="182" t="s">
        <v>1971</v>
      </c>
      <c r="B108" s="182" t="s">
        <v>1972</v>
      </c>
      <c r="C108" s="183">
        <v>4</v>
      </c>
    </row>
    <row r="109" spans="1:3" ht="15.5" x14ac:dyDescent="0.35">
      <c r="A109" s="182" t="s">
        <v>1973</v>
      </c>
      <c r="B109" s="182" t="s">
        <v>1974</v>
      </c>
      <c r="C109" s="183">
        <v>4</v>
      </c>
    </row>
    <row r="110" spans="1:3" ht="15.5" x14ac:dyDescent="0.35">
      <c r="A110" s="182" t="s">
        <v>1975</v>
      </c>
      <c r="B110" s="182" t="s">
        <v>1804</v>
      </c>
      <c r="C110" s="183">
        <v>2</v>
      </c>
    </row>
    <row r="111" spans="1:3" ht="15.5" x14ac:dyDescent="0.35">
      <c r="A111" s="182" t="s">
        <v>1976</v>
      </c>
      <c r="B111" s="182" t="s">
        <v>1977</v>
      </c>
      <c r="C111" s="183">
        <v>4</v>
      </c>
    </row>
    <row r="112" spans="1:3" ht="15.5" x14ac:dyDescent="0.35">
      <c r="A112" s="182" t="s">
        <v>1978</v>
      </c>
      <c r="B112" s="182" t="s">
        <v>1979</v>
      </c>
      <c r="C112" s="183">
        <v>5</v>
      </c>
    </row>
    <row r="113" spans="1:3" ht="15.5" x14ac:dyDescent="0.35">
      <c r="A113" s="182" t="s">
        <v>1980</v>
      </c>
      <c r="B113" s="182" t="s">
        <v>1981</v>
      </c>
      <c r="C113" s="183">
        <v>2</v>
      </c>
    </row>
    <row r="114" spans="1:3" ht="15.5" x14ac:dyDescent="0.35">
      <c r="A114" s="182" t="s">
        <v>1982</v>
      </c>
      <c r="B114" s="182" t="s">
        <v>1983</v>
      </c>
      <c r="C114" s="183">
        <v>5</v>
      </c>
    </row>
    <row r="115" spans="1:3" ht="15.5" x14ac:dyDescent="0.35">
      <c r="A115" s="182" t="s">
        <v>1984</v>
      </c>
      <c r="B115" s="182" t="s">
        <v>1985</v>
      </c>
      <c r="C115" s="183">
        <v>6</v>
      </c>
    </row>
    <row r="116" spans="1:3" ht="15.5" x14ac:dyDescent="0.35">
      <c r="A116" s="182" t="s">
        <v>1986</v>
      </c>
      <c r="B116" s="182" t="s">
        <v>1987</v>
      </c>
      <c r="C116" s="183">
        <v>4</v>
      </c>
    </row>
    <row r="117" spans="1:3" ht="15.5" x14ac:dyDescent="0.35">
      <c r="A117" s="182" t="s">
        <v>1988</v>
      </c>
      <c r="B117" s="182" t="s">
        <v>1989</v>
      </c>
      <c r="C117" s="183">
        <v>5</v>
      </c>
    </row>
    <row r="118" spans="1:3" ht="15.5" x14ac:dyDescent="0.35">
      <c r="A118" s="182" t="s">
        <v>1990</v>
      </c>
      <c r="B118" s="182" t="s">
        <v>1991</v>
      </c>
      <c r="C118" s="183">
        <v>4</v>
      </c>
    </row>
    <row r="119" spans="1:3" ht="31" x14ac:dyDescent="0.35">
      <c r="A119" s="182" t="s">
        <v>1992</v>
      </c>
      <c r="B119" s="182" t="s">
        <v>1993</v>
      </c>
      <c r="C119" s="183">
        <v>2</v>
      </c>
    </row>
    <row r="120" spans="1:3" ht="15.5" x14ac:dyDescent="0.35">
      <c r="A120" s="182" t="s">
        <v>1994</v>
      </c>
      <c r="B120" s="182" t="s">
        <v>1995</v>
      </c>
      <c r="C120" s="183">
        <v>2</v>
      </c>
    </row>
    <row r="121" spans="1:3" ht="15.5" x14ac:dyDescent="0.35">
      <c r="A121" s="182" t="s">
        <v>1996</v>
      </c>
      <c r="B121" s="182" t="s">
        <v>1997</v>
      </c>
      <c r="C121" s="183">
        <v>3</v>
      </c>
    </row>
    <row r="122" spans="1:3" ht="31" x14ac:dyDescent="0.35">
      <c r="A122" s="182" t="s">
        <v>1998</v>
      </c>
      <c r="B122" s="182" t="s">
        <v>1999</v>
      </c>
      <c r="C122" s="183">
        <v>3</v>
      </c>
    </row>
    <row r="123" spans="1:3" ht="15.5" x14ac:dyDescent="0.35">
      <c r="A123" s="182" t="s">
        <v>2000</v>
      </c>
      <c r="B123" s="182" t="s">
        <v>2001</v>
      </c>
      <c r="C123" s="183">
        <v>5</v>
      </c>
    </row>
    <row r="124" spans="1:3" ht="15.5" x14ac:dyDescent="0.35">
      <c r="A124" s="182" t="s">
        <v>2002</v>
      </c>
      <c r="B124" s="182" t="s">
        <v>2003</v>
      </c>
      <c r="C124" s="183">
        <v>4</v>
      </c>
    </row>
    <row r="125" spans="1:3" ht="31" x14ac:dyDescent="0.35">
      <c r="A125" s="182" t="s">
        <v>3495</v>
      </c>
      <c r="B125" s="182" t="s">
        <v>3496</v>
      </c>
      <c r="C125" s="183">
        <v>6</v>
      </c>
    </row>
    <row r="126" spans="1:3" ht="15.5" x14ac:dyDescent="0.35">
      <c r="A126" s="182" t="s">
        <v>3497</v>
      </c>
      <c r="B126" s="182" t="s">
        <v>3498</v>
      </c>
      <c r="C126" s="183">
        <v>6</v>
      </c>
    </row>
    <row r="127" spans="1:3" ht="31" x14ac:dyDescent="0.35">
      <c r="A127" s="182" t="s">
        <v>3499</v>
      </c>
      <c r="B127" s="182" t="s">
        <v>3500</v>
      </c>
      <c r="C127" s="183">
        <v>6</v>
      </c>
    </row>
    <row r="128" spans="1:3" ht="31" x14ac:dyDescent="0.35">
      <c r="A128" s="182" t="s">
        <v>3501</v>
      </c>
      <c r="B128" s="182" t="s">
        <v>3502</v>
      </c>
      <c r="C128" s="183">
        <v>5</v>
      </c>
    </row>
    <row r="129" spans="1:3" ht="15.5" x14ac:dyDescent="0.35">
      <c r="A129" s="182" t="s">
        <v>3503</v>
      </c>
      <c r="B129" s="182" t="s">
        <v>3504</v>
      </c>
      <c r="C129" s="183">
        <v>5</v>
      </c>
    </row>
    <row r="130" spans="1:3" ht="15.5" x14ac:dyDescent="0.35">
      <c r="A130" s="182" t="s">
        <v>2004</v>
      </c>
      <c r="B130" s="182" t="s">
        <v>2005</v>
      </c>
      <c r="C130" s="183">
        <v>3</v>
      </c>
    </row>
    <row r="131" spans="1:3" ht="15.5" x14ac:dyDescent="0.35">
      <c r="A131" s="182" t="s">
        <v>789</v>
      </c>
      <c r="B131" s="182" t="s">
        <v>2006</v>
      </c>
      <c r="C131" s="183">
        <v>5</v>
      </c>
    </row>
    <row r="132" spans="1:3" ht="15.5" x14ac:dyDescent="0.35">
      <c r="A132" s="182" t="s">
        <v>2007</v>
      </c>
      <c r="B132" s="182" t="s">
        <v>1804</v>
      </c>
      <c r="C132" s="183">
        <v>2</v>
      </c>
    </row>
    <row r="133" spans="1:3" ht="15.5" x14ac:dyDescent="0.35">
      <c r="A133" s="182" t="s">
        <v>2008</v>
      </c>
      <c r="B133" s="182" t="s">
        <v>2009</v>
      </c>
      <c r="C133" s="183">
        <v>4</v>
      </c>
    </row>
    <row r="134" spans="1:3" ht="15.5" x14ac:dyDescent="0.35">
      <c r="A134" s="182" t="s">
        <v>2010</v>
      </c>
      <c r="B134" s="182" t="s">
        <v>2011</v>
      </c>
      <c r="C134" s="183">
        <v>1</v>
      </c>
    </row>
    <row r="135" spans="1:3" ht="15.5" x14ac:dyDescent="0.35">
      <c r="A135" s="182" t="s">
        <v>2012</v>
      </c>
      <c r="B135" s="182" t="s">
        <v>2013</v>
      </c>
      <c r="C135" s="183">
        <v>6</v>
      </c>
    </row>
    <row r="136" spans="1:3" ht="15.5" x14ac:dyDescent="0.35">
      <c r="A136" s="182" t="s">
        <v>2014</v>
      </c>
      <c r="B136" s="182" t="s">
        <v>2015</v>
      </c>
      <c r="C136" s="183">
        <v>5</v>
      </c>
    </row>
    <row r="137" spans="1:3" ht="15.5" x14ac:dyDescent="0.35">
      <c r="A137" s="182" t="s">
        <v>2016</v>
      </c>
      <c r="B137" s="182" t="s">
        <v>2017</v>
      </c>
      <c r="C137" s="183">
        <v>3</v>
      </c>
    </row>
    <row r="138" spans="1:3" ht="15.5" x14ac:dyDescent="0.35">
      <c r="A138" s="182" t="s">
        <v>2018</v>
      </c>
      <c r="B138" s="182" t="s">
        <v>2019</v>
      </c>
      <c r="C138" s="183">
        <v>3</v>
      </c>
    </row>
    <row r="139" spans="1:3" ht="15.5" x14ac:dyDescent="0.35">
      <c r="A139" s="182" t="s">
        <v>2020</v>
      </c>
      <c r="B139" s="182" t="s">
        <v>2021</v>
      </c>
      <c r="C139" s="183">
        <v>4</v>
      </c>
    </row>
    <row r="140" spans="1:3" ht="15.5" x14ac:dyDescent="0.35">
      <c r="A140" s="182" t="s">
        <v>2022</v>
      </c>
      <c r="B140" s="182" t="s">
        <v>2023</v>
      </c>
      <c r="C140" s="183">
        <v>4</v>
      </c>
    </row>
    <row r="141" spans="1:3" ht="31" x14ac:dyDescent="0.35">
      <c r="A141" s="182" t="s">
        <v>2024</v>
      </c>
      <c r="B141" s="182" t="s">
        <v>2025</v>
      </c>
      <c r="C141" s="183">
        <v>6</v>
      </c>
    </row>
    <row r="142" spans="1:3" ht="15.5" x14ac:dyDescent="0.35">
      <c r="A142" s="182" t="s">
        <v>2026</v>
      </c>
      <c r="B142" s="182" t="s">
        <v>2027</v>
      </c>
      <c r="C142" s="183">
        <v>3</v>
      </c>
    </row>
    <row r="143" spans="1:3" ht="31" x14ac:dyDescent="0.35">
      <c r="A143" s="182" t="s">
        <v>2028</v>
      </c>
      <c r="B143" s="182" t="s">
        <v>2029</v>
      </c>
      <c r="C143" s="183">
        <v>5</v>
      </c>
    </row>
    <row r="144" spans="1:3" ht="15.5" x14ac:dyDescent="0.35">
      <c r="A144" s="182" t="s">
        <v>2030</v>
      </c>
      <c r="B144" s="182" t="s">
        <v>2031</v>
      </c>
      <c r="C144" s="183">
        <v>6</v>
      </c>
    </row>
    <row r="145" spans="1:3" ht="15.5" x14ac:dyDescent="0.35">
      <c r="A145" s="182" t="s">
        <v>2032</v>
      </c>
      <c r="B145" s="182" t="s">
        <v>2033</v>
      </c>
      <c r="C145" s="183">
        <v>4</v>
      </c>
    </row>
    <row r="146" spans="1:3" ht="15.5" x14ac:dyDescent="0.35">
      <c r="A146" s="182" t="s">
        <v>2034</v>
      </c>
      <c r="B146" s="182" t="s">
        <v>2035</v>
      </c>
      <c r="C146" s="183">
        <v>5</v>
      </c>
    </row>
    <row r="147" spans="1:3" ht="15.5" x14ac:dyDescent="0.35">
      <c r="A147" s="182" t="s">
        <v>2036</v>
      </c>
      <c r="B147" s="182" t="s">
        <v>2037</v>
      </c>
      <c r="C147" s="183">
        <v>4</v>
      </c>
    </row>
    <row r="148" spans="1:3" ht="15.5" x14ac:dyDescent="0.35">
      <c r="A148" s="182" t="s">
        <v>2038</v>
      </c>
      <c r="B148" s="182" t="s">
        <v>2039</v>
      </c>
      <c r="C148" s="183">
        <v>4</v>
      </c>
    </row>
    <row r="149" spans="1:3" ht="15.5" x14ac:dyDescent="0.35">
      <c r="A149" s="182" t="s">
        <v>2040</v>
      </c>
      <c r="B149" s="182" t="s">
        <v>2041</v>
      </c>
      <c r="C149" s="183">
        <v>4</v>
      </c>
    </row>
    <row r="150" spans="1:3" ht="15.5" x14ac:dyDescent="0.35">
      <c r="A150" s="182" t="s">
        <v>2042</v>
      </c>
      <c r="B150" s="182" t="s">
        <v>2043</v>
      </c>
      <c r="C150" s="183">
        <v>5</v>
      </c>
    </row>
    <row r="151" spans="1:3" ht="15.5" x14ac:dyDescent="0.35">
      <c r="A151" s="182" t="s">
        <v>2044</v>
      </c>
      <c r="B151" s="182" t="s">
        <v>2045</v>
      </c>
      <c r="C151" s="183">
        <v>6</v>
      </c>
    </row>
    <row r="152" spans="1:3" ht="31" x14ac:dyDescent="0.35">
      <c r="A152" s="182" t="s">
        <v>2046</v>
      </c>
      <c r="B152" s="182" t="s">
        <v>2047</v>
      </c>
      <c r="C152" s="183">
        <v>5</v>
      </c>
    </row>
    <row r="153" spans="1:3" ht="15.5" x14ac:dyDescent="0.35">
      <c r="A153" s="182" t="s">
        <v>2048</v>
      </c>
      <c r="B153" s="182" t="s">
        <v>2049</v>
      </c>
      <c r="C153" s="183">
        <v>7</v>
      </c>
    </row>
    <row r="154" spans="1:3" ht="15.5" x14ac:dyDescent="0.35">
      <c r="A154" s="182" t="s">
        <v>2050</v>
      </c>
      <c r="B154" s="182" t="s">
        <v>2051</v>
      </c>
      <c r="C154" s="183">
        <v>6</v>
      </c>
    </row>
    <row r="155" spans="1:3" ht="15.5" x14ac:dyDescent="0.35">
      <c r="A155" s="182" t="s">
        <v>2052</v>
      </c>
      <c r="B155" s="182" t="s">
        <v>2053</v>
      </c>
      <c r="C155" s="183">
        <v>1</v>
      </c>
    </row>
    <row r="156" spans="1:3" ht="15.5" x14ac:dyDescent="0.35">
      <c r="A156" s="182" t="s">
        <v>2054</v>
      </c>
      <c r="B156" s="182" t="s">
        <v>2055</v>
      </c>
      <c r="C156" s="183">
        <v>6</v>
      </c>
    </row>
    <row r="157" spans="1:3" ht="31" x14ac:dyDescent="0.35">
      <c r="A157" s="182" t="s">
        <v>2056</v>
      </c>
      <c r="B157" s="182" t="s">
        <v>2057</v>
      </c>
      <c r="C157" s="183">
        <v>6</v>
      </c>
    </row>
    <row r="158" spans="1:3" ht="31" x14ac:dyDescent="0.35">
      <c r="A158" s="182" t="s">
        <v>2058</v>
      </c>
      <c r="B158" s="182" t="s">
        <v>2059</v>
      </c>
      <c r="C158" s="183">
        <v>6</v>
      </c>
    </row>
    <row r="159" spans="1:3" ht="15.5" x14ac:dyDescent="0.35">
      <c r="A159" s="182" t="s">
        <v>2060</v>
      </c>
      <c r="B159" s="182" t="s">
        <v>2061</v>
      </c>
      <c r="C159" s="183">
        <v>4</v>
      </c>
    </row>
    <row r="160" spans="1:3" ht="15.5" x14ac:dyDescent="0.35">
      <c r="A160" s="182" t="s">
        <v>2062</v>
      </c>
      <c r="B160" s="182" t="s">
        <v>2063</v>
      </c>
      <c r="C160" s="183">
        <v>6</v>
      </c>
    </row>
    <row r="161" spans="1:3" ht="15.5" x14ac:dyDescent="0.35">
      <c r="A161" s="182" t="s">
        <v>2064</v>
      </c>
      <c r="B161" s="182" t="s">
        <v>2065</v>
      </c>
      <c r="C161" s="183">
        <v>3</v>
      </c>
    </row>
    <row r="162" spans="1:3" ht="15.5" x14ac:dyDescent="0.35">
      <c r="A162" s="182" t="s">
        <v>2066</v>
      </c>
      <c r="B162" s="182" t="s">
        <v>2067</v>
      </c>
      <c r="C162" s="183">
        <v>4</v>
      </c>
    </row>
    <row r="163" spans="1:3" ht="15.5" x14ac:dyDescent="0.35">
      <c r="A163" s="182" t="s">
        <v>2068</v>
      </c>
      <c r="B163" s="182" t="s">
        <v>2069</v>
      </c>
      <c r="C163" s="183">
        <v>5</v>
      </c>
    </row>
    <row r="164" spans="1:3" ht="31" x14ac:dyDescent="0.35">
      <c r="A164" s="182" t="s">
        <v>2070</v>
      </c>
      <c r="B164" s="182" t="s">
        <v>2071</v>
      </c>
      <c r="C164" s="183">
        <v>3</v>
      </c>
    </row>
    <row r="165" spans="1:3" ht="15.5" x14ac:dyDescent="0.35">
      <c r="A165" s="182" t="s">
        <v>2072</v>
      </c>
      <c r="B165" s="182" t="s">
        <v>2073</v>
      </c>
      <c r="C165" s="183">
        <v>5</v>
      </c>
    </row>
    <row r="166" spans="1:3" ht="15.5" x14ac:dyDescent="0.35">
      <c r="A166" s="182" t="s">
        <v>2074</v>
      </c>
      <c r="B166" s="182" t="s">
        <v>2075</v>
      </c>
      <c r="C166" s="183">
        <v>5</v>
      </c>
    </row>
    <row r="167" spans="1:3" ht="15.5" x14ac:dyDescent="0.35">
      <c r="A167" s="182" t="s">
        <v>2076</v>
      </c>
      <c r="B167" s="182" t="s">
        <v>2077</v>
      </c>
      <c r="C167" s="183">
        <v>5</v>
      </c>
    </row>
    <row r="168" spans="1:3" ht="15.5" x14ac:dyDescent="0.35">
      <c r="A168" s="182" t="s">
        <v>2078</v>
      </c>
      <c r="B168" s="182" t="s">
        <v>2079</v>
      </c>
      <c r="C168" s="183">
        <v>5</v>
      </c>
    </row>
    <row r="169" spans="1:3" ht="15.5" x14ac:dyDescent="0.35">
      <c r="A169" s="182" t="s">
        <v>2080</v>
      </c>
      <c r="B169" s="182" t="s">
        <v>2081</v>
      </c>
      <c r="C169" s="183">
        <v>5</v>
      </c>
    </row>
    <row r="170" spans="1:3" ht="15.5" x14ac:dyDescent="0.35">
      <c r="A170" s="182" t="s">
        <v>452</v>
      </c>
      <c r="B170" s="182" t="s">
        <v>2082</v>
      </c>
      <c r="C170" s="183">
        <v>5</v>
      </c>
    </row>
    <row r="171" spans="1:3" ht="15.5" x14ac:dyDescent="0.35">
      <c r="A171" s="182" t="s">
        <v>2083</v>
      </c>
      <c r="B171" s="182" t="s">
        <v>2084</v>
      </c>
      <c r="C171" s="183">
        <v>6</v>
      </c>
    </row>
    <row r="172" spans="1:3" ht="15.5" x14ac:dyDescent="0.35">
      <c r="A172" s="182" t="s">
        <v>2085</v>
      </c>
      <c r="B172" s="182" t="s">
        <v>2086</v>
      </c>
      <c r="C172" s="183">
        <v>4</v>
      </c>
    </row>
    <row r="173" spans="1:3" ht="15.5" x14ac:dyDescent="0.35">
      <c r="A173" s="182" t="s">
        <v>783</v>
      </c>
      <c r="B173" s="182" t="s">
        <v>2087</v>
      </c>
      <c r="C173" s="183">
        <v>3</v>
      </c>
    </row>
    <row r="174" spans="1:3" ht="15.5" x14ac:dyDescent="0.35">
      <c r="A174" s="182" t="s">
        <v>4957</v>
      </c>
      <c r="B174" s="182" t="s">
        <v>4958</v>
      </c>
      <c r="C174" s="183">
        <v>4</v>
      </c>
    </row>
    <row r="175" spans="1:3" ht="15.5" x14ac:dyDescent="0.35">
      <c r="A175" s="182" t="s">
        <v>2088</v>
      </c>
      <c r="B175" s="182" t="s">
        <v>2089</v>
      </c>
      <c r="C175" s="183">
        <v>6</v>
      </c>
    </row>
    <row r="176" spans="1:3" ht="31" x14ac:dyDescent="0.35">
      <c r="A176" s="182" t="s">
        <v>2090</v>
      </c>
      <c r="B176" s="182" t="s">
        <v>2091</v>
      </c>
      <c r="C176" s="183">
        <v>5</v>
      </c>
    </row>
    <row r="177" spans="1:3" ht="15.5" x14ac:dyDescent="0.35">
      <c r="A177" s="182" t="s">
        <v>2092</v>
      </c>
      <c r="B177" s="182" t="s">
        <v>2093</v>
      </c>
      <c r="C177" s="183">
        <v>3</v>
      </c>
    </row>
    <row r="178" spans="1:3" ht="15.5" x14ac:dyDescent="0.35">
      <c r="A178" s="182" t="s">
        <v>2094</v>
      </c>
      <c r="B178" s="182" t="s">
        <v>2095</v>
      </c>
      <c r="C178" s="183">
        <v>5</v>
      </c>
    </row>
    <row r="179" spans="1:3" ht="15.5" x14ac:dyDescent="0.35">
      <c r="A179" s="182" t="s">
        <v>2096</v>
      </c>
      <c r="B179" s="182" t="s">
        <v>2097</v>
      </c>
      <c r="C179" s="183">
        <v>5</v>
      </c>
    </row>
    <row r="180" spans="1:3" ht="15.5" x14ac:dyDescent="0.35">
      <c r="A180" s="182" t="s">
        <v>2098</v>
      </c>
      <c r="B180" s="182" t="s">
        <v>2099</v>
      </c>
      <c r="C180" s="183">
        <v>4</v>
      </c>
    </row>
    <row r="181" spans="1:3" ht="15.5" x14ac:dyDescent="0.35">
      <c r="A181" s="182" t="s">
        <v>2100</v>
      </c>
      <c r="B181" s="182" t="s">
        <v>1804</v>
      </c>
      <c r="C181" s="183">
        <v>2</v>
      </c>
    </row>
    <row r="182" spans="1:3" ht="15.5" x14ac:dyDescent="0.35">
      <c r="A182" s="182" t="s">
        <v>2101</v>
      </c>
      <c r="B182" s="182" t="s">
        <v>2102</v>
      </c>
      <c r="C182" s="183">
        <v>3</v>
      </c>
    </row>
    <row r="183" spans="1:3" ht="15.5" x14ac:dyDescent="0.35">
      <c r="A183" s="182" t="s">
        <v>2103</v>
      </c>
      <c r="B183" s="182" t="s">
        <v>2104</v>
      </c>
      <c r="C183" s="183">
        <v>3</v>
      </c>
    </row>
    <row r="184" spans="1:3" ht="15.5" x14ac:dyDescent="0.35">
      <c r="A184" s="182" t="s">
        <v>2105</v>
      </c>
      <c r="B184" s="182" t="s">
        <v>2106</v>
      </c>
      <c r="C184" s="183">
        <v>5</v>
      </c>
    </row>
    <row r="185" spans="1:3" ht="15.5" x14ac:dyDescent="0.35">
      <c r="A185" s="182" t="s">
        <v>2107</v>
      </c>
      <c r="B185" s="182" t="s">
        <v>2108</v>
      </c>
      <c r="C185" s="183">
        <v>5</v>
      </c>
    </row>
    <row r="186" spans="1:3" ht="15.5" x14ac:dyDescent="0.35">
      <c r="A186" s="182" t="s">
        <v>2109</v>
      </c>
      <c r="B186" s="182" t="s">
        <v>2110</v>
      </c>
      <c r="C186" s="183">
        <v>2</v>
      </c>
    </row>
    <row r="187" spans="1:3" ht="15.5" x14ac:dyDescent="0.35">
      <c r="A187" s="182" t="s">
        <v>2111</v>
      </c>
      <c r="B187" s="182" t="s">
        <v>2112</v>
      </c>
      <c r="C187" s="183">
        <v>3</v>
      </c>
    </row>
    <row r="188" spans="1:3" ht="15.5" x14ac:dyDescent="0.35">
      <c r="A188" s="182" t="s">
        <v>2113</v>
      </c>
      <c r="B188" s="182" t="s">
        <v>2114</v>
      </c>
      <c r="C188" s="183">
        <v>4</v>
      </c>
    </row>
    <row r="189" spans="1:3" ht="15.5" x14ac:dyDescent="0.35">
      <c r="A189" s="182" t="s">
        <v>2115</v>
      </c>
      <c r="B189" s="182" t="s">
        <v>2116</v>
      </c>
      <c r="C189" s="183">
        <v>2</v>
      </c>
    </row>
    <row r="190" spans="1:3" ht="15.5" x14ac:dyDescent="0.35">
      <c r="A190" s="182" t="s">
        <v>2117</v>
      </c>
      <c r="B190" s="182" t="s">
        <v>2118</v>
      </c>
      <c r="C190" s="183">
        <v>2</v>
      </c>
    </row>
    <row r="191" spans="1:3" ht="15.5" x14ac:dyDescent="0.35">
      <c r="A191" s="182" t="s">
        <v>2119</v>
      </c>
      <c r="B191" s="182" t="s">
        <v>2120</v>
      </c>
      <c r="C191" s="183">
        <v>5</v>
      </c>
    </row>
    <row r="192" spans="1:3" ht="15.5" x14ac:dyDescent="0.35">
      <c r="A192" s="182" t="s">
        <v>2121</v>
      </c>
      <c r="B192" s="182" t="s">
        <v>1804</v>
      </c>
      <c r="C192" s="183">
        <v>2</v>
      </c>
    </row>
    <row r="193" spans="1:3" ht="15.5" x14ac:dyDescent="0.35">
      <c r="A193" s="182" t="s">
        <v>2122</v>
      </c>
      <c r="B193" s="182" t="s">
        <v>2123</v>
      </c>
      <c r="C193" s="183">
        <v>3</v>
      </c>
    </row>
    <row r="194" spans="1:3" ht="31" x14ac:dyDescent="0.35">
      <c r="A194" s="182" t="s">
        <v>2124</v>
      </c>
      <c r="B194" s="182" t="s">
        <v>2125</v>
      </c>
      <c r="C194" s="183">
        <v>3</v>
      </c>
    </row>
    <row r="195" spans="1:3" ht="31" x14ac:dyDescent="0.35">
      <c r="A195" s="182" t="s">
        <v>2126</v>
      </c>
      <c r="B195" s="182" t="s">
        <v>2127</v>
      </c>
      <c r="C195" s="183">
        <v>3</v>
      </c>
    </row>
    <row r="196" spans="1:3" ht="15.5" x14ac:dyDescent="0.35">
      <c r="A196" s="182" t="s">
        <v>2128</v>
      </c>
      <c r="B196" s="182" t="s">
        <v>2129</v>
      </c>
      <c r="C196" s="183">
        <v>5</v>
      </c>
    </row>
    <row r="197" spans="1:3" ht="15.5" x14ac:dyDescent="0.35">
      <c r="A197" s="182" t="s">
        <v>2130</v>
      </c>
      <c r="B197" s="182" t="s">
        <v>2131</v>
      </c>
      <c r="C197" s="183">
        <v>4</v>
      </c>
    </row>
    <row r="198" spans="1:3" ht="15.5" x14ac:dyDescent="0.35">
      <c r="A198" s="182" t="s">
        <v>2132</v>
      </c>
      <c r="B198" s="182" t="s">
        <v>1804</v>
      </c>
      <c r="C198" s="183">
        <v>2</v>
      </c>
    </row>
    <row r="199" spans="1:3" ht="15.5" x14ac:dyDescent="0.35">
      <c r="A199" s="182" t="s">
        <v>2133</v>
      </c>
      <c r="B199" s="182" t="s">
        <v>2134</v>
      </c>
      <c r="C199" s="183">
        <v>1</v>
      </c>
    </row>
    <row r="200" spans="1:3" ht="15.5" x14ac:dyDescent="0.35">
      <c r="A200" s="182" t="s">
        <v>2135</v>
      </c>
      <c r="B200" s="182" t="s">
        <v>2136</v>
      </c>
      <c r="C200" s="183">
        <v>4</v>
      </c>
    </row>
    <row r="201" spans="1:3" ht="15.5" x14ac:dyDescent="0.35">
      <c r="A201" s="182" t="s">
        <v>2137</v>
      </c>
      <c r="B201" s="182" t="s">
        <v>2138</v>
      </c>
      <c r="C201" s="183">
        <v>3</v>
      </c>
    </row>
    <row r="202" spans="1:3" ht="15.5" x14ac:dyDescent="0.35">
      <c r="A202" s="182" t="s">
        <v>2139</v>
      </c>
      <c r="B202" s="182" t="s">
        <v>2140</v>
      </c>
      <c r="C202" s="183">
        <v>4</v>
      </c>
    </row>
    <row r="203" spans="1:3" ht="15.5" x14ac:dyDescent="0.35">
      <c r="A203" s="182" t="s">
        <v>2141</v>
      </c>
      <c r="B203" s="182" t="s">
        <v>2142</v>
      </c>
      <c r="C203" s="183">
        <v>4</v>
      </c>
    </row>
    <row r="204" spans="1:3" ht="15.5" x14ac:dyDescent="0.35">
      <c r="A204" s="182" t="s">
        <v>2143</v>
      </c>
      <c r="B204" s="182" t="s">
        <v>2144</v>
      </c>
      <c r="C204" s="183">
        <v>4</v>
      </c>
    </row>
    <row r="205" spans="1:3" ht="15.5" x14ac:dyDescent="0.35">
      <c r="A205" s="182" t="s">
        <v>2145</v>
      </c>
      <c r="B205" s="182" t="s">
        <v>2146</v>
      </c>
      <c r="C205" s="183">
        <v>2</v>
      </c>
    </row>
    <row r="206" spans="1:3" ht="15.5" x14ac:dyDescent="0.35">
      <c r="A206" s="182" t="s">
        <v>2147</v>
      </c>
      <c r="B206" s="182" t="s">
        <v>2148</v>
      </c>
      <c r="C206" s="183">
        <v>3</v>
      </c>
    </row>
    <row r="207" spans="1:3" ht="15.5" x14ac:dyDescent="0.35">
      <c r="A207" s="182" t="s">
        <v>2149</v>
      </c>
      <c r="B207" s="182" t="s">
        <v>2150</v>
      </c>
      <c r="C207" s="183">
        <v>4</v>
      </c>
    </row>
    <row r="208" spans="1:3" ht="15.5" x14ac:dyDescent="0.35">
      <c r="A208" s="182" t="s">
        <v>2151</v>
      </c>
      <c r="B208" s="182" t="s">
        <v>2152</v>
      </c>
      <c r="C208" s="183">
        <v>2</v>
      </c>
    </row>
    <row r="209" spans="1:3" ht="31" x14ac:dyDescent="0.35">
      <c r="A209" s="182" t="s">
        <v>2153</v>
      </c>
      <c r="B209" s="182" t="s">
        <v>2154</v>
      </c>
      <c r="C209" s="183">
        <v>4</v>
      </c>
    </row>
    <row r="210" spans="1:3" ht="15.5" x14ac:dyDescent="0.35">
      <c r="A210" s="182" t="s">
        <v>2155</v>
      </c>
      <c r="B210" s="182" t="s">
        <v>2156</v>
      </c>
      <c r="C210" s="183">
        <v>4</v>
      </c>
    </row>
    <row r="211" spans="1:3" ht="31" x14ac:dyDescent="0.35">
      <c r="A211" s="182" t="s">
        <v>2157</v>
      </c>
      <c r="B211" s="182" t="s">
        <v>2158</v>
      </c>
      <c r="C211" s="183">
        <v>4</v>
      </c>
    </row>
    <row r="212" spans="1:3" ht="15.5" x14ac:dyDescent="0.35">
      <c r="A212" s="182" t="s">
        <v>2159</v>
      </c>
      <c r="B212" s="182" t="s">
        <v>2160</v>
      </c>
      <c r="C212" s="183">
        <v>3</v>
      </c>
    </row>
    <row r="213" spans="1:3" ht="15.5" x14ac:dyDescent="0.35">
      <c r="A213" s="182" t="s">
        <v>2161</v>
      </c>
      <c r="B213" s="182" t="s">
        <v>1804</v>
      </c>
      <c r="C213" s="183">
        <v>2</v>
      </c>
    </row>
    <row r="214" spans="1:3" ht="15.5" x14ac:dyDescent="0.35">
      <c r="A214" s="182" t="s">
        <v>2162</v>
      </c>
      <c r="B214" s="182" t="s">
        <v>2163</v>
      </c>
      <c r="C214" s="183">
        <v>1</v>
      </c>
    </row>
    <row r="215" spans="1:3" ht="31" x14ac:dyDescent="0.35">
      <c r="A215" s="182" t="s">
        <v>2164</v>
      </c>
      <c r="B215" s="182" t="s">
        <v>2165</v>
      </c>
      <c r="C215" s="183">
        <v>4</v>
      </c>
    </row>
    <row r="216" spans="1:3" ht="15.5" x14ac:dyDescent="0.35">
      <c r="A216" s="182" t="s">
        <v>2166</v>
      </c>
      <c r="B216" s="182" t="s">
        <v>2167</v>
      </c>
      <c r="C216" s="183">
        <v>4</v>
      </c>
    </row>
    <row r="217" spans="1:3" ht="15.5" x14ac:dyDescent="0.35">
      <c r="A217" s="182" t="s">
        <v>2168</v>
      </c>
      <c r="B217" s="182" t="s">
        <v>2169</v>
      </c>
      <c r="C217" s="183">
        <v>4</v>
      </c>
    </row>
    <row r="218" spans="1:3" ht="31" x14ac:dyDescent="0.35">
      <c r="A218" s="182" t="s">
        <v>2170</v>
      </c>
      <c r="B218" s="182" t="s">
        <v>2171</v>
      </c>
      <c r="C218" s="183">
        <v>4</v>
      </c>
    </row>
    <row r="219" spans="1:3" ht="15.5" x14ac:dyDescent="0.35">
      <c r="A219" s="182" t="s">
        <v>2172</v>
      </c>
      <c r="B219" s="182" t="s">
        <v>2173</v>
      </c>
      <c r="C219" s="183">
        <v>2</v>
      </c>
    </row>
    <row r="220" spans="1:3" ht="15.5" x14ac:dyDescent="0.35">
      <c r="A220" s="182" t="s">
        <v>2174</v>
      </c>
      <c r="B220" s="182" t="s">
        <v>2175</v>
      </c>
      <c r="C220" s="183">
        <v>1</v>
      </c>
    </row>
    <row r="221" spans="1:3" ht="15.5" x14ac:dyDescent="0.35">
      <c r="A221" s="182" t="s">
        <v>2176</v>
      </c>
      <c r="B221" s="182" t="s">
        <v>2177</v>
      </c>
      <c r="C221" s="183">
        <v>1</v>
      </c>
    </row>
    <row r="222" spans="1:3" ht="31" x14ac:dyDescent="0.35">
      <c r="A222" s="182" t="s">
        <v>2178</v>
      </c>
      <c r="B222" s="182" t="s">
        <v>2179</v>
      </c>
      <c r="C222" s="183">
        <v>4</v>
      </c>
    </row>
    <row r="223" spans="1:3" ht="15.5" x14ac:dyDescent="0.35">
      <c r="A223" s="182" t="s">
        <v>2180</v>
      </c>
      <c r="B223" s="182" t="s">
        <v>2181</v>
      </c>
      <c r="C223" s="183">
        <v>7</v>
      </c>
    </row>
    <row r="224" spans="1:3" ht="15.5" x14ac:dyDescent="0.35">
      <c r="A224" s="182" t="s">
        <v>167</v>
      </c>
      <c r="B224" s="182" t="s">
        <v>2182</v>
      </c>
      <c r="C224" s="183">
        <v>5</v>
      </c>
    </row>
    <row r="225" spans="1:3" ht="15.5" x14ac:dyDescent="0.35">
      <c r="A225" s="182" t="s">
        <v>181</v>
      </c>
      <c r="B225" s="182" t="s">
        <v>2183</v>
      </c>
      <c r="C225" s="183">
        <v>6</v>
      </c>
    </row>
    <row r="226" spans="1:3" ht="15.5" x14ac:dyDescent="0.35">
      <c r="A226" s="182" t="s">
        <v>176</v>
      </c>
      <c r="B226" s="182" t="s">
        <v>2184</v>
      </c>
      <c r="C226" s="183">
        <v>5</v>
      </c>
    </row>
    <row r="227" spans="1:3" ht="15.5" x14ac:dyDescent="0.35">
      <c r="A227" s="182" t="s">
        <v>2185</v>
      </c>
      <c r="B227" s="182" t="s">
        <v>2186</v>
      </c>
      <c r="C227" s="183">
        <v>2</v>
      </c>
    </row>
    <row r="228" spans="1:3" ht="15.5" x14ac:dyDescent="0.35">
      <c r="A228" s="182" t="s">
        <v>161</v>
      </c>
      <c r="B228" s="182" t="s">
        <v>2187</v>
      </c>
      <c r="C228" s="183">
        <v>3</v>
      </c>
    </row>
    <row r="229" spans="1:3" ht="15.5" x14ac:dyDescent="0.35">
      <c r="A229" s="182" t="s">
        <v>566</v>
      </c>
      <c r="B229" s="182" t="s">
        <v>2188</v>
      </c>
      <c r="C229" s="183">
        <v>1</v>
      </c>
    </row>
    <row r="230" spans="1:3" ht="15.5" x14ac:dyDescent="0.35">
      <c r="A230" s="182" t="s">
        <v>1499</v>
      </c>
      <c r="B230" s="182" t="s">
        <v>2189</v>
      </c>
      <c r="C230" s="183">
        <v>7</v>
      </c>
    </row>
    <row r="231" spans="1:3" ht="15.5" x14ac:dyDescent="0.35">
      <c r="A231" s="182" t="s">
        <v>2190</v>
      </c>
      <c r="B231" s="182" t="s">
        <v>2191</v>
      </c>
      <c r="C231" s="183">
        <v>2</v>
      </c>
    </row>
    <row r="232" spans="1:3" ht="18" customHeight="1" x14ac:dyDescent="0.35">
      <c r="A232" s="182" t="s">
        <v>632</v>
      </c>
      <c r="B232" s="182" t="s">
        <v>2192</v>
      </c>
      <c r="C232" s="183">
        <v>5</v>
      </c>
    </row>
    <row r="233" spans="1:3" ht="15.5" x14ac:dyDescent="0.35">
      <c r="A233" s="182" t="s">
        <v>2193</v>
      </c>
      <c r="B233" s="182" t="s">
        <v>1804</v>
      </c>
      <c r="C233" s="183">
        <v>2</v>
      </c>
    </row>
    <row r="234" spans="1:3" ht="15.5" x14ac:dyDescent="0.35">
      <c r="A234" s="182" t="s">
        <v>500</v>
      </c>
      <c r="B234" s="182" t="s">
        <v>2194</v>
      </c>
      <c r="C234" s="183">
        <v>6</v>
      </c>
    </row>
    <row r="235" spans="1:3" ht="15.5" x14ac:dyDescent="0.35">
      <c r="A235" s="182" t="s">
        <v>187</v>
      </c>
      <c r="B235" s="182" t="s">
        <v>2195</v>
      </c>
      <c r="C235" s="183">
        <v>4</v>
      </c>
    </row>
    <row r="236" spans="1:3" ht="15.5" x14ac:dyDescent="0.35">
      <c r="A236" s="182" t="s">
        <v>2196</v>
      </c>
      <c r="B236" s="182" t="s">
        <v>2197</v>
      </c>
      <c r="C236" s="183">
        <v>6</v>
      </c>
    </row>
    <row r="237" spans="1:3" ht="15.5" x14ac:dyDescent="0.35">
      <c r="A237" s="182" t="s">
        <v>2198</v>
      </c>
      <c r="B237" s="182" t="s">
        <v>2199</v>
      </c>
      <c r="C237" s="183">
        <v>4</v>
      </c>
    </row>
    <row r="238" spans="1:3" ht="15.5" x14ac:dyDescent="0.35">
      <c r="A238" s="182" t="s">
        <v>2200</v>
      </c>
      <c r="B238" s="182" t="s">
        <v>2201</v>
      </c>
      <c r="C238" s="183">
        <v>6</v>
      </c>
    </row>
    <row r="239" spans="1:3" ht="15.5" x14ac:dyDescent="0.35">
      <c r="A239" s="182" t="s">
        <v>2202</v>
      </c>
      <c r="B239" s="182" t="s">
        <v>2203</v>
      </c>
      <c r="C239" s="183">
        <v>4</v>
      </c>
    </row>
    <row r="240" spans="1:3" ht="15.5" x14ac:dyDescent="0.35">
      <c r="A240" s="182" t="s">
        <v>2204</v>
      </c>
      <c r="B240" s="182" t="s">
        <v>2205</v>
      </c>
      <c r="C240" s="183">
        <v>7</v>
      </c>
    </row>
    <row r="241" spans="1:3" ht="15.5" x14ac:dyDescent="0.35">
      <c r="A241" s="182" t="s">
        <v>2206</v>
      </c>
      <c r="B241" s="182" t="s">
        <v>2207</v>
      </c>
      <c r="C241" s="183">
        <v>8</v>
      </c>
    </row>
    <row r="242" spans="1:3" ht="31" x14ac:dyDescent="0.35">
      <c r="A242" s="182" t="s">
        <v>2208</v>
      </c>
      <c r="B242" s="182" t="s">
        <v>2209</v>
      </c>
      <c r="C242" s="183">
        <v>6</v>
      </c>
    </row>
    <row r="243" spans="1:3" ht="15.5" x14ac:dyDescent="0.35">
      <c r="A243" s="182" t="s">
        <v>2210</v>
      </c>
      <c r="B243" s="182" t="s">
        <v>2211</v>
      </c>
      <c r="C243" s="183">
        <v>5</v>
      </c>
    </row>
    <row r="244" spans="1:3" ht="15.5" x14ac:dyDescent="0.35">
      <c r="A244" s="182" t="s">
        <v>1204</v>
      </c>
      <c r="B244" s="182" t="s">
        <v>2212</v>
      </c>
      <c r="C244" s="183">
        <v>6</v>
      </c>
    </row>
    <row r="245" spans="1:3" ht="31" x14ac:dyDescent="0.35">
      <c r="A245" s="182" t="s">
        <v>2213</v>
      </c>
      <c r="B245" s="182" t="s">
        <v>2214</v>
      </c>
      <c r="C245" s="183">
        <v>1</v>
      </c>
    </row>
    <row r="246" spans="1:3" ht="15.5" x14ac:dyDescent="0.35">
      <c r="A246" s="182" t="s">
        <v>2215</v>
      </c>
      <c r="B246" s="182" t="s">
        <v>2216</v>
      </c>
      <c r="C246" s="183">
        <v>4</v>
      </c>
    </row>
    <row r="247" spans="1:3" ht="15.5" x14ac:dyDescent="0.35">
      <c r="A247" s="182" t="s">
        <v>2217</v>
      </c>
      <c r="B247" s="182" t="s">
        <v>2218</v>
      </c>
      <c r="C247" s="183">
        <v>5</v>
      </c>
    </row>
    <row r="248" spans="1:3" ht="15.5" x14ac:dyDescent="0.35">
      <c r="A248" s="182" t="s">
        <v>2219</v>
      </c>
      <c r="B248" s="182" t="s">
        <v>1804</v>
      </c>
      <c r="C248" s="183">
        <v>2</v>
      </c>
    </row>
    <row r="249" spans="1:3" ht="15.5" x14ac:dyDescent="0.35">
      <c r="A249" s="182" t="s">
        <v>2220</v>
      </c>
      <c r="B249" s="182" t="s">
        <v>2221</v>
      </c>
      <c r="C249" s="183">
        <v>8</v>
      </c>
    </row>
    <row r="250" spans="1:3" ht="15.5" x14ac:dyDescent="0.35">
      <c r="A250" s="182" t="s">
        <v>2222</v>
      </c>
      <c r="B250" s="182" t="s">
        <v>2223</v>
      </c>
      <c r="C250" s="183">
        <v>8</v>
      </c>
    </row>
    <row r="251" spans="1:3" ht="31" x14ac:dyDescent="0.35">
      <c r="A251" s="182" t="s">
        <v>2224</v>
      </c>
      <c r="B251" s="182" t="s">
        <v>2225</v>
      </c>
      <c r="C251" s="183">
        <v>7</v>
      </c>
    </row>
    <row r="252" spans="1:3" ht="15.5" x14ac:dyDescent="0.35">
      <c r="A252" s="182" t="s">
        <v>2226</v>
      </c>
      <c r="B252" s="182" t="s">
        <v>2227</v>
      </c>
      <c r="C252" s="183">
        <v>5</v>
      </c>
    </row>
    <row r="253" spans="1:3" ht="15.5" x14ac:dyDescent="0.35">
      <c r="A253" s="182" t="s">
        <v>2228</v>
      </c>
      <c r="B253" s="182" t="s">
        <v>2229</v>
      </c>
      <c r="C253" s="183">
        <v>7</v>
      </c>
    </row>
    <row r="254" spans="1:3" ht="31" x14ac:dyDescent="0.35">
      <c r="A254" s="182" t="s">
        <v>2230</v>
      </c>
      <c r="B254" s="182" t="s">
        <v>2231</v>
      </c>
      <c r="C254" s="183">
        <v>4</v>
      </c>
    </row>
    <row r="255" spans="1:3" ht="15.5" x14ac:dyDescent="0.35">
      <c r="A255" s="182" t="s">
        <v>2232</v>
      </c>
      <c r="B255" s="182" t="s">
        <v>2233</v>
      </c>
      <c r="C255" s="183">
        <v>4</v>
      </c>
    </row>
    <row r="256" spans="1:3" ht="15.5" x14ac:dyDescent="0.35">
      <c r="A256" s="182" t="s">
        <v>2234</v>
      </c>
      <c r="B256" s="182" t="s">
        <v>2235</v>
      </c>
      <c r="C256" s="183">
        <v>5</v>
      </c>
    </row>
    <row r="257" spans="1:3" ht="31" x14ac:dyDescent="0.35">
      <c r="A257" s="182" t="s">
        <v>2236</v>
      </c>
      <c r="B257" s="182" t="s">
        <v>2237</v>
      </c>
      <c r="C257" s="183">
        <v>8</v>
      </c>
    </row>
    <row r="258" spans="1:3" ht="15.5" x14ac:dyDescent="0.35">
      <c r="A258" s="182" t="s">
        <v>2238</v>
      </c>
      <c r="B258" s="182" t="s">
        <v>2239</v>
      </c>
      <c r="C258" s="183">
        <v>4</v>
      </c>
    </row>
    <row r="259" spans="1:3" ht="15.5" x14ac:dyDescent="0.35">
      <c r="A259" s="182" t="s">
        <v>2240</v>
      </c>
      <c r="B259" s="182" t="s">
        <v>1804</v>
      </c>
      <c r="C259" s="183">
        <v>3</v>
      </c>
    </row>
    <row r="260" spans="1:3" ht="15.5" x14ac:dyDescent="0.35">
      <c r="A260" s="182" t="s">
        <v>2241</v>
      </c>
      <c r="B260" s="182" t="s">
        <v>2242</v>
      </c>
      <c r="C260" s="183">
        <v>5</v>
      </c>
    </row>
    <row r="261" spans="1:3" ht="31" x14ac:dyDescent="0.35">
      <c r="A261" s="182" t="s">
        <v>2243</v>
      </c>
      <c r="B261" s="182" t="s">
        <v>2244</v>
      </c>
      <c r="C261" s="183">
        <v>8</v>
      </c>
    </row>
    <row r="262" spans="1:3" ht="15.5" x14ac:dyDescent="0.35">
      <c r="A262" s="182" t="s">
        <v>2245</v>
      </c>
      <c r="B262" s="182" t="s">
        <v>2246</v>
      </c>
      <c r="C262" s="183">
        <v>5</v>
      </c>
    </row>
    <row r="263" spans="1:3" ht="15.5" x14ac:dyDescent="0.35">
      <c r="A263" s="182" t="s">
        <v>2247</v>
      </c>
      <c r="B263" s="182" t="s">
        <v>2248</v>
      </c>
      <c r="C263" s="183">
        <v>4</v>
      </c>
    </row>
    <row r="264" spans="1:3" ht="31" x14ac:dyDescent="0.35">
      <c r="A264" s="182" t="s">
        <v>2249</v>
      </c>
      <c r="B264" s="182" t="s">
        <v>2250</v>
      </c>
      <c r="C264" s="183">
        <v>4</v>
      </c>
    </row>
    <row r="265" spans="1:3" ht="15.5" x14ac:dyDescent="0.35">
      <c r="A265" s="182" t="s">
        <v>2251</v>
      </c>
      <c r="B265" s="182" t="s">
        <v>2252</v>
      </c>
      <c r="C265" s="183">
        <v>5</v>
      </c>
    </row>
    <row r="266" spans="1:3" ht="15.5" x14ac:dyDescent="0.35">
      <c r="A266" s="182" t="s">
        <v>2253</v>
      </c>
      <c r="B266" s="182" t="s">
        <v>2254</v>
      </c>
      <c r="C266" s="183">
        <v>6</v>
      </c>
    </row>
    <row r="267" spans="1:3" ht="15.5" x14ac:dyDescent="0.35">
      <c r="A267" s="182" t="s">
        <v>2255</v>
      </c>
      <c r="B267" s="182" t="s">
        <v>2256</v>
      </c>
      <c r="C267" s="183">
        <v>5</v>
      </c>
    </row>
    <row r="268" spans="1:3" ht="15.5" x14ac:dyDescent="0.35">
      <c r="A268" s="182" t="s">
        <v>2257</v>
      </c>
      <c r="B268" s="182" t="s">
        <v>2258</v>
      </c>
      <c r="C268" s="183">
        <v>6</v>
      </c>
    </row>
    <row r="269" spans="1:3" ht="31" x14ac:dyDescent="0.35">
      <c r="A269" s="182" t="s">
        <v>2259</v>
      </c>
      <c r="B269" s="182" t="s">
        <v>2260</v>
      </c>
      <c r="C269" s="183">
        <v>8</v>
      </c>
    </row>
    <row r="270" spans="1:3" ht="31" x14ac:dyDescent="0.35">
      <c r="A270" s="182" t="s">
        <v>2261</v>
      </c>
      <c r="B270" s="182" t="s">
        <v>2262</v>
      </c>
      <c r="C270" s="183">
        <v>7</v>
      </c>
    </row>
    <row r="271" spans="1:3" ht="15.5" x14ac:dyDescent="0.35">
      <c r="A271" s="182" t="s">
        <v>2263</v>
      </c>
      <c r="B271" s="182" t="s">
        <v>2264</v>
      </c>
      <c r="C271" s="183">
        <v>6</v>
      </c>
    </row>
    <row r="272" spans="1:3" ht="15.5" x14ac:dyDescent="0.35">
      <c r="A272" s="182" t="s">
        <v>2265</v>
      </c>
      <c r="B272" s="182" t="s">
        <v>2266</v>
      </c>
      <c r="C272" s="183">
        <v>8</v>
      </c>
    </row>
    <row r="273" spans="1:3" ht="31" x14ac:dyDescent="0.35">
      <c r="A273" s="182" t="s">
        <v>592</v>
      </c>
      <c r="B273" s="182" t="s">
        <v>2267</v>
      </c>
      <c r="C273" s="183">
        <v>4</v>
      </c>
    </row>
    <row r="274" spans="1:3" ht="15.5" x14ac:dyDescent="0.35">
      <c r="A274" s="182" t="s">
        <v>2268</v>
      </c>
      <c r="B274" s="182" t="s">
        <v>2269</v>
      </c>
      <c r="C274" s="183">
        <v>8</v>
      </c>
    </row>
    <row r="275" spans="1:3" ht="31" x14ac:dyDescent="0.35">
      <c r="A275" s="182" t="s">
        <v>1422</v>
      </c>
      <c r="B275" s="182" t="s">
        <v>2270</v>
      </c>
      <c r="C275" s="183">
        <v>6</v>
      </c>
    </row>
    <row r="276" spans="1:3" ht="15.5" x14ac:dyDescent="0.35">
      <c r="A276" s="182" t="s">
        <v>2271</v>
      </c>
      <c r="B276" s="182" t="s">
        <v>2272</v>
      </c>
      <c r="C276" s="183">
        <v>6</v>
      </c>
    </row>
    <row r="277" spans="1:3" ht="15.5" x14ac:dyDescent="0.35">
      <c r="A277" s="182" t="s">
        <v>2273</v>
      </c>
      <c r="B277" s="182" t="s">
        <v>2274</v>
      </c>
      <c r="C277" s="183">
        <v>6</v>
      </c>
    </row>
    <row r="278" spans="1:3" ht="15.5" x14ac:dyDescent="0.35">
      <c r="A278" s="182" t="s">
        <v>2275</v>
      </c>
      <c r="B278" s="182" t="s">
        <v>2276</v>
      </c>
      <c r="C278" s="183">
        <v>4</v>
      </c>
    </row>
    <row r="279" spans="1:3" ht="15.5" x14ac:dyDescent="0.35">
      <c r="A279" s="182" t="s">
        <v>2277</v>
      </c>
      <c r="B279" s="182" t="s">
        <v>1804</v>
      </c>
      <c r="C279" s="183">
        <v>2</v>
      </c>
    </row>
    <row r="280" spans="1:3" ht="15.5" x14ac:dyDescent="0.35">
      <c r="A280" s="182" t="s">
        <v>2278</v>
      </c>
      <c r="B280" s="182" t="s">
        <v>2279</v>
      </c>
      <c r="C280" s="183">
        <v>2</v>
      </c>
    </row>
    <row r="281" spans="1:3" ht="15.5" x14ac:dyDescent="0.35">
      <c r="A281" s="182" t="s">
        <v>2280</v>
      </c>
      <c r="B281" s="182" t="s">
        <v>2281</v>
      </c>
      <c r="C281" s="183">
        <v>5</v>
      </c>
    </row>
    <row r="282" spans="1:3" ht="15.5" x14ac:dyDescent="0.35">
      <c r="A282" s="182" t="s">
        <v>761</v>
      </c>
      <c r="B282" s="182" t="s">
        <v>2282</v>
      </c>
      <c r="C282" s="183">
        <v>5</v>
      </c>
    </row>
    <row r="283" spans="1:3" ht="31" x14ac:dyDescent="0.35">
      <c r="A283" s="182" t="s">
        <v>2283</v>
      </c>
      <c r="B283" s="182" t="s">
        <v>2284</v>
      </c>
      <c r="C283" s="183">
        <v>4</v>
      </c>
    </row>
    <row r="284" spans="1:3" ht="31" x14ac:dyDescent="0.35">
      <c r="A284" s="182" t="s">
        <v>2285</v>
      </c>
      <c r="B284" s="182" t="s">
        <v>2286</v>
      </c>
      <c r="C284" s="183">
        <v>4</v>
      </c>
    </row>
    <row r="285" spans="1:3" ht="15.5" x14ac:dyDescent="0.35">
      <c r="A285" s="182" t="s">
        <v>2287</v>
      </c>
      <c r="B285" s="182" t="s">
        <v>2288</v>
      </c>
      <c r="C285" s="183">
        <v>8</v>
      </c>
    </row>
    <row r="286" spans="1:3" ht="31" x14ac:dyDescent="0.35">
      <c r="A286" s="182" t="s">
        <v>2289</v>
      </c>
      <c r="B286" s="182" t="s">
        <v>2290</v>
      </c>
      <c r="C286" s="183">
        <v>7</v>
      </c>
    </row>
    <row r="287" spans="1:3" ht="31" x14ac:dyDescent="0.35">
      <c r="A287" s="182" t="s">
        <v>2291</v>
      </c>
      <c r="B287" s="182" t="s">
        <v>2292</v>
      </c>
      <c r="C287" s="183">
        <v>6</v>
      </c>
    </row>
    <row r="288" spans="1:3" ht="31" x14ac:dyDescent="0.35">
      <c r="A288" s="182" t="s">
        <v>2293</v>
      </c>
      <c r="B288" s="182" t="s">
        <v>2294</v>
      </c>
      <c r="C288" s="183">
        <v>8</v>
      </c>
    </row>
    <row r="289" spans="1:3" ht="31" x14ac:dyDescent="0.35">
      <c r="A289" s="182" t="s">
        <v>2295</v>
      </c>
      <c r="B289" s="182" t="s">
        <v>2296</v>
      </c>
      <c r="C289" s="183">
        <v>7</v>
      </c>
    </row>
    <row r="290" spans="1:3" ht="31" x14ac:dyDescent="0.35">
      <c r="A290" s="182" t="s">
        <v>2297</v>
      </c>
      <c r="B290" s="182" t="s">
        <v>2298</v>
      </c>
      <c r="C290" s="183">
        <v>6</v>
      </c>
    </row>
    <row r="291" spans="1:3" ht="31" x14ac:dyDescent="0.35">
      <c r="A291" s="182" t="s">
        <v>2299</v>
      </c>
      <c r="B291" s="182" t="s">
        <v>2300</v>
      </c>
      <c r="C291" s="183">
        <v>4</v>
      </c>
    </row>
    <row r="292" spans="1:3" ht="15.5" x14ac:dyDescent="0.35">
      <c r="A292" s="182" t="s">
        <v>2301</v>
      </c>
      <c r="B292" s="182" t="s">
        <v>2302</v>
      </c>
      <c r="C292" s="183">
        <v>4</v>
      </c>
    </row>
    <row r="293" spans="1:3" ht="15.5" x14ac:dyDescent="0.35">
      <c r="A293" s="182" t="s">
        <v>2303</v>
      </c>
      <c r="B293" s="182" t="s">
        <v>2304</v>
      </c>
      <c r="C293" s="183">
        <v>5</v>
      </c>
    </row>
    <row r="294" spans="1:3" ht="15.5" x14ac:dyDescent="0.35">
      <c r="A294" s="182" t="s">
        <v>2305</v>
      </c>
      <c r="B294" s="182" t="s">
        <v>2306</v>
      </c>
      <c r="C294" s="183">
        <v>1</v>
      </c>
    </row>
    <row r="295" spans="1:3" ht="15.5" x14ac:dyDescent="0.35">
      <c r="A295" s="182" t="s">
        <v>2307</v>
      </c>
      <c r="B295" s="182" t="s">
        <v>2308</v>
      </c>
      <c r="C295" s="183">
        <v>4</v>
      </c>
    </row>
    <row r="296" spans="1:3" ht="15.5" x14ac:dyDescent="0.35">
      <c r="A296" s="182" t="s">
        <v>2309</v>
      </c>
      <c r="B296" s="182" t="s">
        <v>2310</v>
      </c>
      <c r="C296" s="183">
        <v>7</v>
      </c>
    </row>
    <row r="297" spans="1:3" ht="15.5" x14ac:dyDescent="0.35">
      <c r="A297" s="182" t="s">
        <v>2311</v>
      </c>
      <c r="B297" s="182" t="s">
        <v>2312</v>
      </c>
      <c r="C297" s="183">
        <v>6</v>
      </c>
    </row>
    <row r="298" spans="1:3" ht="15.5" x14ac:dyDescent="0.35">
      <c r="A298" s="182" t="s">
        <v>2313</v>
      </c>
      <c r="B298" s="182" t="s">
        <v>2314</v>
      </c>
      <c r="C298" s="183">
        <v>5</v>
      </c>
    </row>
    <row r="299" spans="1:3" ht="15.5" x14ac:dyDescent="0.35">
      <c r="A299" s="182" t="s">
        <v>2315</v>
      </c>
      <c r="B299" s="182" t="s">
        <v>2316</v>
      </c>
      <c r="C299" s="183">
        <v>5</v>
      </c>
    </row>
    <row r="300" spans="1:3" ht="15.5" x14ac:dyDescent="0.35">
      <c r="A300" s="182" t="s">
        <v>2317</v>
      </c>
      <c r="B300" s="182" t="s">
        <v>2318</v>
      </c>
      <c r="C300" s="183">
        <v>3</v>
      </c>
    </row>
    <row r="301" spans="1:3" ht="15.5" x14ac:dyDescent="0.35">
      <c r="A301" s="182" t="s">
        <v>2319</v>
      </c>
      <c r="B301" s="182" t="s">
        <v>2320</v>
      </c>
      <c r="C301" s="183">
        <v>6</v>
      </c>
    </row>
    <row r="302" spans="1:3" ht="15.5" x14ac:dyDescent="0.35">
      <c r="A302" s="182" t="s">
        <v>2321</v>
      </c>
      <c r="B302" s="182" t="s">
        <v>2322</v>
      </c>
      <c r="C302" s="183">
        <v>5</v>
      </c>
    </row>
    <row r="303" spans="1:3" ht="15.5" x14ac:dyDescent="0.35">
      <c r="A303" s="182" t="s">
        <v>2323</v>
      </c>
      <c r="B303" s="182" t="s">
        <v>2324</v>
      </c>
      <c r="C303" s="183">
        <v>5</v>
      </c>
    </row>
    <row r="304" spans="1:3" ht="15.5" x14ac:dyDescent="0.35">
      <c r="A304" s="182" t="s">
        <v>2325</v>
      </c>
      <c r="B304" s="182" t="s">
        <v>2326</v>
      </c>
      <c r="C304" s="183">
        <v>6</v>
      </c>
    </row>
    <row r="305" spans="1:3" ht="15.5" x14ac:dyDescent="0.35">
      <c r="A305" s="182" t="s">
        <v>2327</v>
      </c>
      <c r="B305" s="182" t="s">
        <v>2328</v>
      </c>
      <c r="C305" s="183">
        <v>5</v>
      </c>
    </row>
    <row r="306" spans="1:3" ht="15.5" x14ac:dyDescent="0.35">
      <c r="A306" s="182" t="s">
        <v>2329</v>
      </c>
      <c r="B306" s="182" t="s">
        <v>2330</v>
      </c>
      <c r="C306" s="183">
        <v>5</v>
      </c>
    </row>
    <row r="307" spans="1:3" ht="15.5" x14ac:dyDescent="0.35">
      <c r="A307" s="182" t="s">
        <v>2331</v>
      </c>
      <c r="B307" s="182" t="s">
        <v>1804</v>
      </c>
      <c r="C307" s="183">
        <v>2</v>
      </c>
    </row>
    <row r="308" spans="1:3" ht="31" x14ac:dyDescent="0.35">
      <c r="A308" s="182" t="s">
        <v>2332</v>
      </c>
      <c r="B308" s="182" t="s">
        <v>2333</v>
      </c>
      <c r="C308" s="183">
        <v>1</v>
      </c>
    </row>
    <row r="309" spans="1:3" ht="15.5" x14ac:dyDescent="0.35">
      <c r="A309" s="182" t="s">
        <v>2334</v>
      </c>
      <c r="B309" s="182" t="s">
        <v>2335</v>
      </c>
      <c r="C309" s="183">
        <v>4</v>
      </c>
    </row>
    <row r="310" spans="1:3" ht="15.5" x14ac:dyDescent="0.35">
      <c r="A310" s="182" t="s">
        <v>2336</v>
      </c>
      <c r="B310" s="182" t="s">
        <v>2337</v>
      </c>
      <c r="C310" s="183">
        <v>5</v>
      </c>
    </row>
    <row r="311" spans="1:3" ht="15.5" x14ac:dyDescent="0.35">
      <c r="A311" s="182" t="s">
        <v>2338</v>
      </c>
      <c r="B311" s="182" t="s">
        <v>2339</v>
      </c>
      <c r="C311" s="183">
        <v>3</v>
      </c>
    </row>
    <row r="312" spans="1:3" ht="15.5" x14ac:dyDescent="0.35">
      <c r="A312" s="182" t="s">
        <v>524</v>
      </c>
      <c r="B312" s="182" t="s">
        <v>2340</v>
      </c>
      <c r="C312" s="183">
        <v>6</v>
      </c>
    </row>
    <row r="313" spans="1:3" ht="15.5" x14ac:dyDescent="0.35">
      <c r="A313" s="182" t="s">
        <v>2341</v>
      </c>
      <c r="B313" s="182" t="s">
        <v>2342</v>
      </c>
      <c r="C313" s="183">
        <v>4</v>
      </c>
    </row>
    <row r="314" spans="1:3" ht="15.5" x14ac:dyDescent="0.35">
      <c r="A314" s="182" t="s">
        <v>2343</v>
      </c>
      <c r="B314" s="182" t="s">
        <v>2344</v>
      </c>
      <c r="C314" s="183">
        <v>5</v>
      </c>
    </row>
    <row r="315" spans="1:3" ht="15.5" x14ac:dyDescent="0.35">
      <c r="A315" s="182" t="s">
        <v>2345</v>
      </c>
      <c r="B315" s="182" t="s">
        <v>2346</v>
      </c>
      <c r="C315" s="183">
        <v>4</v>
      </c>
    </row>
    <row r="316" spans="1:3" ht="15.5" x14ac:dyDescent="0.35">
      <c r="A316" s="182" t="s">
        <v>2347</v>
      </c>
      <c r="B316" s="182" t="s">
        <v>2348</v>
      </c>
      <c r="C316" s="183">
        <v>6</v>
      </c>
    </row>
    <row r="317" spans="1:3" ht="15.5" x14ac:dyDescent="0.35">
      <c r="A317" s="182" t="s">
        <v>2349</v>
      </c>
      <c r="B317" s="182" t="s">
        <v>2350</v>
      </c>
      <c r="C317" s="183">
        <v>6</v>
      </c>
    </row>
    <row r="318" spans="1:3" ht="15.5" x14ac:dyDescent="0.35">
      <c r="A318" s="182" t="s">
        <v>2351</v>
      </c>
      <c r="B318" s="182" t="s">
        <v>2352</v>
      </c>
      <c r="C318" s="183">
        <v>4</v>
      </c>
    </row>
    <row r="319" spans="1:3" ht="15.5" x14ac:dyDescent="0.35">
      <c r="A319" s="182" t="s">
        <v>2353</v>
      </c>
      <c r="B319" s="182" t="s">
        <v>2354</v>
      </c>
      <c r="C319" s="183">
        <v>6</v>
      </c>
    </row>
    <row r="320" spans="1:3" ht="15.5" x14ac:dyDescent="0.35">
      <c r="A320" s="182" t="s">
        <v>2355</v>
      </c>
      <c r="B320" s="182" t="s">
        <v>2356</v>
      </c>
      <c r="C320" s="183">
        <v>3</v>
      </c>
    </row>
    <row r="321" spans="1:3" ht="15.5" x14ac:dyDescent="0.35">
      <c r="A321" s="182" t="s">
        <v>2357</v>
      </c>
      <c r="B321" s="182" t="s">
        <v>2358</v>
      </c>
      <c r="C321" s="183">
        <v>5</v>
      </c>
    </row>
    <row r="322" spans="1:3" ht="31" x14ac:dyDescent="0.35">
      <c r="A322" s="182" t="s">
        <v>2359</v>
      </c>
      <c r="B322" s="182" t="s">
        <v>2360</v>
      </c>
      <c r="C322" s="183">
        <v>4</v>
      </c>
    </row>
    <row r="323" spans="1:3" ht="15.5" x14ac:dyDescent="0.35">
      <c r="A323" s="182" t="s">
        <v>2361</v>
      </c>
      <c r="B323" s="182" t="s">
        <v>2362</v>
      </c>
      <c r="C323" s="183">
        <v>3</v>
      </c>
    </row>
    <row r="324" spans="1:3" ht="15.5" x14ac:dyDescent="0.35">
      <c r="A324" s="182" t="s">
        <v>2363</v>
      </c>
      <c r="B324" s="182" t="s">
        <v>2364</v>
      </c>
      <c r="C324" s="183">
        <v>4</v>
      </c>
    </row>
    <row r="325" spans="1:3" ht="15.5" x14ac:dyDescent="0.35">
      <c r="A325" s="182" t="s">
        <v>2365</v>
      </c>
      <c r="B325" s="182" t="s">
        <v>2366</v>
      </c>
      <c r="C325" s="183">
        <v>5</v>
      </c>
    </row>
    <row r="326" spans="1:3" ht="15.5" x14ac:dyDescent="0.35">
      <c r="A326" s="182" t="s">
        <v>2367</v>
      </c>
      <c r="B326" s="182" t="s">
        <v>2368</v>
      </c>
      <c r="C326" s="183">
        <v>4</v>
      </c>
    </row>
    <row r="327" spans="1:3" ht="15.5" x14ac:dyDescent="0.35">
      <c r="A327" s="182" t="s">
        <v>2369</v>
      </c>
      <c r="B327" s="182" t="s">
        <v>2370</v>
      </c>
      <c r="C327" s="183">
        <v>5</v>
      </c>
    </row>
    <row r="328" spans="1:3" ht="15.5" x14ac:dyDescent="0.35">
      <c r="A328" s="182" t="s">
        <v>2371</v>
      </c>
      <c r="B328" s="182" t="s">
        <v>2372</v>
      </c>
      <c r="C328" s="183">
        <v>4</v>
      </c>
    </row>
    <row r="329" spans="1:3" ht="15.5" x14ac:dyDescent="0.35">
      <c r="A329" s="182" t="s">
        <v>2373</v>
      </c>
      <c r="B329" s="182" t="s">
        <v>2374</v>
      </c>
      <c r="C329" s="183">
        <v>4</v>
      </c>
    </row>
    <row r="330" spans="1:3" ht="15.5" x14ac:dyDescent="0.35">
      <c r="A330" s="182" t="s">
        <v>2375</v>
      </c>
      <c r="B330" s="182" t="s">
        <v>2376</v>
      </c>
      <c r="C330" s="183">
        <v>5</v>
      </c>
    </row>
    <row r="331" spans="1:3" ht="31" x14ac:dyDescent="0.35">
      <c r="A331" s="182" t="s">
        <v>2377</v>
      </c>
      <c r="B331" s="182" t="s">
        <v>2378</v>
      </c>
      <c r="C331" s="183">
        <v>6</v>
      </c>
    </row>
    <row r="332" spans="1:3" ht="15.5" x14ac:dyDescent="0.35">
      <c r="A332" s="182" t="s">
        <v>2379</v>
      </c>
      <c r="B332" s="182" t="s">
        <v>2380</v>
      </c>
      <c r="C332" s="183">
        <v>5</v>
      </c>
    </row>
    <row r="333" spans="1:3" ht="15.5" x14ac:dyDescent="0.35">
      <c r="A333" s="182" t="s">
        <v>2381</v>
      </c>
      <c r="B333" s="182" t="s">
        <v>2382</v>
      </c>
      <c r="C333" s="183">
        <v>5</v>
      </c>
    </row>
    <row r="334" spans="1:3" ht="31" x14ac:dyDescent="0.35">
      <c r="A334" s="182" t="s">
        <v>2383</v>
      </c>
      <c r="B334" s="182" t="s">
        <v>2384</v>
      </c>
      <c r="C334" s="183">
        <v>6</v>
      </c>
    </row>
    <row r="335" spans="1:3" ht="15.5" x14ac:dyDescent="0.35">
      <c r="A335" s="182" t="s">
        <v>2385</v>
      </c>
      <c r="B335" s="182" t="s">
        <v>2386</v>
      </c>
      <c r="C335" s="183">
        <v>5</v>
      </c>
    </row>
    <row r="336" spans="1:3" ht="15.5" x14ac:dyDescent="0.35">
      <c r="A336" s="182" t="s">
        <v>2387</v>
      </c>
      <c r="B336" s="182" t="s">
        <v>2388</v>
      </c>
      <c r="C336" s="183">
        <v>5</v>
      </c>
    </row>
    <row r="337" spans="1:3" ht="15.5" x14ac:dyDescent="0.35">
      <c r="A337" s="182" t="s">
        <v>3505</v>
      </c>
      <c r="B337" s="182" t="s">
        <v>3506</v>
      </c>
      <c r="C337" s="183">
        <v>6</v>
      </c>
    </row>
    <row r="338" spans="1:3" ht="31" x14ac:dyDescent="0.35">
      <c r="A338" s="182" t="s">
        <v>3507</v>
      </c>
      <c r="B338" s="182" t="s">
        <v>3508</v>
      </c>
      <c r="C338" s="183">
        <v>6</v>
      </c>
    </row>
    <row r="339" spans="1:3" ht="31" x14ac:dyDescent="0.35">
      <c r="A339" s="182" t="s">
        <v>3509</v>
      </c>
      <c r="B339" s="182" t="s">
        <v>3510</v>
      </c>
      <c r="C339" s="183">
        <v>6</v>
      </c>
    </row>
    <row r="340" spans="1:3" ht="31" x14ac:dyDescent="0.35">
      <c r="A340" s="182" t="s">
        <v>3511</v>
      </c>
      <c r="B340" s="182" t="s">
        <v>3512</v>
      </c>
      <c r="C340" s="183">
        <v>6</v>
      </c>
    </row>
    <row r="341" spans="1:3" ht="15.5" x14ac:dyDescent="0.35">
      <c r="A341" s="182" t="s">
        <v>4959</v>
      </c>
      <c r="B341" s="182" t="s">
        <v>4960</v>
      </c>
      <c r="C341" s="183">
        <v>6</v>
      </c>
    </row>
    <row r="342" spans="1:3" ht="15.5" x14ac:dyDescent="0.35">
      <c r="A342" s="182" t="s">
        <v>4961</v>
      </c>
      <c r="B342" s="182" t="s">
        <v>4962</v>
      </c>
      <c r="C342" s="183">
        <v>5</v>
      </c>
    </row>
    <row r="343" spans="1:3" ht="15.5" x14ac:dyDescent="0.35">
      <c r="A343" s="182" t="s">
        <v>1460</v>
      </c>
      <c r="B343" s="182" t="s">
        <v>2389</v>
      </c>
      <c r="C343" s="183">
        <v>6</v>
      </c>
    </row>
    <row r="344" spans="1:3" ht="15.5" x14ac:dyDescent="0.35">
      <c r="A344" s="182" t="s">
        <v>2390</v>
      </c>
      <c r="B344" s="182" t="s">
        <v>2391</v>
      </c>
      <c r="C344" s="183">
        <v>5</v>
      </c>
    </row>
    <row r="345" spans="1:3" ht="15.5" x14ac:dyDescent="0.35">
      <c r="A345" s="182" t="s">
        <v>2392</v>
      </c>
      <c r="B345" s="182" t="s">
        <v>2393</v>
      </c>
      <c r="C345" s="183">
        <v>6</v>
      </c>
    </row>
    <row r="346" spans="1:3" ht="15.5" x14ac:dyDescent="0.35">
      <c r="A346" s="182" t="s">
        <v>2394</v>
      </c>
      <c r="B346" s="182" t="s">
        <v>2395</v>
      </c>
      <c r="C346" s="183">
        <v>6</v>
      </c>
    </row>
    <row r="347" spans="1:3" ht="15.5" x14ac:dyDescent="0.35">
      <c r="A347" s="182" t="s">
        <v>2396</v>
      </c>
      <c r="B347" s="182" t="s">
        <v>2397</v>
      </c>
      <c r="C347" s="183">
        <v>4</v>
      </c>
    </row>
    <row r="348" spans="1:3" ht="15.5" x14ac:dyDescent="0.35">
      <c r="A348" s="182" t="s">
        <v>2398</v>
      </c>
      <c r="B348" s="182" t="s">
        <v>2399</v>
      </c>
      <c r="C348" s="183">
        <v>5</v>
      </c>
    </row>
    <row r="349" spans="1:3" ht="15.5" x14ac:dyDescent="0.35">
      <c r="A349" s="182" t="s">
        <v>1566</v>
      </c>
      <c r="B349" s="182" t="s">
        <v>2400</v>
      </c>
      <c r="C349" s="183">
        <v>4</v>
      </c>
    </row>
    <row r="350" spans="1:3" ht="15.5" x14ac:dyDescent="0.35">
      <c r="A350" s="182" t="s">
        <v>2401</v>
      </c>
      <c r="B350" s="182" t="s">
        <v>2402</v>
      </c>
      <c r="C350" s="183">
        <v>3</v>
      </c>
    </row>
    <row r="351" spans="1:3" ht="15.5" x14ac:dyDescent="0.35">
      <c r="A351" s="182" t="s">
        <v>2403</v>
      </c>
      <c r="B351" s="182" t="s">
        <v>2404</v>
      </c>
      <c r="C351" s="183">
        <v>2</v>
      </c>
    </row>
    <row r="352" spans="1:3" ht="31" x14ac:dyDescent="0.35">
      <c r="A352" s="182" t="s">
        <v>2405</v>
      </c>
      <c r="B352" s="182" t="s">
        <v>2406</v>
      </c>
      <c r="C352" s="183">
        <v>3</v>
      </c>
    </row>
    <row r="353" spans="1:3" ht="15.5" x14ac:dyDescent="0.35">
      <c r="A353" s="182" t="s">
        <v>2407</v>
      </c>
      <c r="B353" s="182" t="s">
        <v>1804</v>
      </c>
      <c r="C353" s="183">
        <v>2</v>
      </c>
    </row>
    <row r="354" spans="1:3" ht="31" x14ac:dyDescent="0.35">
      <c r="A354" s="182" t="s">
        <v>2408</v>
      </c>
      <c r="B354" s="182" t="s">
        <v>2409</v>
      </c>
      <c r="C354" s="183">
        <v>7</v>
      </c>
    </row>
    <row r="355" spans="1:3" ht="15.5" x14ac:dyDescent="0.35">
      <c r="A355" s="182" t="s">
        <v>2410</v>
      </c>
      <c r="B355" s="182" t="s">
        <v>2411</v>
      </c>
      <c r="C355" s="183">
        <v>6</v>
      </c>
    </row>
    <row r="356" spans="1:3" ht="15.5" x14ac:dyDescent="0.35">
      <c r="A356" s="182" t="s">
        <v>2412</v>
      </c>
      <c r="B356" s="182" t="s">
        <v>2413</v>
      </c>
      <c r="C356" s="183">
        <v>7</v>
      </c>
    </row>
    <row r="357" spans="1:3" ht="31" x14ac:dyDescent="0.35">
      <c r="A357" s="182" t="s">
        <v>1338</v>
      </c>
      <c r="B357" s="182" t="s">
        <v>2414</v>
      </c>
      <c r="C357" s="183">
        <v>5</v>
      </c>
    </row>
    <row r="358" spans="1:3" ht="15.5" x14ac:dyDescent="0.35">
      <c r="A358" s="182" t="s">
        <v>2415</v>
      </c>
      <c r="B358" s="182" t="s">
        <v>2416</v>
      </c>
      <c r="C358" s="183">
        <v>5</v>
      </c>
    </row>
    <row r="359" spans="1:3" ht="15.5" x14ac:dyDescent="0.35">
      <c r="A359" s="182" t="s">
        <v>2417</v>
      </c>
      <c r="B359" s="182" t="s">
        <v>2418</v>
      </c>
      <c r="C359" s="183">
        <v>6</v>
      </c>
    </row>
    <row r="360" spans="1:3" ht="15.5" x14ac:dyDescent="0.35">
      <c r="A360" s="182" t="s">
        <v>1330</v>
      </c>
      <c r="B360" s="182" t="s">
        <v>2419</v>
      </c>
      <c r="C360" s="183">
        <v>5</v>
      </c>
    </row>
    <row r="361" spans="1:3" ht="15.5" x14ac:dyDescent="0.35">
      <c r="A361" s="182" t="s">
        <v>2420</v>
      </c>
      <c r="B361" s="182" t="s">
        <v>2421</v>
      </c>
      <c r="C361" s="183">
        <v>4</v>
      </c>
    </row>
    <row r="362" spans="1:3" ht="15.5" x14ac:dyDescent="0.35">
      <c r="A362" s="182" t="s">
        <v>2422</v>
      </c>
      <c r="B362" s="182" t="s">
        <v>2423</v>
      </c>
      <c r="C362" s="183">
        <v>2</v>
      </c>
    </row>
    <row r="363" spans="1:3" ht="15.5" x14ac:dyDescent="0.35">
      <c r="A363" s="182" t="s">
        <v>2424</v>
      </c>
      <c r="B363" s="182" t="s">
        <v>2425</v>
      </c>
      <c r="C363" s="183">
        <v>4</v>
      </c>
    </row>
    <row r="364" spans="1:3" ht="31" x14ac:dyDescent="0.35">
      <c r="A364" s="182" t="s">
        <v>2426</v>
      </c>
      <c r="B364" s="182" t="s">
        <v>2427</v>
      </c>
      <c r="C364" s="183">
        <v>4</v>
      </c>
    </row>
    <row r="365" spans="1:3" ht="15.5" x14ac:dyDescent="0.35">
      <c r="A365" s="182" t="s">
        <v>1555</v>
      </c>
      <c r="B365" s="182" t="s">
        <v>2428</v>
      </c>
      <c r="C365" s="183">
        <v>5</v>
      </c>
    </row>
    <row r="366" spans="1:3" ht="15.5" x14ac:dyDescent="0.35">
      <c r="A366" s="182" t="s">
        <v>2429</v>
      </c>
      <c r="B366" s="182" t="s">
        <v>2430</v>
      </c>
      <c r="C366" s="183">
        <v>2</v>
      </c>
    </row>
    <row r="367" spans="1:3" ht="31" x14ac:dyDescent="0.35">
      <c r="A367" s="182" t="s">
        <v>2431</v>
      </c>
      <c r="B367" s="182" t="s">
        <v>2432</v>
      </c>
      <c r="C367" s="183">
        <v>4</v>
      </c>
    </row>
    <row r="368" spans="1:3" ht="15.5" x14ac:dyDescent="0.35">
      <c r="A368" s="182" t="s">
        <v>2433</v>
      </c>
      <c r="B368" s="182" t="s">
        <v>2434</v>
      </c>
      <c r="C368" s="183">
        <v>4</v>
      </c>
    </row>
    <row r="369" spans="1:3" ht="15.5" x14ac:dyDescent="0.35">
      <c r="A369" s="182" t="s">
        <v>2435</v>
      </c>
      <c r="B369" s="182" t="s">
        <v>2436</v>
      </c>
      <c r="C369" s="183">
        <v>5</v>
      </c>
    </row>
    <row r="370" spans="1:3" ht="15.5" x14ac:dyDescent="0.35">
      <c r="A370" s="182" t="s">
        <v>2437</v>
      </c>
      <c r="B370" s="182" t="s">
        <v>2438</v>
      </c>
      <c r="C370" s="183">
        <v>8</v>
      </c>
    </row>
    <row r="371" spans="1:3" ht="15.5" x14ac:dyDescent="0.35">
      <c r="A371" s="182" t="s">
        <v>2439</v>
      </c>
      <c r="B371" s="182" t="s">
        <v>2440</v>
      </c>
      <c r="C371" s="183">
        <v>3</v>
      </c>
    </row>
    <row r="372" spans="1:3" ht="15.5" x14ac:dyDescent="0.35">
      <c r="A372" s="182" t="s">
        <v>2441</v>
      </c>
      <c r="B372" s="182" t="s">
        <v>2442</v>
      </c>
      <c r="C372" s="183">
        <v>4</v>
      </c>
    </row>
    <row r="373" spans="1:3" ht="15.5" x14ac:dyDescent="0.35">
      <c r="A373" s="182" t="s">
        <v>2443</v>
      </c>
      <c r="B373" s="182" t="s">
        <v>2444</v>
      </c>
      <c r="C373" s="183">
        <v>4</v>
      </c>
    </row>
    <row r="374" spans="1:3" ht="31" x14ac:dyDescent="0.35">
      <c r="A374" s="182" t="s">
        <v>2445</v>
      </c>
      <c r="B374" s="182" t="s">
        <v>2446</v>
      </c>
      <c r="C374" s="183">
        <v>4</v>
      </c>
    </row>
    <row r="375" spans="1:3" ht="15.5" x14ac:dyDescent="0.35">
      <c r="A375" s="182" t="s">
        <v>2447</v>
      </c>
      <c r="B375" s="182" t="s">
        <v>2448</v>
      </c>
      <c r="C375" s="183">
        <v>5</v>
      </c>
    </row>
    <row r="376" spans="1:3" ht="15.5" x14ac:dyDescent="0.35">
      <c r="A376" s="182" t="s">
        <v>2449</v>
      </c>
      <c r="B376" s="182" t="s">
        <v>2450</v>
      </c>
      <c r="C376" s="183">
        <v>5</v>
      </c>
    </row>
    <row r="377" spans="1:3" ht="15.5" x14ac:dyDescent="0.35">
      <c r="A377" s="182" t="s">
        <v>2451</v>
      </c>
      <c r="B377" s="182" t="s">
        <v>2452</v>
      </c>
      <c r="C377" s="183">
        <v>5</v>
      </c>
    </row>
    <row r="378" spans="1:3" ht="15.5" x14ac:dyDescent="0.35">
      <c r="A378" s="182" t="s">
        <v>2453</v>
      </c>
      <c r="B378" s="182" t="s">
        <v>2454</v>
      </c>
      <c r="C378" s="183">
        <v>4</v>
      </c>
    </row>
    <row r="379" spans="1:3" ht="15.5" x14ac:dyDescent="0.35">
      <c r="A379" s="182" t="s">
        <v>2455</v>
      </c>
      <c r="B379" s="182" t="s">
        <v>2456</v>
      </c>
      <c r="C379" s="183">
        <v>6</v>
      </c>
    </row>
    <row r="380" spans="1:3" ht="15.5" x14ac:dyDescent="0.35">
      <c r="A380" s="182" t="s">
        <v>2457</v>
      </c>
      <c r="B380" s="182" t="s">
        <v>2458</v>
      </c>
      <c r="C380" s="183">
        <v>4</v>
      </c>
    </row>
    <row r="381" spans="1:3" ht="15.5" x14ac:dyDescent="0.35">
      <c r="A381" s="182" t="s">
        <v>2459</v>
      </c>
      <c r="B381" s="182" t="s">
        <v>1804</v>
      </c>
      <c r="C381" s="183">
        <v>2</v>
      </c>
    </row>
    <row r="382" spans="1:3" ht="15.5" x14ac:dyDescent="0.35">
      <c r="A382" s="182" t="s">
        <v>2460</v>
      </c>
      <c r="B382" s="182" t="s">
        <v>2461</v>
      </c>
      <c r="C382" s="183">
        <v>4</v>
      </c>
    </row>
    <row r="383" spans="1:3" ht="15.5" x14ac:dyDescent="0.35">
      <c r="A383" s="182" t="s">
        <v>2462</v>
      </c>
      <c r="B383" s="182" t="s">
        <v>2463</v>
      </c>
      <c r="C383" s="183">
        <v>1</v>
      </c>
    </row>
    <row r="384" spans="1:3" ht="15.5" x14ac:dyDescent="0.35">
      <c r="A384" s="182" t="s">
        <v>2464</v>
      </c>
      <c r="B384" s="182" t="s">
        <v>2465</v>
      </c>
      <c r="C384" s="183">
        <v>4</v>
      </c>
    </row>
    <row r="385" spans="1:3" ht="15.5" x14ac:dyDescent="0.35">
      <c r="A385" s="182" t="s">
        <v>2466</v>
      </c>
      <c r="B385" s="182" t="s">
        <v>2467</v>
      </c>
      <c r="C385" s="183">
        <v>3</v>
      </c>
    </row>
    <row r="386" spans="1:3" ht="15.5" x14ac:dyDescent="0.35">
      <c r="A386" s="182" t="s">
        <v>2468</v>
      </c>
      <c r="B386" s="182" t="s">
        <v>2469</v>
      </c>
      <c r="C386" s="183">
        <v>5</v>
      </c>
    </row>
    <row r="387" spans="1:3" ht="15.5" x14ac:dyDescent="0.35">
      <c r="A387" s="182" t="s">
        <v>2470</v>
      </c>
      <c r="B387" s="182" t="s">
        <v>2471</v>
      </c>
      <c r="C387" s="183">
        <v>4</v>
      </c>
    </row>
    <row r="388" spans="1:3" ht="15.5" x14ac:dyDescent="0.35">
      <c r="A388" s="182" t="s">
        <v>2472</v>
      </c>
      <c r="B388" s="182" t="s">
        <v>2473</v>
      </c>
      <c r="C388" s="183">
        <v>4</v>
      </c>
    </row>
    <row r="389" spans="1:3" ht="15.5" x14ac:dyDescent="0.35">
      <c r="A389" s="182" t="s">
        <v>2474</v>
      </c>
      <c r="B389" s="182" t="s">
        <v>2475</v>
      </c>
      <c r="C389" s="183">
        <v>5</v>
      </c>
    </row>
    <row r="390" spans="1:3" ht="15.5" x14ac:dyDescent="0.35">
      <c r="A390" s="182" t="s">
        <v>2476</v>
      </c>
      <c r="B390" s="182" t="s">
        <v>2477</v>
      </c>
      <c r="C390" s="183">
        <v>1</v>
      </c>
    </row>
    <row r="391" spans="1:3" ht="15.5" x14ac:dyDescent="0.35">
      <c r="A391" s="182" t="s">
        <v>2478</v>
      </c>
      <c r="B391" s="182" t="s">
        <v>2479</v>
      </c>
      <c r="C391" s="183">
        <v>1</v>
      </c>
    </row>
    <row r="392" spans="1:3" ht="15.5" x14ac:dyDescent="0.35">
      <c r="A392" s="182" t="s">
        <v>2480</v>
      </c>
      <c r="B392" s="182" t="s">
        <v>1804</v>
      </c>
      <c r="C392" s="183">
        <v>2</v>
      </c>
    </row>
    <row r="393" spans="1:3" ht="15.5" x14ac:dyDescent="0.35">
      <c r="A393" s="182" t="s">
        <v>2481</v>
      </c>
      <c r="B393" s="182" t="s">
        <v>2482</v>
      </c>
      <c r="C393" s="183">
        <v>1</v>
      </c>
    </row>
    <row r="394" spans="1:3" ht="15.5" x14ac:dyDescent="0.35">
      <c r="A394" s="182" t="s">
        <v>2483</v>
      </c>
      <c r="B394" s="182" t="s">
        <v>2484</v>
      </c>
      <c r="C394" s="183">
        <v>1</v>
      </c>
    </row>
    <row r="395" spans="1:3" ht="15.5" x14ac:dyDescent="0.35">
      <c r="A395" s="182" t="s">
        <v>2485</v>
      </c>
      <c r="B395" s="182" t="s">
        <v>2486</v>
      </c>
      <c r="C395" s="183">
        <v>1</v>
      </c>
    </row>
    <row r="396" spans="1:3" ht="15.5" x14ac:dyDescent="0.35">
      <c r="A396" s="182" t="s">
        <v>2487</v>
      </c>
      <c r="B396" s="182" t="s">
        <v>2488</v>
      </c>
      <c r="C396" s="183">
        <v>1</v>
      </c>
    </row>
    <row r="397" spans="1:3" ht="15.5" x14ac:dyDescent="0.35">
      <c r="A397" s="182" t="s">
        <v>2489</v>
      </c>
      <c r="B397" s="182" t="s">
        <v>2490</v>
      </c>
      <c r="C397" s="183">
        <v>1</v>
      </c>
    </row>
    <row r="398" spans="1:3" ht="15.5" x14ac:dyDescent="0.35">
      <c r="A398" s="182" t="s">
        <v>2491</v>
      </c>
      <c r="B398" s="182" t="s">
        <v>2492</v>
      </c>
      <c r="C398" s="183">
        <v>1</v>
      </c>
    </row>
    <row r="399" spans="1:3" ht="15.5" x14ac:dyDescent="0.35">
      <c r="A399" s="182" t="s">
        <v>2493</v>
      </c>
      <c r="B399" s="182" t="s">
        <v>2494</v>
      </c>
      <c r="C399" s="183">
        <v>1</v>
      </c>
    </row>
    <row r="400" spans="1:3" ht="15.5" x14ac:dyDescent="0.35">
      <c r="A400" s="182" t="s">
        <v>2495</v>
      </c>
      <c r="B400" s="182" t="s">
        <v>2496</v>
      </c>
      <c r="C400" s="183">
        <v>1</v>
      </c>
    </row>
    <row r="401" spans="1:3" ht="15.5" x14ac:dyDescent="0.35">
      <c r="A401" s="182" t="s">
        <v>2497</v>
      </c>
      <c r="B401" s="182" t="s">
        <v>2498</v>
      </c>
      <c r="C401" s="183">
        <v>1</v>
      </c>
    </row>
    <row r="402" spans="1:3" ht="15.5" x14ac:dyDescent="0.35">
      <c r="A402" s="182" t="s">
        <v>2499</v>
      </c>
      <c r="B402" s="182" t="s">
        <v>2500</v>
      </c>
      <c r="C402" s="183">
        <v>1</v>
      </c>
    </row>
    <row r="403" spans="1:3" ht="15.5" x14ac:dyDescent="0.35">
      <c r="A403" s="182" t="s">
        <v>2501</v>
      </c>
      <c r="B403" s="182" t="s">
        <v>2502</v>
      </c>
      <c r="C403" s="183">
        <v>1</v>
      </c>
    </row>
    <row r="404" spans="1:3" ht="15.5" x14ac:dyDescent="0.35">
      <c r="A404" s="182" t="s">
        <v>2503</v>
      </c>
      <c r="B404" s="182" t="s">
        <v>2504</v>
      </c>
      <c r="C404" s="183">
        <v>1</v>
      </c>
    </row>
    <row r="405" spans="1:3" ht="15.5" x14ac:dyDescent="0.35">
      <c r="A405" s="182" t="s">
        <v>2505</v>
      </c>
      <c r="B405" s="182" t="s">
        <v>2506</v>
      </c>
      <c r="C405" s="183">
        <v>1</v>
      </c>
    </row>
    <row r="406" spans="1:3" ht="15.5" x14ac:dyDescent="0.35">
      <c r="A406" s="182" t="s">
        <v>2507</v>
      </c>
      <c r="B406" s="182" t="s">
        <v>2508</v>
      </c>
      <c r="C406" s="183">
        <v>1</v>
      </c>
    </row>
    <row r="407" spans="1:3" ht="15.5" x14ac:dyDescent="0.35">
      <c r="A407" s="182" t="s">
        <v>2509</v>
      </c>
      <c r="B407" s="182" t="s">
        <v>2510</v>
      </c>
      <c r="C407" s="183">
        <v>1</v>
      </c>
    </row>
    <row r="408" spans="1:3" ht="15.5" x14ac:dyDescent="0.35">
      <c r="A408" s="182" t="s">
        <v>2511</v>
      </c>
      <c r="B408" s="182" t="s">
        <v>2512</v>
      </c>
      <c r="C408" s="183">
        <v>1</v>
      </c>
    </row>
    <row r="409" spans="1:3" ht="31" x14ac:dyDescent="0.35">
      <c r="A409" s="182" t="s">
        <v>2513</v>
      </c>
      <c r="B409" s="182" t="s">
        <v>2514</v>
      </c>
      <c r="C409" s="183">
        <v>1</v>
      </c>
    </row>
    <row r="410" spans="1:3" ht="31" x14ac:dyDescent="0.35">
      <c r="A410" s="182" t="s">
        <v>2515</v>
      </c>
      <c r="B410" s="182" t="s">
        <v>2516</v>
      </c>
      <c r="C410" s="183">
        <v>1</v>
      </c>
    </row>
    <row r="411" spans="1:3" ht="15.5" x14ac:dyDescent="0.35">
      <c r="A411" s="182" t="s">
        <v>2517</v>
      </c>
      <c r="B411" s="182" t="s">
        <v>2518</v>
      </c>
      <c r="C411" s="183">
        <v>1</v>
      </c>
    </row>
    <row r="412" spans="1:3" ht="15.5" x14ac:dyDescent="0.35">
      <c r="A412" s="182" t="s">
        <v>2519</v>
      </c>
      <c r="B412" s="182" t="s">
        <v>2520</v>
      </c>
      <c r="C412" s="183">
        <v>1</v>
      </c>
    </row>
    <row r="413" spans="1:3" ht="15.5" x14ac:dyDescent="0.35">
      <c r="A413" s="182" t="s">
        <v>2521</v>
      </c>
      <c r="B413" s="182" t="s">
        <v>2522</v>
      </c>
      <c r="C413" s="183">
        <v>1</v>
      </c>
    </row>
    <row r="414" spans="1:3" ht="15.5" x14ac:dyDescent="0.35">
      <c r="A414" s="182" t="s">
        <v>2523</v>
      </c>
      <c r="B414" s="182" t="s">
        <v>2524</v>
      </c>
      <c r="C414" s="183">
        <v>1</v>
      </c>
    </row>
    <row r="415" spans="1:3" ht="15.5" x14ac:dyDescent="0.35">
      <c r="A415" s="182" t="s">
        <v>2525</v>
      </c>
      <c r="B415" s="182" t="s">
        <v>2526</v>
      </c>
      <c r="C415" s="183">
        <v>1</v>
      </c>
    </row>
    <row r="416" spans="1:3" ht="15.5" x14ac:dyDescent="0.35">
      <c r="A416" s="182" t="s">
        <v>2715</v>
      </c>
      <c r="B416" s="182" t="s">
        <v>2716</v>
      </c>
      <c r="C416" s="183">
        <v>1</v>
      </c>
    </row>
    <row r="417" spans="1:3" ht="15.5" x14ac:dyDescent="0.35">
      <c r="A417" s="182" t="s">
        <v>2717</v>
      </c>
      <c r="B417" s="182" t="s">
        <v>2718</v>
      </c>
      <c r="C417" s="183">
        <v>1</v>
      </c>
    </row>
    <row r="418" spans="1:3" ht="15.5" x14ac:dyDescent="0.35">
      <c r="A418" s="182" t="s">
        <v>2719</v>
      </c>
      <c r="B418" s="182" t="s">
        <v>2720</v>
      </c>
      <c r="C418" s="183">
        <v>1</v>
      </c>
    </row>
    <row r="419" spans="1:3" ht="15.5" x14ac:dyDescent="0.35">
      <c r="A419" s="182" t="s">
        <v>2721</v>
      </c>
      <c r="B419" s="182" t="s">
        <v>2722</v>
      </c>
      <c r="C419" s="183">
        <v>1</v>
      </c>
    </row>
    <row r="420" spans="1:3" ht="15.5" x14ac:dyDescent="0.35">
      <c r="A420" s="182" t="s">
        <v>2723</v>
      </c>
      <c r="B420" s="182" t="s">
        <v>2724</v>
      </c>
      <c r="C420" s="183">
        <v>1</v>
      </c>
    </row>
    <row r="421" spans="1:3" ht="15.5" x14ac:dyDescent="0.35">
      <c r="A421" s="182" t="s">
        <v>2725</v>
      </c>
      <c r="B421" s="182" t="s">
        <v>2726</v>
      </c>
      <c r="C421" s="183">
        <v>1</v>
      </c>
    </row>
    <row r="422" spans="1:3" ht="15.5" x14ac:dyDescent="0.35">
      <c r="A422" s="182" t="s">
        <v>2727</v>
      </c>
      <c r="B422" s="182" t="s">
        <v>2728</v>
      </c>
      <c r="C422" s="183">
        <v>1</v>
      </c>
    </row>
    <row r="423" spans="1:3" ht="15.5" x14ac:dyDescent="0.35">
      <c r="A423" s="182" t="s">
        <v>3450</v>
      </c>
      <c r="B423" s="182" t="s">
        <v>3451</v>
      </c>
      <c r="C423" s="183">
        <v>1</v>
      </c>
    </row>
    <row r="424" spans="1:3" ht="15.5" x14ac:dyDescent="0.35">
      <c r="A424" s="182" t="s">
        <v>2527</v>
      </c>
      <c r="B424" s="182" t="s">
        <v>2528</v>
      </c>
      <c r="C424" s="183">
        <v>1</v>
      </c>
    </row>
    <row r="425" spans="1:3" ht="15.5" x14ac:dyDescent="0.35">
      <c r="A425" s="182" t="s">
        <v>3452</v>
      </c>
      <c r="B425" s="182" t="s">
        <v>3453</v>
      </c>
      <c r="C425" s="183">
        <v>1</v>
      </c>
    </row>
    <row r="426" spans="1:3" ht="15.5" x14ac:dyDescent="0.35">
      <c r="A426" s="182" t="s">
        <v>3454</v>
      </c>
      <c r="B426" s="182" t="s">
        <v>3455</v>
      </c>
      <c r="C426" s="183">
        <v>1</v>
      </c>
    </row>
    <row r="427" spans="1:3" ht="15.5" x14ac:dyDescent="0.35">
      <c r="A427" s="182" t="s">
        <v>3456</v>
      </c>
      <c r="B427" s="182" t="s">
        <v>3457</v>
      </c>
      <c r="C427" s="183">
        <v>1</v>
      </c>
    </row>
    <row r="428" spans="1:3" ht="15.5" x14ac:dyDescent="0.35">
      <c r="A428" s="182" t="s">
        <v>3458</v>
      </c>
      <c r="B428" s="182" t="s">
        <v>3459</v>
      </c>
      <c r="C428" s="183">
        <v>1</v>
      </c>
    </row>
    <row r="429" spans="1:3" ht="15.5" x14ac:dyDescent="0.35">
      <c r="A429" s="182" t="s">
        <v>3460</v>
      </c>
      <c r="B429" s="182" t="s">
        <v>2728</v>
      </c>
      <c r="C429" s="183">
        <v>1</v>
      </c>
    </row>
    <row r="430" spans="1:3" ht="15.5" x14ac:dyDescent="0.35">
      <c r="A430" s="182" t="s">
        <v>3461</v>
      </c>
      <c r="B430" s="182" t="s">
        <v>3462</v>
      </c>
      <c r="C430" s="183">
        <v>1</v>
      </c>
    </row>
    <row r="431" spans="1:3" ht="15.5" x14ac:dyDescent="0.35">
      <c r="A431" s="182" t="s">
        <v>3463</v>
      </c>
      <c r="B431" s="182" t="s">
        <v>3464</v>
      </c>
      <c r="C431" s="183">
        <v>1</v>
      </c>
    </row>
    <row r="432" spans="1:3" ht="15.5" x14ac:dyDescent="0.35">
      <c r="A432" s="182" t="s">
        <v>3465</v>
      </c>
      <c r="B432" s="182" t="s">
        <v>3466</v>
      </c>
      <c r="C432" s="183">
        <v>1</v>
      </c>
    </row>
    <row r="433" spans="1:3" ht="15.5" x14ac:dyDescent="0.35">
      <c r="A433" s="182" t="s">
        <v>3467</v>
      </c>
      <c r="B433" s="182" t="s">
        <v>3468</v>
      </c>
      <c r="C433" s="183">
        <v>1</v>
      </c>
    </row>
    <row r="434" spans="1:3" ht="15.5" x14ac:dyDescent="0.35">
      <c r="A434" s="182" t="s">
        <v>3469</v>
      </c>
      <c r="B434" s="182" t="s">
        <v>3470</v>
      </c>
      <c r="C434" s="183">
        <v>1</v>
      </c>
    </row>
    <row r="435" spans="1:3" ht="15.5" x14ac:dyDescent="0.35">
      <c r="A435" s="182" t="s">
        <v>2529</v>
      </c>
      <c r="B435" s="182" t="s">
        <v>2530</v>
      </c>
      <c r="C435" s="183">
        <v>1</v>
      </c>
    </row>
    <row r="436" spans="1:3" ht="15.5" x14ac:dyDescent="0.35">
      <c r="A436" s="182" t="s">
        <v>2531</v>
      </c>
      <c r="B436" s="182" t="s">
        <v>2532</v>
      </c>
      <c r="C436" s="183">
        <v>1</v>
      </c>
    </row>
    <row r="437" spans="1:3" ht="15.5" x14ac:dyDescent="0.35">
      <c r="A437" s="182" t="s">
        <v>2533</v>
      </c>
      <c r="B437" s="182" t="s">
        <v>2534</v>
      </c>
      <c r="C437" s="183">
        <v>1</v>
      </c>
    </row>
    <row r="438" spans="1:3" ht="15.5" x14ac:dyDescent="0.35">
      <c r="A438" s="182" t="s">
        <v>2535</v>
      </c>
      <c r="B438" s="182" t="s">
        <v>2536</v>
      </c>
      <c r="C438" s="183">
        <v>1</v>
      </c>
    </row>
    <row r="439" spans="1:3" ht="15.5" x14ac:dyDescent="0.35">
      <c r="A439" s="182" t="s">
        <v>2537</v>
      </c>
      <c r="B439" s="182" t="s">
        <v>2538</v>
      </c>
      <c r="C439" s="183">
        <v>1</v>
      </c>
    </row>
    <row r="440" spans="1:3" ht="15.5" x14ac:dyDescent="0.35">
      <c r="A440" s="182" t="s">
        <v>2539</v>
      </c>
      <c r="B440" s="182" t="s">
        <v>2540</v>
      </c>
      <c r="C440" s="183">
        <v>1</v>
      </c>
    </row>
    <row r="441" spans="1:3" ht="15.5" x14ac:dyDescent="0.35">
      <c r="A441" s="182" t="s">
        <v>2541</v>
      </c>
      <c r="B441" s="182" t="s">
        <v>2542</v>
      </c>
      <c r="C441" s="183">
        <v>1</v>
      </c>
    </row>
    <row r="442" spans="1:3" ht="15.5" x14ac:dyDescent="0.35">
      <c r="A442" s="182" t="s">
        <v>2543</v>
      </c>
      <c r="B442" s="182" t="s">
        <v>2544</v>
      </c>
      <c r="C442" s="183">
        <v>1</v>
      </c>
    </row>
    <row r="443" spans="1:3" ht="15.5" x14ac:dyDescent="0.35">
      <c r="A443" s="182" t="s">
        <v>2545</v>
      </c>
      <c r="B443" s="182" t="s">
        <v>2546</v>
      </c>
      <c r="C443" s="183">
        <v>1</v>
      </c>
    </row>
    <row r="444" spans="1:3" ht="15.5" x14ac:dyDescent="0.35">
      <c r="A444" s="182" t="s">
        <v>2547</v>
      </c>
      <c r="B444" s="182" t="s">
        <v>2548</v>
      </c>
      <c r="C444" s="183">
        <v>1</v>
      </c>
    </row>
    <row r="445" spans="1:3" ht="15.5" x14ac:dyDescent="0.35">
      <c r="A445" s="182" t="s">
        <v>2549</v>
      </c>
      <c r="B445" s="182" t="s">
        <v>2550</v>
      </c>
      <c r="C445" s="183">
        <v>1</v>
      </c>
    </row>
    <row r="446" spans="1:3" ht="15.5" x14ac:dyDescent="0.35">
      <c r="A446" s="182" t="s">
        <v>2551</v>
      </c>
      <c r="B446" s="182" t="s">
        <v>2552</v>
      </c>
      <c r="C446" s="183">
        <v>1</v>
      </c>
    </row>
    <row r="447" spans="1:3" ht="15.5" x14ac:dyDescent="0.35">
      <c r="A447" s="182" t="s">
        <v>2553</v>
      </c>
      <c r="B447" s="182" t="s">
        <v>2554</v>
      </c>
      <c r="C447" s="183">
        <v>1</v>
      </c>
    </row>
    <row r="448" spans="1:3" ht="15.5" x14ac:dyDescent="0.35">
      <c r="A448" s="182" t="s">
        <v>2555</v>
      </c>
      <c r="B448" s="182" t="s">
        <v>2556</v>
      </c>
      <c r="C448" s="183">
        <v>1</v>
      </c>
    </row>
    <row r="449" spans="1:3" ht="15.5" x14ac:dyDescent="0.35">
      <c r="A449" s="182" t="s">
        <v>2557</v>
      </c>
      <c r="B449" s="182" t="s">
        <v>2558</v>
      </c>
      <c r="C449" s="183">
        <v>1</v>
      </c>
    </row>
    <row r="450" spans="1:3" ht="15.5" x14ac:dyDescent="0.35">
      <c r="A450" s="182" t="s">
        <v>2559</v>
      </c>
      <c r="B450" s="182" t="s">
        <v>2560</v>
      </c>
      <c r="C450" s="183">
        <v>1</v>
      </c>
    </row>
    <row r="451" spans="1:3" ht="15.5" x14ac:dyDescent="0.35">
      <c r="A451" s="182" t="s">
        <v>2561</v>
      </c>
      <c r="B451" s="182" t="s">
        <v>2562</v>
      </c>
      <c r="C451" s="183">
        <v>1</v>
      </c>
    </row>
    <row r="452" spans="1:3" ht="15.5" x14ac:dyDescent="0.35">
      <c r="A452" s="182" t="s">
        <v>2563</v>
      </c>
      <c r="B452" s="182" t="s">
        <v>2564</v>
      </c>
      <c r="C452" s="183">
        <v>1</v>
      </c>
    </row>
    <row r="453" spans="1:3" ht="15.5" x14ac:dyDescent="0.35">
      <c r="A453" s="182" t="s">
        <v>2565</v>
      </c>
      <c r="B453" s="182" t="s">
        <v>2566</v>
      </c>
      <c r="C453" s="183">
        <v>1</v>
      </c>
    </row>
    <row r="454" spans="1:3" ht="15.5" x14ac:dyDescent="0.35">
      <c r="A454" s="182" t="s">
        <v>2567</v>
      </c>
      <c r="B454" s="182" t="s">
        <v>2568</v>
      </c>
      <c r="C454" s="183">
        <v>1</v>
      </c>
    </row>
    <row r="455" spans="1:3" ht="15.5" x14ac:dyDescent="0.35">
      <c r="A455" s="182" t="s">
        <v>2569</v>
      </c>
      <c r="B455" s="182" t="s">
        <v>2570</v>
      </c>
      <c r="C455" s="183">
        <v>1</v>
      </c>
    </row>
    <row r="456" spans="1:3" ht="15.5" x14ac:dyDescent="0.35">
      <c r="A456" s="182" t="s">
        <v>2571</v>
      </c>
      <c r="B456" s="182" t="s">
        <v>2572</v>
      </c>
      <c r="C456" s="183">
        <v>1</v>
      </c>
    </row>
    <row r="457" spans="1:3" ht="15.5" x14ac:dyDescent="0.35">
      <c r="A457" s="182" t="s">
        <v>2573</v>
      </c>
      <c r="B457" s="182" t="s">
        <v>2574</v>
      </c>
      <c r="C457" s="183">
        <v>1</v>
      </c>
    </row>
    <row r="458" spans="1:3" ht="15.5" x14ac:dyDescent="0.35">
      <c r="A458" s="182" t="s">
        <v>2575</v>
      </c>
      <c r="B458" s="182" t="s">
        <v>2576</v>
      </c>
      <c r="C458" s="183">
        <v>1</v>
      </c>
    </row>
    <row r="459" spans="1:3" ht="15.5" x14ac:dyDescent="0.35">
      <c r="A459" s="182" t="s">
        <v>2577</v>
      </c>
      <c r="B459" s="182" t="s">
        <v>2578</v>
      </c>
      <c r="C459" s="183">
        <v>1</v>
      </c>
    </row>
    <row r="460" spans="1:3" ht="12.75" customHeight="1" x14ac:dyDescent="0.35">
      <c r="A460" s="182" t="s">
        <v>2579</v>
      </c>
      <c r="B460" s="182" t="s">
        <v>2580</v>
      </c>
      <c r="C460" s="183">
        <v>1</v>
      </c>
    </row>
    <row r="461" spans="1:3" ht="12.75" customHeight="1" x14ac:dyDescent="0.35">
      <c r="A461" s="182" t="s">
        <v>2581</v>
      </c>
      <c r="B461" s="182" t="s">
        <v>2582</v>
      </c>
      <c r="C461" s="183">
        <v>1</v>
      </c>
    </row>
    <row r="462" spans="1:3" ht="12.75" customHeight="1" x14ac:dyDescent="0.35">
      <c r="A462" s="182" t="s">
        <v>2583</v>
      </c>
      <c r="B462" s="182" t="s">
        <v>2584</v>
      </c>
      <c r="C462" s="183">
        <v>1</v>
      </c>
    </row>
    <row r="463" spans="1:3" ht="12.75" customHeight="1" x14ac:dyDescent="0.35">
      <c r="A463" s="182" t="s">
        <v>2585</v>
      </c>
      <c r="B463" s="182" t="s">
        <v>2586</v>
      </c>
      <c r="C463" s="183">
        <v>1</v>
      </c>
    </row>
    <row r="464" spans="1:3" ht="12.75" customHeight="1" x14ac:dyDescent="0.35">
      <c r="A464" s="182" t="s">
        <v>2587</v>
      </c>
      <c r="B464" s="182" t="s">
        <v>2588</v>
      </c>
      <c r="C464" s="183">
        <v>1</v>
      </c>
    </row>
    <row r="465" spans="1:3" ht="12.75" customHeight="1" x14ac:dyDescent="0.35">
      <c r="A465" s="182" t="s">
        <v>2589</v>
      </c>
      <c r="B465" s="182" t="s">
        <v>2590</v>
      </c>
      <c r="C465" s="183">
        <v>1</v>
      </c>
    </row>
    <row r="466" spans="1:3" ht="12.75" customHeight="1" x14ac:dyDescent="0.35">
      <c r="A466" s="182" t="s">
        <v>2591</v>
      </c>
      <c r="B466" s="182" t="s">
        <v>2592</v>
      </c>
      <c r="C466" s="183">
        <v>1</v>
      </c>
    </row>
    <row r="467" spans="1:3" ht="12.75" customHeight="1" x14ac:dyDescent="0.35">
      <c r="A467" s="182" t="s">
        <v>2593</v>
      </c>
      <c r="B467" s="182" t="s">
        <v>2594</v>
      </c>
      <c r="C467" s="183">
        <v>1</v>
      </c>
    </row>
    <row r="468" spans="1:3" ht="12.75" customHeight="1" x14ac:dyDescent="0.35">
      <c r="A468" s="182" t="s">
        <v>2595</v>
      </c>
      <c r="B468" s="182" t="s">
        <v>2596</v>
      </c>
      <c r="C468" s="183">
        <v>1</v>
      </c>
    </row>
    <row r="469" spans="1:3" ht="12.75" customHeight="1" x14ac:dyDescent="0.35">
      <c r="A469" s="182" t="s">
        <v>2597</v>
      </c>
      <c r="B469" s="182" t="s">
        <v>2598</v>
      </c>
      <c r="C469" s="183">
        <v>1</v>
      </c>
    </row>
    <row r="470" spans="1:3" ht="12.75" customHeight="1" x14ac:dyDescent="0.35">
      <c r="A470" s="182" t="s">
        <v>2599</v>
      </c>
      <c r="B470" s="182" t="s">
        <v>2600</v>
      </c>
      <c r="C470" s="183">
        <v>1</v>
      </c>
    </row>
    <row r="471" spans="1:3" ht="12.75" customHeight="1" x14ac:dyDescent="0.35">
      <c r="A471" s="182" t="s">
        <v>2601</v>
      </c>
      <c r="B471" s="182" t="s">
        <v>2602</v>
      </c>
      <c r="C471" s="183">
        <v>1</v>
      </c>
    </row>
    <row r="472" spans="1:3" ht="12.75" customHeight="1" x14ac:dyDescent="0.35">
      <c r="A472" s="182" t="s">
        <v>2603</v>
      </c>
      <c r="B472" s="182" t="s">
        <v>2604</v>
      </c>
      <c r="C472" s="183">
        <v>1</v>
      </c>
    </row>
    <row r="473" spans="1:3" ht="12.75" customHeight="1" x14ac:dyDescent="0.35">
      <c r="A473" s="182" t="s">
        <v>2605</v>
      </c>
      <c r="B473" s="182" t="s">
        <v>2606</v>
      </c>
      <c r="C473" s="183">
        <v>1</v>
      </c>
    </row>
    <row r="474" spans="1:3" ht="12.75" customHeight="1" x14ac:dyDescent="0.35">
      <c r="A474" s="182" t="s">
        <v>2607</v>
      </c>
      <c r="B474" s="182" t="s">
        <v>2608</v>
      </c>
      <c r="C474" s="183">
        <v>1</v>
      </c>
    </row>
    <row r="475" spans="1:3" ht="12.75" customHeight="1" x14ac:dyDescent="0.35">
      <c r="A475" s="182" t="s">
        <v>2609</v>
      </c>
      <c r="B475" s="182" t="s">
        <v>2610</v>
      </c>
      <c r="C475" s="183">
        <v>5</v>
      </c>
    </row>
    <row r="476" spans="1:3" ht="12.75" customHeight="1" x14ac:dyDescent="0.35">
      <c r="A476" s="182" t="s">
        <v>2611</v>
      </c>
      <c r="B476" s="182" t="s">
        <v>2612</v>
      </c>
      <c r="C476" s="183">
        <v>4</v>
      </c>
    </row>
    <row r="477" spans="1:3" ht="12.75" customHeight="1" x14ac:dyDescent="0.35">
      <c r="A477" s="182" t="s">
        <v>2613</v>
      </c>
      <c r="B477" s="182" t="s">
        <v>2614</v>
      </c>
      <c r="C477" s="183">
        <v>1</v>
      </c>
    </row>
    <row r="478" spans="1:3" ht="12.75" customHeight="1" x14ac:dyDescent="0.35">
      <c r="A478" s="182" t="s">
        <v>2615</v>
      </c>
      <c r="B478" s="182" t="s">
        <v>2616</v>
      </c>
      <c r="C478" s="183">
        <v>1</v>
      </c>
    </row>
    <row r="479" spans="1:3" ht="12.75" customHeight="1" x14ac:dyDescent="0.35">
      <c r="A479" s="182" t="s">
        <v>2617</v>
      </c>
      <c r="B479" s="182" t="s">
        <v>2618</v>
      </c>
      <c r="C479" s="183">
        <v>1</v>
      </c>
    </row>
    <row r="480" spans="1:3" ht="12.75" customHeight="1" x14ac:dyDescent="0.35">
      <c r="A480" s="182" t="s">
        <v>2619</v>
      </c>
      <c r="B480" s="182" t="s">
        <v>2620</v>
      </c>
      <c r="C480" s="183">
        <v>1</v>
      </c>
    </row>
    <row r="481" spans="1:3" ht="12.75" customHeight="1" x14ac:dyDescent="0.35">
      <c r="A481" s="182" t="s">
        <v>2621</v>
      </c>
      <c r="B481" s="182" t="s">
        <v>2622</v>
      </c>
      <c r="C481" s="183">
        <v>1</v>
      </c>
    </row>
    <row r="482" spans="1:3" ht="12.75" customHeight="1" x14ac:dyDescent="0.35">
      <c r="A482" s="182" t="s">
        <v>2623</v>
      </c>
      <c r="B482" s="182" t="s">
        <v>2624</v>
      </c>
      <c r="C482" s="183">
        <v>1</v>
      </c>
    </row>
    <row r="483" spans="1:3" ht="12.75" customHeight="1" x14ac:dyDescent="0.35">
      <c r="A483" s="182" t="s">
        <v>2625</v>
      </c>
      <c r="B483" s="182" t="s">
        <v>2626</v>
      </c>
      <c r="C483" s="183">
        <v>1</v>
      </c>
    </row>
    <row r="484" spans="1:3" ht="12.75" customHeight="1" x14ac:dyDescent="0.35">
      <c r="A484" s="182" t="s">
        <v>2627</v>
      </c>
      <c r="B484" s="182" t="s">
        <v>2628</v>
      </c>
      <c r="C484" s="183">
        <v>1</v>
      </c>
    </row>
    <row r="485" spans="1:3" ht="12.75" customHeight="1" x14ac:dyDescent="0.35">
      <c r="A485" s="182" t="s">
        <v>2629</v>
      </c>
      <c r="B485" s="182" t="s">
        <v>2630</v>
      </c>
      <c r="C485" s="183">
        <v>1</v>
      </c>
    </row>
    <row r="486" spans="1:3" ht="12.75" customHeight="1" x14ac:dyDescent="0.35">
      <c r="A486" s="182" t="s">
        <v>2631</v>
      </c>
      <c r="B486" s="182" t="s">
        <v>2632</v>
      </c>
      <c r="C486" s="183">
        <v>1</v>
      </c>
    </row>
    <row r="487" spans="1:3" ht="12.75" customHeight="1" x14ac:dyDescent="0.35">
      <c r="A487" s="182" t="s">
        <v>2633</v>
      </c>
      <c r="B487" s="182" t="s">
        <v>2634</v>
      </c>
      <c r="C487" s="183">
        <v>1</v>
      </c>
    </row>
    <row r="488" spans="1:3" ht="12.75" customHeight="1" x14ac:dyDescent="0.35">
      <c r="A488" s="182" t="s">
        <v>2635</v>
      </c>
      <c r="B488" s="182" t="s">
        <v>2636</v>
      </c>
      <c r="C488" s="183">
        <v>1</v>
      </c>
    </row>
    <row r="489" spans="1:3" ht="12.75" customHeight="1" x14ac:dyDescent="0.35">
      <c r="A489" s="182" t="s">
        <v>2637</v>
      </c>
      <c r="B489" s="182" t="s">
        <v>2638</v>
      </c>
      <c r="C489" s="183">
        <v>1</v>
      </c>
    </row>
    <row r="490" spans="1:3" ht="12.75" customHeight="1" x14ac:dyDescent="0.35">
      <c r="A490" s="182" t="s">
        <v>2639</v>
      </c>
      <c r="B490" s="182" t="s">
        <v>2640</v>
      </c>
      <c r="C490" s="183">
        <v>8</v>
      </c>
    </row>
    <row r="491" spans="1:3" ht="12.75" customHeight="1" x14ac:dyDescent="0.35">
      <c r="A491" s="182" t="s">
        <v>2641</v>
      </c>
      <c r="B491" s="182" t="s">
        <v>2642</v>
      </c>
      <c r="C491" s="183">
        <v>1</v>
      </c>
    </row>
    <row r="492" spans="1:3" ht="12.75" customHeight="1" x14ac:dyDescent="0.35">
      <c r="A492" s="182" t="s">
        <v>2643</v>
      </c>
      <c r="B492" s="182" t="s">
        <v>2644</v>
      </c>
      <c r="C492" s="183">
        <v>1</v>
      </c>
    </row>
    <row r="493" spans="1:3" ht="12.75" customHeight="1" x14ac:dyDescent="0.35">
      <c r="A493" s="182" t="s">
        <v>2645</v>
      </c>
      <c r="B493" s="182" t="s">
        <v>2646</v>
      </c>
      <c r="C493" s="183">
        <v>1</v>
      </c>
    </row>
    <row r="494" spans="1:3" ht="12.75" customHeight="1" x14ac:dyDescent="0.35">
      <c r="A494" s="182" t="s">
        <v>2647</v>
      </c>
      <c r="B494" s="182" t="s">
        <v>2648</v>
      </c>
      <c r="C494" s="183">
        <v>1</v>
      </c>
    </row>
    <row r="495" spans="1:3" ht="12.75" customHeight="1" x14ac:dyDescent="0.35">
      <c r="A495" s="182" t="s">
        <v>2649</v>
      </c>
      <c r="B495" s="182" t="s">
        <v>2650</v>
      </c>
      <c r="C495" s="183">
        <v>1</v>
      </c>
    </row>
    <row r="496" spans="1:3" ht="12.75" customHeight="1" x14ac:dyDescent="0.35">
      <c r="A496" s="182" t="s">
        <v>2651</v>
      </c>
      <c r="B496" s="182" t="s">
        <v>2652</v>
      </c>
      <c r="C496" s="183">
        <v>1</v>
      </c>
    </row>
    <row r="497" spans="1:3" ht="12.75" customHeight="1" x14ac:dyDescent="0.35">
      <c r="A497" s="182" t="s">
        <v>2653</v>
      </c>
      <c r="B497" s="182" t="s">
        <v>2654</v>
      </c>
      <c r="C497" s="183">
        <v>1</v>
      </c>
    </row>
    <row r="498" spans="1:3" ht="12.75" customHeight="1" x14ac:dyDescent="0.35">
      <c r="A498" s="182" t="s">
        <v>2655</v>
      </c>
      <c r="B498" s="182" t="s">
        <v>2656</v>
      </c>
      <c r="C498" s="183">
        <v>1</v>
      </c>
    </row>
    <row r="499" spans="1:3" ht="12.75" customHeight="1" x14ac:dyDescent="0.35">
      <c r="A499" s="182" t="s">
        <v>2657</v>
      </c>
      <c r="B499" s="182" t="s">
        <v>2658</v>
      </c>
      <c r="C499" s="183">
        <v>1</v>
      </c>
    </row>
    <row r="500" spans="1:3" ht="12.75" customHeight="1" x14ac:dyDescent="0.35">
      <c r="A500" s="182" t="s">
        <v>2659</v>
      </c>
      <c r="B500" s="182" t="s">
        <v>2660</v>
      </c>
      <c r="C500" s="183">
        <v>1</v>
      </c>
    </row>
    <row r="501" spans="1:3" ht="12.75" customHeight="1" x14ac:dyDescent="0.35">
      <c r="A501" s="182" t="s">
        <v>2661</v>
      </c>
      <c r="B501" s="182" t="s">
        <v>2662</v>
      </c>
      <c r="C501" s="183">
        <v>1</v>
      </c>
    </row>
    <row r="502" spans="1:3" ht="12.75" customHeight="1" x14ac:dyDescent="0.35">
      <c r="A502" s="182" t="s">
        <v>2663</v>
      </c>
      <c r="B502" s="182" t="s">
        <v>2664</v>
      </c>
      <c r="C502" s="183">
        <v>1</v>
      </c>
    </row>
    <row r="503" spans="1:3" ht="12.75" customHeight="1" x14ac:dyDescent="0.35">
      <c r="A503" s="182" t="s">
        <v>2665</v>
      </c>
      <c r="B503" s="182" t="s">
        <v>2666</v>
      </c>
      <c r="C503" s="183">
        <v>1</v>
      </c>
    </row>
    <row r="504" spans="1:3" ht="12.75" customHeight="1" x14ac:dyDescent="0.35">
      <c r="A504" s="182" t="s">
        <v>2667</v>
      </c>
      <c r="B504" s="182" t="s">
        <v>2668</v>
      </c>
      <c r="C504" s="183">
        <v>1</v>
      </c>
    </row>
    <row r="505" spans="1:3" ht="12.75" customHeight="1" x14ac:dyDescent="0.35">
      <c r="A505" s="182" t="s">
        <v>2669</v>
      </c>
      <c r="B505" s="182" t="s">
        <v>2670</v>
      </c>
      <c r="C505" s="183">
        <v>1</v>
      </c>
    </row>
    <row r="506" spans="1:3" ht="12.75" customHeight="1" x14ac:dyDescent="0.35">
      <c r="A506" s="182" t="s">
        <v>2671</v>
      </c>
      <c r="B506" s="182" t="s">
        <v>2672</v>
      </c>
      <c r="C506" s="183">
        <v>1</v>
      </c>
    </row>
    <row r="507" spans="1:3" ht="12.75" customHeight="1" x14ac:dyDescent="0.35">
      <c r="A507" s="182" t="s">
        <v>2673</v>
      </c>
      <c r="B507" s="182" t="s">
        <v>2674</v>
      </c>
      <c r="C507" s="183">
        <v>1</v>
      </c>
    </row>
    <row r="508" spans="1:3" ht="12.75" customHeight="1" x14ac:dyDescent="0.35">
      <c r="A508" s="182" t="s">
        <v>2675</v>
      </c>
      <c r="B508" s="182" t="s">
        <v>2676</v>
      </c>
      <c r="C508" s="183">
        <v>1</v>
      </c>
    </row>
    <row r="509" spans="1:3" ht="12.75" customHeight="1" x14ac:dyDescent="0.35">
      <c r="A509" s="182" t="s">
        <v>2677</v>
      </c>
      <c r="B509" s="182" t="s">
        <v>2678</v>
      </c>
      <c r="C509" s="183">
        <v>1</v>
      </c>
    </row>
    <row r="510" spans="1:3" ht="12.75" customHeight="1" x14ac:dyDescent="0.35">
      <c r="A510" s="182" t="s">
        <v>2679</v>
      </c>
      <c r="B510" s="182" t="s">
        <v>2680</v>
      </c>
      <c r="C510" s="183">
        <v>1</v>
      </c>
    </row>
    <row r="511" spans="1:3" ht="12.75" customHeight="1" x14ac:dyDescent="0.35">
      <c r="A511" s="182" t="s">
        <v>2681</v>
      </c>
      <c r="B511" s="182" t="s">
        <v>2682</v>
      </c>
      <c r="C511" s="183">
        <v>1</v>
      </c>
    </row>
    <row r="512" spans="1:3" ht="12.75" customHeight="1" x14ac:dyDescent="0.35">
      <c r="A512" s="182" t="s">
        <v>2683</v>
      </c>
      <c r="B512" s="182" t="s">
        <v>2684</v>
      </c>
      <c r="C512" s="183">
        <v>1</v>
      </c>
    </row>
    <row r="513" spans="1:3" ht="12.75" customHeight="1" x14ac:dyDescent="0.35">
      <c r="A513" s="182" t="s">
        <v>2685</v>
      </c>
      <c r="B513" s="182" t="s">
        <v>2686</v>
      </c>
      <c r="C513" s="183">
        <v>1</v>
      </c>
    </row>
    <row r="514" spans="1:3" ht="12.75" customHeight="1" x14ac:dyDescent="0.35">
      <c r="A514" s="182" t="s">
        <v>2687</v>
      </c>
      <c r="B514" s="182" t="s">
        <v>2688</v>
      </c>
      <c r="C514" s="183">
        <v>1</v>
      </c>
    </row>
    <row r="515" spans="1:3" ht="12.75" customHeight="1" x14ac:dyDescent="0.35">
      <c r="A515" s="182" t="s">
        <v>2689</v>
      </c>
      <c r="B515" s="182" t="s">
        <v>2690</v>
      </c>
      <c r="C515" s="183">
        <v>1</v>
      </c>
    </row>
    <row r="516" spans="1:3" ht="12.75" customHeight="1" x14ac:dyDescent="0.35">
      <c r="A516" s="182" t="s">
        <v>2691</v>
      </c>
      <c r="B516" s="182" t="s">
        <v>2692</v>
      </c>
      <c r="C516" s="183">
        <v>1</v>
      </c>
    </row>
    <row r="517" spans="1:3" ht="12.75" customHeight="1" x14ac:dyDescent="0.35">
      <c r="A517" s="182" t="s">
        <v>2693</v>
      </c>
      <c r="B517" s="182" t="s">
        <v>2694</v>
      </c>
      <c r="C517" s="183">
        <v>1</v>
      </c>
    </row>
    <row r="518" spans="1:3" ht="12.75" customHeight="1" x14ac:dyDescent="0.35">
      <c r="A518" s="182" t="s">
        <v>2695</v>
      </c>
      <c r="B518" s="182" t="s">
        <v>2696</v>
      </c>
      <c r="C518" s="183">
        <v>1</v>
      </c>
    </row>
    <row r="519" spans="1:3" ht="12.75" customHeight="1" x14ac:dyDescent="0.35">
      <c r="A519" s="182" t="s">
        <v>2697</v>
      </c>
      <c r="B519" s="182" t="s">
        <v>2698</v>
      </c>
      <c r="C519" s="183">
        <v>1</v>
      </c>
    </row>
    <row r="520" spans="1:3" ht="12.75" customHeight="1" x14ac:dyDescent="0.35">
      <c r="A520" s="182" t="s">
        <v>2699</v>
      </c>
      <c r="B520" s="182" t="s">
        <v>2700</v>
      </c>
      <c r="C520" s="183">
        <v>1</v>
      </c>
    </row>
    <row r="521" spans="1:3" ht="12.75" customHeight="1" x14ac:dyDescent="0.35">
      <c r="A521" s="182" t="s">
        <v>2701</v>
      </c>
      <c r="B521" s="182" t="s">
        <v>2702</v>
      </c>
      <c r="C521" s="183">
        <v>1</v>
      </c>
    </row>
    <row r="522" spans="1:3" ht="12.75" customHeight="1" x14ac:dyDescent="0.35">
      <c r="A522" s="182" t="s">
        <v>2703</v>
      </c>
      <c r="B522" s="182" t="s">
        <v>2704</v>
      </c>
      <c r="C522" s="183">
        <v>1</v>
      </c>
    </row>
    <row r="523" spans="1:3" ht="12.75" customHeight="1" x14ac:dyDescent="0.35">
      <c r="A523" s="182" t="s">
        <v>2705</v>
      </c>
      <c r="B523" s="182" t="s">
        <v>2706</v>
      </c>
      <c r="C523" s="183">
        <v>1</v>
      </c>
    </row>
    <row r="524" spans="1:3" ht="12.75" customHeight="1" x14ac:dyDescent="0.35">
      <c r="A524" s="182" t="s">
        <v>2707</v>
      </c>
      <c r="B524" s="182" t="s">
        <v>2708</v>
      </c>
      <c r="C524" s="183">
        <v>1</v>
      </c>
    </row>
    <row r="525" spans="1:3" ht="12.75" customHeight="1" x14ac:dyDescent="0.35">
      <c r="A525" s="182" t="s">
        <v>2709</v>
      </c>
      <c r="B525" s="182" t="s">
        <v>2710</v>
      </c>
      <c r="C525" s="183">
        <v>1</v>
      </c>
    </row>
    <row r="526" spans="1:3" ht="12.75" customHeight="1" x14ac:dyDescent="0.35">
      <c r="A526" s="182" t="s">
        <v>2711</v>
      </c>
      <c r="B526" s="182" t="s">
        <v>2712</v>
      </c>
      <c r="C526" s="183">
        <v>1</v>
      </c>
    </row>
    <row r="527" spans="1:3" ht="12.75" customHeight="1" x14ac:dyDescent="0.35">
      <c r="A527" s="182" t="s">
        <v>2713</v>
      </c>
      <c r="B527" s="182" t="s">
        <v>2714</v>
      </c>
      <c r="C527" s="183">
        <v>1</v>
      </c>
    </row>
    <row r="528" spans="1:3" ht="12.75" customHeight="1" x14ac:dyDescent="0.35">
      <c r="A528" s="182" t="s">
        <v>4963</v>
      </c>
      <c r="B528" s="182" t="s">
        <v>4964</v>
      </c>
      <c r="C528" s="183">
        <v>1</v>
      </c>
    </row>
    <row r="529" spans="1:3" ht="12.75" customHeight="1" x14ac:dyDescent="0.35">
      <c r="A529" s="182" t="s">
        <v>4965</v>
      </c>
      <c r="B529" s="182" t="s">
        <v>4966</v>
      </c>
      <c r="C529" s="183">
        <v>1</v>
      </c>
    </row>
    <row r="530" spans="1:3" ht="12.75" customHeight="1" x14ac:dyDescent="0.35">
      <c r="A530" s="182" t="s">
        <v>4967</v>
      </c>
      <c r="B530" s="182" t="s">
        <v>4968</v>
      </c>
      <c r="C530" s="183">
        <v>1</v>
      </c>
    </row>
    <row r="531" spans="1:3" ht="12.75" customHeight="1" x14ac:dyDescent="0.35">
      <c r="A531" s="182" t="s">
        <v>4969</v>
      </c>
      <c r="B531" s="182" t="s">
        <v>4970</v>
      </c>
      <c r="C531" s="183">
        <v>1</v>
      </c>
    </row>
    <row r="532" spans="1:3" ht="12.75" customHeight="1" x14ac:dyDescent="0.35">
      <c r="A532" s="182" t="s">
        <v>4971</v>
      </c>
      <c r="B532" s="182" t="s">
        <v>4972</v>
      </c>
      <c r="C532" s="183">
        <v>1</v>
      </c>
    </row>
    <row r="533" spans="1:3" ht="12.75" customHeight="1" x14ac:dyDescent="0.35">
      <c r="A533" s="182" t="s">
        <v>4973</v>
      </c>
      <c r="B533" s="182" t="s">
        <v>4974</v>
      </c>
      <c r="C533" s="183">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F6340D-2503-4BA9-946B-109A3E0815B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4D285DD-17D9-4F98-9A85-5EEF74C87F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5E7A16-7B9D-4846-8492-9B30E8F8A3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Dashboard</vt:lpstr>
      <vt:lpstr>Results</vt:lpstr>
      <vt:lpstr>Instructions</vt:lpstr>
      <vt:lpstr>Win11</vt:lpstr>
      <vt:lpstr>Change Log</vt:lpstr>
      <vt:lpstr>Issue Code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
  <dc:creator>Booz Allen Hamilton</dc:creator>
  <cp:keywords/>
  <dc:description/>
  <cp:lastModifiedBy>Alobaidi Ruda A (Contractor)</cp:lastModifiedBy>
  <cp:revision/>
  <dcterms:created xsi:type="dcterms:W3CDTF">2016-01-27T20:29:26Z</dcterms:created>
  <dcterms:modified xsi:type="dcterms:W3CDTF">2022-08-24T13:41:03Z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0x010100E8981AE45EB946489AEC838024505119</vt:lpwstr>
  </property>
</Properties>
</file>