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showInkAnnotation="0" codeName="ThisWorkbook" autoCompressPictures="0"/>
  <mc:AlternateContent xmlns:mc="http://schemas.openxmlformats.org/markup-compatibility/2006">
    <mc:Choice Requires="x15">
      <x15ac:absPath xmlns:x15ac="http://schemas.microsoft.com/office/spreadsheetml/2010/11/ac" url="C:\Users\d88pb\Documents\Safeguard\Method\Updated SCSEM package 09-30-2021\SCSEM Package 09302021\Windows\"/>
    </mc:Choice>
  </mc:AlternateContent>
  <xr:revisionPtr revIDLastSave="0" documentId="13_ncr:1_{7BB824CD-E976-49D4-B0E1-1B6D330E2A2C}" xr6:coauthVersionLast="47" xr6:coauthVersionMax="47" xr10:uidLastSave="{00000000-0000-0000-0000-000000000000}"/>
  <bookViews>
    <workbookView xWindow="-110" yWindow="-110" windowWidth="19420" windowHeight="10420" tabRatio="759" xr2:uid="{00000000-000D-0000-FFFF-FFFF00000000}"/>
  </bookViews>
  <sheets>
    <sheet name="Dashboard" sheetId="1" r:id="rId1"/>
    <sheet name="Results" sheetId="14" r:id="rId2"/>
    <sheet name="Instructions" sheetId="9" r:id="rId3"/>
    <sheet name="Win 8 Test Cases" sheetId="15" r:id="rId4"/>
    <sheet name="Win 8.1 Test Cases" sheetId="16" r:id="rId5"/>
    <sheet name="Appendix" sheetId="10" r:id="rId6"/>
    <sheet name="Change Log" sheetId="11" r:id="rId7"/>
    <sheet name="Issue Code Table" sheetId="17" r:id="rId8"/>
  </sheets>
  <definedNames>
    <definedName name="_xlnm._FilterDatabase" localSheetId="3" hidden="1">'Win 8 Test Cases'!$A$2:$Y$273</definedName>
    <definedName name="_xlnm._FilterDatabase" localSheetId="4" hidden="1">'Win 8.1 Test Cases'!$A$2:$AA$300</definedName>
    <definedName name="_xlnm.Print_Area" localSheetId="5">Appendix!$A$1:$A$26</definedName>
    <definedName name="_xlnm.Print_Area" localSheetId="6">'Change Log'!$A$1:$D$5</definedName>
    <definedName name="_xlnm.Print_Area" localSheetId="0">Dashboard!$A$1:$C$44</definedName>
    <definedName name="_xlnm.Print_Area" localSheetId="2">Instructions!$A$1:$N$61</definedName>
    <definedName name="_xlnm.Print_Area" localSheetId="1">Results!#REF!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16" l="1"/>
  <c r="AA5" i="16"/>
  <c r="AA6" i="16"/>
  <c r="AA7" i="16"/>
  <c r="AA8" i="16"/>
  <c r="AA9" i="16"/>
  <c r="AA10" i="16"/>
  <c r="AA11" i="16"/>
  <c r="AA12" i="16"/>
  <c r="AA13" i="16"/>
  <c r="AA14" i="16"/>
  <c r="AA15" i="16"/>
  <c r="AA16" i="16"/>
  <c r="AA17" i="16"/>
  <c r="AA18" i="16"/>
  <c r="AA19" i="16"/>
  <c r="AA20" i="16"/>
  <c r="AA21" i="16"/>
  <c r="AA22" i="16"/>
  <c r="AA23" i="16"/>
  <c r="AA24" i="16"/>
  <c r="AA25" i="16"/>
  <c r="AA26" i="16"/>
  <c r="AA27" i="16"/>
  <c r="AA28" i="16"/>
  <c r="AA29" i="16"/>
  <c r="AA30" i="16"/>
  <c r="AA31" i="16"/>
  <c r="AA32" i="16"/>
  <c r="AA33" i="16"/>
  <c r="AA34" i="16"/>
  <c r="AA35" i="16"/>
  <c r="AA36" i="16"/>
  <c r="AA37" i="16"/>
  <c r="AA38" i="16"/>
  <c r="AA39" i="16"/>
  <c r="AA40" i="16"/>
  <c r="AA41" i="16"/>
  <c r="AA42" i="16"/>
  <c r="AA43" i="16"/>
  <c r="AA44" i="16"/>
  <c r="AA45" i="16"/>
  <c r="AA46" i="16"/>
  <c r="AA47" i="16"/>
  <c r="AA48" i="16"/>
  <c r="AA49" i="16"/>
  <c r="AA50" i="16"/>
  <c r="AA51" i="16"/>
  <c r="AA52" i="16"/>
  <c r="AA53" i="16"/>
  <c r="AA54" i="16"/>
  <c r="AA55" i="16"/>
  <c r="AA56" i="16"/>
  <c r="AA57" i="16"/>
  <c r="AA58" i="16"/>
  <c r="AA59" i="16"/>
  <c r="AA60" i="16"/>
  <c r="AA61" i="16"/>
  <c r="AA62" i="16"/>
  <c r="AA63" i="16"/>
  <c r="AA64" i="16"/>
  <c r="AA65" i="16"/>
  <c r="AA66" i="16"/>
  <c r="AA67" i="16"/>
  <c r="AA68" i="16"/>
  <c r="AA69" i="16"/>
  <c r="AA70" i="16"/>
  <c r="AA71" i="16"/>
  <c r="AA72" i="16"/>
  <c r="AA73" i="16"/>
  <c r="AA74" i="16"/>
  <c r="AA75" i="16"/>
  <c r="AA76" i="16"/>
  <c r="AA77" i="16"/>
  <c r="AA78" i="16"/>
  <c r="AA79" i="16"/>
  <c r="AA80" i="16"/>
  <c r="AA81" i="16"/>
  <c r="AA82" i="16"/>
  <c r="AA83" i="16"/>
  <c r="AA84" i="16"/>
  <c r="AA85" i="16"/>
  <c r="AA86" i="16"/>
  <c r="AA87" i="16"/>
  <c r="AA88" i="16"/>
  <c r="AA89" i="16"/>
  <c r="AA90" i="16"/>
  <c r="AA91" i="16"/>
  <c r="AA92" i="16"/>
  <c r="AA93" i="16"/>
  <c r="AA94" i="16"/>
  <c r="AA95" i="16"/>
  <c r="AA96" i="16"/>
  <c r="AA97" i="16"/>
  <c r="AA98" i="16"/>
  <c r="AA99" i="16"/>
  <c r="AA100" i="16"/>
  <c r="AA101" i="16"/>
  <c r="AA102" i="16"/>
  <c r="AA103" i="16"/>
  <c r="AA104" i="16"/>
  <c r="AA105" i="16"/>
  <c r="AA106" i="16"/>
  <c r="AA107" i="16"/>
  <c r="AA108" i="16"/>
  <c r="AA109" i="16"/>
  <c r="AA110" i="16"/>
  <c r="AA111" i="16"/>
  <c r="AA112" i="16"/>
  <c r="AA113" i="16"/>
  <c r="AA114" i="16"/>
  <c r="AA115" i="16"/>
  <c r="AA116" i="16"/>
  <c r="AA117" i="16"/>
  <c r="AA118" i="16"/>
  <c r="AA119" i="16"/>
  <c r="AA120" i="16"/>
  <c r="AA121" i="16"/>
  <c r="AA122" i="16"/>
  <c r="AA123" i="16"/>
  <c r="AA124" i="16"/>
  <c r="AA125" i="16"/>
  <c r="AA126" i="16"/>
  <c r="AA127" i="16"/>
  <c r="AA128" i="16"/>
  <c r="AA129" i="16"/>
  <c r="AA130" i="16"/>
  <c r="AA131" i="16"/>
  <c r="AA132" i="16"/>
  <c r="AA133" i="16"/>
  <c r="AA134" i="16"/>
  <c r="AA135" i="16"/>
  <c r="AA136" i="16"/>
  <c r="AA137" i="16"/>
  <c r="AA138" i="16"/>
  <c r="AA139" i="16"/>
  <c r="AA140" i="16"/>
  <c r="AA141" i="16"/>
  <c r="AA142" i="16"/>
  <c r="AA143" i="16"/>
  <c r="AA144" i="16"/>
  <c r="AA145" i="16"/>
  <c r="AA146" i="16"/>
  <c r="AA147" i="16"/>
  <c r="AA148" i="16"/>
  <c r="AA149" i="16"/>
  <c r="AA150" i="16"/>
  <c r="AA151" i="16"/>
  <c r="AA152" i="16"/>
  <c r="AA153" i="16"/>
  <c r="AA154" i="16"/>
  <c r="AA155" i="16"/>
  <c r="AA156" i="16"/>
  <c r="AA157" i="16"/>
  <c r="AA158" i="16"/>
  <c r="AA159" i="16"/>
  <c r="AA160" i="16"/>
  <c r="AA161" i="16"/>
  <c r="AA162" i="16"/>
  <c r="AA163" i="16"/>
  <c r="AA164" i="16"/>
  <c r="AA165" i="16"/>
  <c r="AA166" i="16"/>
  <c r="AA167" i="16"/>
  <c r="AA168" i="16"/>
  <c r="AA169" i="16"/>
  <c r="AA170" i="16"/>
  <c r="AA171" i="16"/>
  <c r="AA172" i="16"/>
  <c r="AA173" i="16"/>
  <c r="AA174" i="16"/>
  <c r="AA175" i="16"/>
  <c r="AA176" i="16"/>
  <c r="AA177" i="16"/>
  <c r="AA178" i="16"/>
  <c r="AA179" i="16"/>
  <c r="AA180" i="16"/>
  <c r="AA181" i="16"/>
  <c r="AA182" i="16"/>
  <c r="AA183" i="16"/>
  <c r="AA184" i="16"/>
  <c r="AA185" i="16"/>
  <c r="AA186" i="16"/>
  <c r="AA187" i="16"/>
  <c r="AA188" i="16"/>
  <c r="AA189" i="16"/>
  <c r="AA190" i="16"/>
  <c r="AA191" i="16"/>
  <c r="AA192" i="16"/>
  <c r="AA193" i="16"/>
  <c r="AA194" i="16"/>
  <c r="AA195" i="16"/>
  <c r="AA196" i="16"/>
  <c r="AA197" i="16"/>
  <c r="AA198" i="16"/>
  <c r="AA199" i="16"/>
  <c r="AA200" i="16"/>
  <c r="AA201" i="16"/>
  <c r="AA202" i="16"/>
  <c r="AA203" i="16"/>
  <c r="AA204" i="16"/>
  <c r="AA205" i="16"/>
  <c r="AA206" i="16"/>
  <c r="AA207" i="16"/>
  <c r="AA208" i="16"/>
  <c r="AA209" i="16"/>
  <c r="AA210" i="16"/>
  <c r="AA211" i="16"/>
  <c r="AA212" i="16"/>
  <c r="AA213" i="16"/>
  <c r="AA214" i="16"/>
  <c r="AA215" i="16"/>
  <c r="AA216" i="16"/>
  <c r="AA217" i="16"/>
  <c r="AA218" i="16"/>
  <c r="AA219" i="16"/>
  <c r="AA220" i="16"/>
  <c r="AA221" i="16"/>
  <c r="AA222" i="16"/>
  <c r="AA223" i="16"/>
  <c r="AA224" i="16"/>
  <c r="AA225" i="16"/>
  <c r="AA226" i="16"/>
  <c r="AA227" i="16"/>
  <c r="AA228" i="16"/>
  <c r="AA229" i="16"/>
  <c r="AA230" i="16"/>
  <c r="AA231" i="16"/>
  <c r="AA232" i="16"/>
  <c r="AA233" i="16"/>
  <c r="AA234" i="16"/>
  <c r="AA235" i="16"/>
  <c r="AA236" i="16"/>
  <c r="AA237" i="16"/>
  <c r="AA238" i="16"/>
  <c r="AA239" i="16"/>
  <c r="AA240" i="16"/>
  <c r="AA241" i="16"/>
  <c r="AA242" i="16"/>
  <c r="AA243" i="16"/>
  <c r="AA244" i="16"/>
  <c r="AA245" i="16"/>
  <c r="AA246" i="16"/>
  <c r="AA247" i="16"/>
  <c r="AA248" i="16"/>
  <c r="AA249" i="16"/>
  <c r="AA250" i="16"/>
  <c r="AA251" i="16"/>
  <c r="AA252" i="16"/>
  <c r="AA253" i="16"/>
  <c r="AA254" i="16"/>
  <c r="AA255" i="16"/>
  <c r="AA256" i="16"/>
  <c r="AA257" i="16"/>
  <c r="AA258" i="16"/>
  <c r="AA259" i="16"/>
  <c r="AA260" i="16"/>
  <c r="AA261" i="16"/>
  <c r="AA262" i="16"/>
  <c r="AA263" i="16"/>
  <c r="AA264" i="16"/>
  <c r="AA265" i="16"/>
  <c r="AA266" i="16"/>
  <c r="AA267" i="16"/>
  <c r="AA268" i="16"/>
  <c r="AA269" i="16"/>
  <c r="AA270" i="16"/>
  <c r="AA271" i="16"/>
  <c r="AA272" i="16"/>
  <c r="AA273" i="16"/>
  <c r="AA274" i="16"/>
  <c r="AA275" i="16"/>
  <c r="AA276" i="16"/>
  <c r="AA277" i="16"/>
  <c r="AA278" i="16"/>
  <c r="AA279" i="16"/>
  <c r="AA280" i="16"/>
  <c r="AA281" i="16"/>
  <c r="AA282" i="16"/>
  <c r="AA283" i="16"/>
  <c r="AA284" i="16"/>
  <c r="AA285" i="16"/>
  <c r="AA286" i="16"/>
  <c r="AA287" i="16"/>
  <c r="AA288" i="16"/>
  <c r="AA289" i="16"/>
  <c r="AA290" i="16"/>
  <c r="AA291" i="16"/>
  <c r="AA292" i="16"/>
  <c r="AA293" i="16"/>
  <c r="AA294" i="16"/>
  <c r="AA295" i="16"/>
  <c r="AA296" i="16"/>
  <c r="AA297" i="16"/>
  <c r="AA298" i="16"/>
  <c r="AA299" i="16"/>
  <c r="AA4" i="15"/>
  <c r="AA5" i="15"/>
  <c r="AA6" i="15"/>
  <c r="AA7" i="15"/>
  <c r="AA8" i="15"/>
  <c r="AA9" i="15"/>
  <c r="AA10" i="15"/>
  <c r="AA11" i="15"/>
  <c r="AA12" i="15"/>
  <c r="AA13" i="15"/>
  <c r="AA14" i="15"/>
  <c r="AA15" i="15"/>
  <c r="AA16" i="15"/>
  <c r="AA17" i="15"/>
  <c r="AA18" i="15"/>
  <c r="AA19" i="15"/>
  <c r="AA20" i="15"/>
  <c r="AA21" i="15"/>
  <c r="AA22" i="15"/>
  <c r="AA23" i="15"/>
  <c r="AA24" i="15"/>
  <c r="AA25" i="15"/>
  <c r="AA26" i="15"/>
  <c r="AA27" i="15"/>
  <c r="AA28" i="15"/>
  <c r="AA29" i="15"/>
  <c r="AA30" i="15"/>
  <c r="AA31" i="15"/>
  <c r="AA32" i="15"/>
  <c r="AA33" i="15"/>
  <c r="AA34" i="15"/>
  <c r="AA35" i="15"/>
  <c r="AA36" i="15"/>
  <c r="AA37" i="15"/>
  <c r="AA38" i="15"/>
  <c r="AA39" i="15"/>
  <c r="AA40" i="15"/>
  <c r="AA41" i="15"/>
  <c r="AA42" i="15"/>
  <c r="AA43" i="15"/>
  <c r="AA44" i="15"/>
  <c r="AA45" i="15"/>
  <c r="AA46" i="15"/>
  <c r="AA47" i="15"/>
  <c r="AA48" i="15"/>
  <c r="AA49" i="15"/>
  <c r="AA50" i="15"/>
  <c r="AA51" i="15"/>
  <c r="AA52" i="15"/>
  <c r="AA53" i="15"/>
  <c r="AA54" i="15"/>
  <c r="AA55" i="15"/>
  <c r="AA56" i="15"/>
  <c r="AA57" i="15"/>
  <c r="AA58" i="15"/>
  <c r="AA59" i="15"/>
  <c r="AA60" i="15"/>
  <c r="AA61" i="15"/>
  <c r="AA62" i="15"/>
  <c r="AA63" i="15"/>
  <c r="AA64" i="15"/>
  <c r="AA65" i="15"/>
  <c r="AA66" i="15"/>
  <c r="AA67" i="15"/>
  <c r="AA68" i="15"/>
  <c r="AA69" i="15"/>
  <c r="AA70" i="15"/>
  <c r="AA71" i="15"/>
  <c r="AA72" i="15"/>
  <c r="AA73" i="15"/>
  <c r="AA74" i="15"/>
  <c r="AA75" i="15"/>
  <c r="AA76" i="15"/>
  <c r="AA77" i="15"/>
  <c r="AA78" i="15"/>
  <c r="AA79" i="15"/>
  <c r="AA80" i="15"/>
  <c r="AA81" i="15"/>
  <c r="AA82" i="15"/>
  <c r="AA83" i="15"/>
  <c r="AA84" i="15"/>
  <c r="AA85" i="15"/>
  <c r="AA86" i="15"/>
  <c r="AA87" i="15"/>
  <c r="AA88" i="15"/>
  <c r="AA89" i="15"/>
  <c r="AA90" i="15"/>
  <c r="AA91" i="15"/>
  <c r="AA92" i="15"/>
  <c r="AA93" i="15"/>
  <c r="AA94" i="15"/>
  <c r="AA95" i="15"/>
  <c r="AA96" i="15"/>
  <c r="AA97" i="15"/>
  <c r="AA98" i="15"/>
  <c r="AA99" i="15"/>
  <c r="AA100" i="15"/>
  <c r="AA101" i="15"/>
  <c r="AA102" i="15"/>
  <c r="AA103" i="15"/>
  <c r="AA104" i="15"/>
  <c r="AA105" i="15"/>
  <c r="AA106" i="15"/>
  <c r="AA107" i="15"/>
  <c r="AA108" i="15"/>
  <c r="AA109" i="15"/>
  <c r="AA110" i="15"/>
  <c r="AA111" i="15"/>
  <c r="AA112" i="15"/>
  <c r="AA113" i="15"/>
  <c r="AA114" i="15"/>
  <c r="AA115" i="15"/>
  <c r="AA116" i="15"/>
  <c r="AA117" i="15"/>
  <c r="AA118" i="15"/>
  <c r="AA119" i="15"/>
  <c r="AA120" i="15"/>
  <c r="AA121" i="15"/>
  <c r="AA122" i="15"/>
  <c r="AA123" i="15"/>
  <c r="AA124" i="15"/>
  <c r="AA125" i="15"/>
  <c r="AA126" i="15"/>
  <c r="AA127" i="15"/>
  <c r="AA128" i="15"/>
  <c r="AA129" i="15"/>
  <c r="AA130" i="15"/>
  <c r="AA131" i="15"/>
  <c r="AA132" i="15"/>
  <c r="AA133" i="15"/>
  <c r="AA134" i="15"/>
  <c r="AA135" i="15"/>
  <c r="AA136" i="15"/>
  <c r="AA137" i="15"/>
  <c r="AA138" i="15"/>
  <c r="AA139" i="15"/>
  <c r="AA140" i="15"/>
  <c r="AA141" i="15"/>
  <c r="AA142" i="15"/>
  <c r="AA143" i="15"/>
  <c r="AA144" i="15"/>
  <c r="AA145" i="15"/>
  <c r="AA146" i="15"/>
  <c r="AA147" i="15"/>
  <c r="AA148" i="15"/>
  <c r="AA149" i="15"/>
  <c r="AA150" i="15"/>
  <c r="AA151" i="15"/>
  <c r="AA152" i="15"/>
  <c r="AA153" i="15"/>
  <c r="AA154" i="15"/>
  <c r="AA155" i="15"/>
  <c r="AA156" i="15"/>
  <c r="AA157" i="15"/>
  <c r="AA158" i="15"/>
  <c r="AA159" i="15"/>
  <c r="AA160" i="15"/>
  <c r="AA161" i="15"/>
  <c r="AA162" i="15"/>
  <c r="AA163" i="15"/>
  <c r="AA164" i="15"/>
  <c r="AA165" i="15"/>
  <c r="AA166" i="15"/>
  <c r="AA167" i="15"/>
  <c r="AA168" i="15"/>
  <c r="AA169" i="15"/>
  <c r="AA170" i="15"/>
  <c r="AA171" i="15"/>
  <c r="AA172" i="15"/>
  <c r="AA173" i="15"/>
  <c r="AA174" i="15"/>
  <c r="AA175" i="15"/>
  <c r="AA176" i="15"/>
  <c r="AA177" i="15"/>
  <c r="AA178" i="15"/>
  <c r="AA179" i="15"/>
  <c r="AA180" i="15"/>
  <c r="AA181" i="15"/>
  <c r="AA182" i="15"/>
  <c r="AA183" i="15"/>
  <c r="AA184" i="15"/>
  <c r="AA185" i="15"/>
  <c r="AA186" i="15"/>
  <c r="AA187" i="15"/>
  <c r="AA188" i="15"/>
  <c r="AA189" i="15"/>
  <c r="AA190" i="15"/>
  <c r="AA191" i="15"/>
  <c r="AA192" i="15"/>
  <c r="AA193" i="15"/>
  <c r="AA194" i="15"/>
  <c r="AA195" i="15"/>
  <c r="AA196" i="15"/>
  <c r="AA197" i="15"/>
  <c r="AA198" i="15"/>
  <c r="AA199" i="15"/>
  <c r="AA200" i="15"/>
  <c r="AA201" i="15"/>
  <c r="AA202" i="15"/>
  <c r="AA203" i="15"/>
  <c r="AA204" i="15"/>
  <c r="AA205" i="15"/>
  <c r="AA206" i="15"/>
  <c r="AA207" i="15"/>
  <c r="AA208" i="15"/>
  <c r="AA209" i="15"/>
  <c r="AA210" i="15"/>
  <c r="AA211" i="15"/>
  <c r="AA212" i="15"/>
  <c r="AA213" i="15"/>
  <c r="AA214" i="15"/>
  <c r="AA215" i="15"/>
  <c r="AA216" i="15"/>
  <c r="AA217" i="15"/>
  <c r="AA218" i="15"/>
  <c r="AA219" i="15"/>
  <c r="AA220" i="15"/>
  <c r="AA221" i="15"/>
  <c r="AA222" i="15"/>
  <c r="AA223" i="15"/>
  <c r="AA224" i="15"/>
  <c r="AA225" i="15"/>
  <c r="AA226" i="15"/>
  <c r="AA227" i="15"/>
  <c r="AA228" i="15"/>
  <c r="AA229" i="15"/>
  <c r="AA230" i="15"/>
  <c r="AA231" i="15"/>
  <c r="AA232" i="15"/>
  <c r="AA233" i="15"/>
  <c r="AA234" i="15"/>
  <c r="AA235" i="15"/>
  <c r="AA236" i="15"/>
  <c r="AA237" i="15"/>
  <c r="AA238" i="15"/>
  <c r="AA239" i="15"/>
  <c r="AA240" i="15"/>
  <c r="AA241" i="15"/>
  <c r="AA242" i="15"/>
  <c r="AA243" i="15"/>
  <c r="AA244" i="15"/>
  <c r="AA245" i="15"/>
  <c r="AA246" i="15"/>
  <c r="AA247" i="15"/>
  <c r="AA248" i="15"/>
  <c r="AA249" i="15"/>
  <c r="AA250" i="15"/>
  <c r="AA251" i="15"/>
  <c r="AA252" i="15"/>
  <c r="AA253" i="15"/>
  <c r="AA254" i="15"/>
  <c r="AA255" i="15"/>
  <c r="AA256" i="15"/>
  <c r="AA257" i="15"/>
  <c r="AA258" i="15"/>
  <c r="AA259" i="15"/>
  <c r="AA260" i="15"/>
  <c r="AA261" i="15"/>
  <c r="AA262" i="15"/>
  <c r="AA263" i="15"/>
  <c r="AA264" i="15"/>
  <c r="AA265" i="15"/>
  <c r="AA266" i="15"/>
  <c r="AA267" i="15"/>
  <c r="AA268" i="15"/>
  <c r="AA269" i="15"/>
  <c r="AA270" i="15"/>
  <c r="AA271" i="15"/>
  <c r="AA272" i="15"/>
  <c r="AA3" i="15" l="1"/>
  <c r="O217" i="16" l="1"/>
  <c r="O216" i="16"/>
  <c r="O215" i="16"/>
  <c r="O151" i="16"/>
  <c r="O142" i="16"/>
  <c r="O134" i="16"/>
  <c r="AA3" i="16"/>
  <c r="O266" i="15"/>
  <c r="O265" i="15"/>
  <c r="O262" i="15"/>
  <c r="O259" i="15"/>
  <c r="O257" i="15"/>
  <c r="O256" i="15"/>
  <c r="O237" i="15"/>
  <c r="O236" i="15"/>
  <c r="O235" i="15"/>
  <c r="O231" i="15"/>
  <c r="O230" i="15"/>
  <c r="O222" i="15"/>
  <c r="O221" i="15"/>
  <c r="O220" i="15"/>
  <c r="O219" i="15"/>
  <c r="O218" i="15"/>
  <c r="O217" i="15"/>
  <c r="O216" i="15"/>
  <c r="O209" i="15"/>
  <c r="O206" i="15"/>
  <c r="O199" i="15"/>
  <c r="O183" i="15"/>
  <c r="O174" i="15"/>
  <c r="O173" i="15"/>
  <c r="O144" i="15"/>
  <c r="O132" i="15"/>
  <c r="O131" i="15"/>
  <c r="O124" i="15"/>
  <c r="O116" i="15"/>
  <c r="O107" i="15"/>
  <c r="O90" i="15"/>
  <c r="O87" i="15"/>
  <c r="O86" i="15"/>
  <c r="O69" i="15"/>
  <c r="O68" i="15"/>
  <c r="O67" i="15"/>
  <c r="O64" i="15"/>
  <c r="O62" i="15"/>
  <c r="O61" i="15"/>
  <c r="O60" i="15"/>
  <c r="O58" i="15"/>
  <c r="O57" i="15"/>
  <c r="O56" i="15"/>
  <c r="O55" i="15"/>
  <c r="O54" i="15"/>
  <c r="O53" i="15"/>
  <c r="O52" i="15"/>
  <c r="O51" i="15"/>
  <c r="O50" i="15"/>
  <c r="O48" i="15"/>
  <c r="O46" i="15"/>
  <c r="O45" i="15"/>
  <c r="O44" i="15"/>
  <c r="O43" i="15"/>
  <c r="O42" i="15"/>
  <c r="O41" i="15"/>
  <c r="O39" i="15"/>
  <c r="O38" i="15"/>
  <c r="O37" i="15"/>
  <c r="O36" i="15"/>
  <c r="O35" i="15"/>
  <c r="O34" i="15"/>
  <c r="O33" i="15"/>
  <c r="O30" i="15"/>
  <c r="O29" i="15"/>
  <c r="O26" i="15"/>
  <c r="O24" i="15"/>
  <c r="O23" i="15"/>
  <c r="O22" i="15"/>
  <c r="O21" i="15"/>
  <c r="O20" i="15"/>
  <c r="O19" i="15"/>
  <c r="O18" i="15"/>
  <c r="K41" i="14"/>
  <c r="K40" i="14"/>
  <c r="K37" i="14"/>
  <c r="K36" i="14"/>
  <c r="O32" i="14"/>
  <c r="M32" i="14"/>
  <c r="E32" i="14"/>
  <c r="D32" i="14"/>
  <c r="C32" i="14"/>
  <c r="B32" i="14"/>
  <c r="K22" i="14"/>
  <c r="K21" i="14"/>
  <c r="K18" i="14"/>
  <c r="K17" i="14"/>
  <c r="O13" i="14"/>
  <c r="M13" i="14"/>
  <c r="E13" i="14"/>
  <c r="D13" i="14"/>
  <c r="C13" i="14"/>
  <c r="B13" i="14"/>
  <c r="F13" i="14" l="1"/>
  <c r="N32" i="14"/>
  <c r="J36" i="14" s="1"/>
  <c r="C38" i="14"/>
  <c r="F32" i="14"/>
  <c r="F43" i="14"/>
  <c r="F40" i="14"/>
  <c r="N13" i="14"/>
  <c r="J17" i="14" s="1"/>
  <c r="F21" i="14"/>
  <c r="E22" i="14"/>
  <c r="F22" i="14"/>
  <c r="C19" i="14"/>
  <c r="C20" i="14"/>
  <c r="F24" i="14"/>
  <c r="D20" i="14"/>
  <c r="I20" i="14" s="1"/>
  <c r="E20" i="14"/>
  <c r="F23" i="14"/>
  <c r="E21" i="14"/>
  <c r="J21" i="14"/>
  <c r="C39" i="14"/>
  <c r="E40" i="14"/>
  <c r="E41" i="14"/>
  <c r="E39" i="14"/>
  <c r="C17" i="14"/>
  <c r="C18" i="14"/>
  <c r="F20" i="14"/>
  <c r="C24" i="14"/>
  <c r="C36" i="14"/>
  <c r="D38" i="14"/>
  <c r="I38" i="14" s="1"/>
  <c r="F39" i="14"/>
  <c r="C43" i="14"/>
  <c r="D17" i="14"/>
  <c r="I17" i="14" s="1"/>
  <c r="D18" i="14"/>
  <c r="I18" i="14" s="1"/>
  <c r="E19" i="14"/>
  <c r="D24" i="14"/>
  <c r="I24" i="14" s="1"/>
  <c r="D37" i="14"/>
  <c r="I37" i="14" s="1"/>
  <c r="E17" i="14"/>
  <c r="E18" i="14"/>
  <c r="E24" i="14"/>
  <c r="E37" i="14"/>
  <c r="C42" i="14"/>
  <c r="D21" i="14"/>
  <c r="I21" i="14" s="1"/>
  <c r="D22" i="14"/>
  <c r="I22" i="14" s="1"/>
  <c r="E23" i="14"/>
  <c r="D40" i="14"/>
  <c r="I40" i="14" s="1"/>
  <c r="D41" i="14"/>
  <c r="I41" i="14" s="1"/>
  <c r="E42" i="14"/>
  <c r="F42" i="14"/>
  <c r="D39" i="14"/>
  <c r="I39" i="14" s="1"/>
  <c r="F41" i="14"/>
  <c r="D19" i="14"/>
  <c r="I19" i="14" s="1"/>
  <c r="C37" i="14"/>
  <c r="J40" i="14"/>
  <c r="D43" i="14"/>
  <c r="I43" i="14" s="1"/>
  <c r="D36" i="14"/>
  <c r="I36" i="14" s="1"/>
  <c r="E38" i="14"/>
  <c r="F19" i="14"/>
  <c r="C23" i="14"/>
  <c r="E36" i="14"/>
  <c r="F38" i="14"/>
  <c r="H38" i="14" s="1"/>
  <c r="E43" i="14"/>
  <c r="F17" i="14"/>
  <c r="F18" i="14"/>
  <c r="C21" i="14"/>
  <c r="C22" i="14"/>
  <c r="D23" i="14"/>
  <c r="I23" i="14" s="1"/>
  <c r="F36" i="14"/>
  <c r="F37" i="14"/>
  <c r="C40" i="14"/>
  <c r="C41" i="14"/>
  <c r="D42" i="14"/>
  <c r="I42" i="14" s="1"/>
  <c r="H21" i="14" l="1"/>
  <c r="H20" i="14"/>
  <c r="H24" i="14"/>
  <c r="H43" i="14"/>
  <c r="H40" i="14"/>
  <c r="H41" i="14"/>
  <c r="H22" i="14"/>
  <c r="H19" i="14"/>
  <c r="H23" i="14"/>
  <c r="H17" i="14"/>
  <c r="H36" i="14"/>
  <c r="H39" i="14"/>
  <c r="H37" i="14"/>
  <c r="H42" i="14"/>
  <c r="H18" i="14"/>
  <c r="D44" i="14" l="1"/>
  <c r="G32" i="14" s="1"/>
  <c r="D25" i="14"/>
  <c r="G13" i="14" s="1"/>
</calcChain>
</file>

<file path=xl/sharedStrings.xml><?xml version="1.0" encoding="utf-8"?>
<sst xmlns="http://schemas.openxmlformats.org/spreadsheetml/2006/main" count="12246" uniqueCount="6871">
  <si>
    <t>Internal Revenue Service</t>
  </si>
  <si>
    <t>Office of Safeguards</t>
  </si>
  <si>
    <t xml:space="preserve"> ▪ SCSEM Subject: Microsoft Windows 8 / 8.1</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</si>
  <si>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</si>
  <si>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</si>
  <si>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</si>
  <si>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</si>
  <si>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</si>
  <si>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</si>
  <si>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</si>
  <si>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</si>
  <si>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</si>
  <si>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</si>
  <si>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</si>
  <si>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</si>
  <si>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</si>
  <si>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</si>
  <si>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</si>
  <si>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</si>
  <si>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</si>
  <si>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</si>
  <si>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</si>
  <si>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</si>
  <si>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</si>
  <si>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</si>
  <si>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</si>
  <si>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</si>
  <si>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</si>
  <si>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</si>
  <si>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</si>
  <si>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</si>
  <si>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</si>
  <si>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</si>
  <si>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</si>
  <si>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</si>
  <si>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</si>
  <si>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</si>
  <si>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</si>
  <si>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</si>
  <si>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Windows 8</t>
  </si>
  <si>
    <t xml:space="preserve">       Use this box if Windows 8 SCSEM tests were conducted.</t>
  </si>
  <si>
    <t>This table calculates all tests in the Win 8 tab.</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</si>
  <si>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</si>
  <si>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</si>
  <si>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</si>
  <si>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</si>
  <si>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</si>
  <si>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</si>
  <si>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</si>
  <si>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</si>
  <si>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</si>
  <si>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</si>
  <si>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</si>
  <si>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</si>
  <si>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</si>
  <si>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</si>
  <si>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</si>
  <si>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</si>
  <si>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</si>
  <si>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</si>
  <si>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</si>
  <si>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</si>
  <si>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</si>
  <si>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</si>
  <si>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2. Windows 8.1</t>
  </si>
  <si>
    <t xml:space="preserve">       Use this box if Windows 8.1 SCSEM tests were conducted.</t>
  </si>
  <si>
    <t>This table calculates all tests in the Win 8.1 tab.</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</si>
  <si>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</si>
  <si>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</si>
  <si>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</si>
  <si>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</si>
  <si>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</si>
  <si>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</si>
  <si>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</si>
  <si>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</si>
  <si>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</si>
  <si>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</si>
  <si>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</si>
  <si>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</si>
  <si>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</si>
  <si>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</si>
  <si>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</si>
  <si>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</si>
  <si>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</si>
  <si>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</si>
  <si>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</si>
  <si>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</si>
  <si>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</si>
  <si>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</si>
  <si>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</si>
  <si>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</si>
  <si>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</si>
  <si>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</si>
  <si>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</si>
  <si>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</si>
  <si>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</si>
  <si>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</si>
  <si>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</si>
  <si>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</si>
  <si>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</si>
  <si>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</si>
  <si>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</si>
  <si>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CIS Benchmark Section #</t>
  </si>
  <si>
    <t>Mapping of test case requirements to the CIS Benchmark section number.</t>
  </si>
  <si>
    <t>▪ Recommendation #</t>
  </si>
  <si>
    <t>Mapping of test case requirements to the CIS Benchmark recommendation number.</t>
  </si>
  <si>
    <t>▪ Rationale Statement</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</si>
  <si>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</si>
  <si>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</si>
  <si>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</si>
  <si>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</si>
  <si>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Obtaining Group Policy Settings in Microsoft Windows:</t>
  </si>
  <si>
    <t>To execute the tests in this SCSEM manually, please perform the following steps to begin:</t>
  </si>
  <si>
    <t>1.)</t>
  </si>
  <si>
    <t>With an account with administrative privileges, open the Microsoft Management Console by typing "mmc" on the Windows Start Menu.</t>
  </si>
  <si>
    <t>2.)</t>
  </si>
  <si>
    <t>Type Ctrl+M or click on "File &gt; Add/Remove Snap-in..."</t>
  </si>
  <si>
    <t>3.)</t>
  </si>
  <si>
    <t>From the left panel, select the "Resultant Set of Policy", click "Add" and then click "OK" to proceed.</t>
  </si>
  <si>
    <t>4.)</t>
  </si>
  <si>
    <t>From the MMC, select "Resultant Set of Policy" and from right panel, select "More Actions &gt; Generate RSoP Data..." to begin RSoP Wizard.</t>
  </si>
  <si>
    <t>5.)</t>
  </si>
  <si>
    <t>Ensure "Logging mode" is selected and click "Next" to continue.</t>
  </si>
  <si>
    <t>6.)</t>
  </si>
  <si>
    <t>Ensure "This computer" is selected and click "Next to continue".</t>
  </si>
  <si>
    <t>7.)</t>
  </si>
  <si>
    <t>Select an appropriate user account which has access to FTI.  If  the system is used for administrative purposes, select Administrator.</t>
  </si>
  <si>
    <t>8.)</t>
  </si>
  <si>
    <t>Click "Next" on the following screen to generate RSoP data.</t>
  </si>
  <si>
    <t>Local Security Policy or Local Group Policy Editor should be used for settings which are not reflected in the RSoP Data Report.</t>
  </si>
  <si>
    <t>Export RSoP to file:</t>
  </si>
  <si>
    <t>With an account with administrative privileges, open the Command Prompt by typing "cmd" on the Windows Start Menu.</t>
  </si>
  <si>
    <t>Navigate to the directory where you would like the exported file to be generated.</t>
  </si>
  <si>
    <t>Type "gpresult /h gpreport.html" to export the report in HTML format. The file will only contain policies which are set by the agency.</t>
  </si>
  <si>
    <t>Test ID</t>
  </si>
  <si>
    <t>NIST ID</t>
  </si>
  <si>
    <t>NIST Control Name</t>
  </si>
  <si>
    <t>Test Method</t>
  </si>
  <si>
    <t>Section Title</t>
  </si>
  <si>
    <t>Description</t>
  </si>
  <si>
    <t>Test Procedures</t>
  </si>
  <si>
    <t>Expected Results</t>
  </si>
  <si>
    <t>Actual Results</t>
  </si>
  <si>
    <t>Status</t>
  </si>
  <si>
    <t>Finding Statement (Internal Use Only)</t>
  </si>
  <si>
    <t>Notes/Evidence</t>
  </si>
  <si>
    <t>Criticality</t>
  </si>
  <si>
    <t>Issue Code</t>
  </si>
  <si>
    <r>
      <t xml:space="preserve">Issue Code Mapping (Select </t>
    </r>
    <r>
      <rPr>
        <b/>
        <u/>
        <sz val="10"/>
        <rFont val="Arial"/>
        <family val="2"/>
      </rPr>
      <t>one</t>
    </r>
    <r>
      <rPr>
        <b/>
        <sz val="10"/>
        <rFont val="Arial"/>
        <family val="2"/>
      </rPr>
      <t xml:space="preserve"> to enter in column N)</t>
    </r>
  </si>
  <si>
    <t>CIS Benchmark Section #</t>
  </si>
  <si>
    <t>Recommendation #</t>
  </si>
  <si>
    <t>Rationale Statement</t>
  </si>
  <si>
    <t>Remediation Procedure</t>
  </si>
  <si>
    <t>Impact Statement</t>
  </si>
  <si>
    <t>CCE-ID</t>
  </si>
  <si>
    <t xml:space="preserve">Remediation Statement (Internal Use Only)         </t>
  </si>
  <si>
    <t>CAP Request Statement (Internal Use Only)</t>
  </si>
  <si>
    <t>Risk Rating (Do Not Edit)</t>
  </si>
  <si>
    <t>WIN8-001</t>
  </si>
  <si>
    <t>SA-22</t>
  </si>
  <si>
    <t>Unsupported System Components</t>
  </si>
  <si>
    <t>Test (Manual)</t>
  </si>
  <si>
    <t>Vendor Support</t>
  </si>
  <si>
    <t>Ensure Windows base OS and service pack/release is in vendor support from Microsoft.</t>
  </si>
  <si>
    <t>Research the Microsoft website to determine whether the system is supported and currently receives security updates.</t>
  </si>
  <si>
    <t>Windows is in current general support or extended support. If in extended support, ensure the agency has purchased extra support</t>
  </si>
  <si>
    <t>The system is not under current vendor support.</t>
  </si>
  <si>
    <r>
      <t xml:space="preserve">End of General </t>
    </r>
    <r>
      <rPr>
        <sz val="10"/>
        <rFont val="Arial"/>
        <family val="2"/>
      </rPr>
      <t>Support:
Mainstream Support: 01/09/2018
Extended Support: 01/10/2023</t>
    </r>
  </si>
  <si>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</si>
  <si>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</si>
  <si>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</si>
  <si>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The current windows version are not supported by their respective vendor.</t>
  </si>
  <si>
    <t>Upgrade the Windows Operation System to a vendor-supported version. Once deployed, harden the upgraded system in accordance with IRS standards using the corresponding SCSEM for a Windows.</t>
  </si>
  <si>
    <t>To close this finding, please provide a screenshot of the updated windows version and its patch level with the agency's CAP.</t>
  </si>
  <si>
    <t>WIN8-002</t>
  </si>
  <si>
    <t>SI-2</t>
  </si>
  <si>
    <t>Flaw Remediation</t>
  </si>
  <si>
    <t>Keep OS Patch Level Current</t>
  </si>
  <si>
    <t>Determine the current patch level and date of last patch installation.</t>
  </si>
  <si>
    <t>Check the system's update history to ensure the latest security patches have been installed.</t>
  </si>
  <si>
    <t>The agency is actively patching the system. Recent patches have been applied.</t>
  </si>
  <si>
    <t>The system patch level is not current.</t>
  </si>
  <si>
    <t>Significant</t>
  </si>
  <si>
    <t>HSI2
HSI27</t>
  </si>
  <si>
    <t xml:space="preserve">HSI2: System patch level is insufficient
HSI27: Critical security patches have not been applied </t>
  </si>
  <si>
    <t xml:space="preserve">Obtain and install the latest windows 2008 Server security patches for Security-relevant software updates to include, patches, service packs, hot fixes, and antivirus signatures. </t>
  </si>
  <si>
    <t>WIN8-003</t>
  </si>
  <si>
    <t>IA-2</t>
  </si>
  <si>
    <t>Identification and Authentication (Organizational Users)</t>
  </si>
  <si>
    <t>Ensure multi-factor authentication mechanisms is employed for all local access to the network for all privileged and non-privileged users.</t>
  </si>
  <si>
    <t>The agency employs sufficient multi-factor authentication mechanisms for all local access to the network for all privileged and non-privileged users.</t>
  </si>
  <si>
    <t>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</si>
  <si>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</si>
  <si>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Multi-factor authentication is not required for internal privileged and non-privileged access. </t>
  </si>
  <si>
    <t>Note - This is applicable to all workstations, servers, hypervisors, network devices, etc. within the FTI scope.</t>
  </si>
  <si>
    <t>HAC64
HAC65
HAC66</t>
  </si>
  <si>
    <t>HAC64: Multi-factor authentication is not required for internal privileged and non-privileged access
HAC65: Multi-factor authentication is not required for internal privileged access
HAC66: Multi-factor authentication is not required for internal non-privileged access</t>
  </si>
  <si>
    <t>Employs sufficient multi-factor authentication mechanisms for all local access to the network for all privileged and non-privileged users.</t>
  </si>
  <si>
    <t>Employs sufficient multi-factor authentication mechanisms for all local access to the network for all privileged and non-privileged users Such as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</si>
  <si>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To close this finding, please provide a screenshot showing MDF is employed for all local access to the network with the agency's CAP.</t>
  </si>
  <si>
    <t>WIN8-004</t>
  </si>
  <si>
    <t>SC-28</t>
  </si>
  <si>
    <t>Protection of Information at Rest</t>
  </si>
  <si>
    <t xml:space="preserve">Implemented cryptographic mechanisms to prevent unauthorized disclosure and modification of FTI at rest </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</si>
  <si>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</si>
  <si>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</si>
  <si>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</si>
  <si>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Encryption capabilities do not meet the latest FIPS 140 requirements</t>
  </si>
  <si>
    <t>HSC42</t>
  </si>
  <si>
    <t>HSC42: Encryption capabilities do not meet the latest FIPS 140 requirements</t>
  </si>
  <si>
    <t>Implement cryptographic mechanisms to prevent unauthorized disclosure and modification of FTI at rest on end user computing systems (i.e., desktop computers, laptop computers, mobile devices, portable and removable storage devices) in non-volatile storage.</t>
  </si>
  <si>
    <t>To close this finding, please provide a screenshot showing the encryption used to protect the FTI data at rest with the agency's CAP.</t>
  </si>
  <si>
    <t>WIN8-005</t>
  </si>
  <si>
    <t>AC-7</t>
  </si>
  <si>
    <t>Unsuccessful Logon Attempts</t>
  </si>
  <si>
    <t>Test (Automated)</t>
  </si>
  <si>
    <t>Set Account lockout threshold to 3 invalid logon attempt(s)</t>
  </si>
  <si>
    <t>This policy setting determines the number of failed logon attempts before a lock occurs. Authorized users can lock themselves out of an account by mistyping their password or by remembering it incorrectly, or by changing their password on one computer while logged on to another computer. The computer with the incorrect password will continuously try to authenticate the user, and because the password it uses to authenticate is incorrect, a lock occurs. To avoid accidental lockout of authorized users, set the account lockout threshold to a high number. The default value for this policy setting is 0 invalid logon attempts, which disables the account lockout feature.
Because it is possible for an attacker to use this lockout state as a denial of service (DoS) by triggering a lockout on a large number of accounts, your organization should determine whether to use this policy setting based on identified threats and the risks you want to mitigate. There are two options to consider for this policy setting. 
- Configure the value for Account lockout threshold to 0 to ensure that accounts will not be locked out. This setting value will prevent a DoS attack that attempts to lock out accounts in your organization. It will also reduce help desk calls, because users will not be able to lock themselves out of their accounts accidentally. However, this setting value will not prevent a brute force attack. The following defenses should also be considered:
- A password policy that forces all users to have complex passwords made up of 8 or more characters.
- A robust auditing mechanism, which will alert administrators when a series of account lockouts occurs in the environment. For example, the auditing solution should monitor for security event 539, which is a logon failure. This event identifies that there was a lock on the account at the time of the logon attempt.
The second option is:
- Configure the value for Account lockout threshold to a value that provides users with the ability to mistype their password several times, but locks out the account if a brute force password attack occurs. This configuration will prevent accidental account lockouts and reduce help desk calls, but will not prevent a DoS attack. The recommended state for this setting is: 5 invalid logon attempt(s).</t>
  </si>
  <si>
    <t>Navigate to the UI Path articulated in the Remediation section and confirm it is set as prescribed.</t>
  </si>
  <si>
    <t>The security setting Account lockout threshold is set to 3 invalid logon attempt(s).</t>
  </si>
  <si>
    <t>The security setting Account lockout threshold is not set to 3 invalid logon attempt(s).</t>
  </si>
  <si>
    <t>HAC15</t>
  </si>
  <si>
    <t>HAC15: User accounts not locked out after 3 unsuccessful login attempts</t>
  </si>
  <si>
    <t>1.1.1</t>
  </si>
  <si>
    <t>1.1.1.1</t>
  </si>
  <si>
    <t>Password attacks can use automated methods to try millions of password combinations for any user account. The effectiveness of such attacks can be almost eliminated if you limit the number of failed logons that can be performed.
However, a DoS attack could be performed on a domain that has an account lockout threshold configured. An attacker could programmatically attempt a series of password attacks against all users in the organization. If the number of attempts is greater than the account lockout threshold, the attacker might be able to lock out every account.</t>
  </si>
  <si>
    <t>To establish the recommended configuration via GP, set the following UI path to 3 invalid logon attempt(s).
Computer Configuration&gt;Windows Settings&gt;Security Settings&gt;Account Policies&gt;Account Lockout Policy&gt;Account lockout threshold.</t>
  </si>
  <si>
    <t>If this policy setting is enabled, a locked-out account will not be usable until it is reset by an administrator or until the account lockout duration expires. This setting will likely generate a number of additional help desk calls. In fact, locked accounts cause the greatest number of calls to the help desk in many organizations. 
If you enforce this setting an attacker could cause a denial of service condition by deliberately generating failed logons for multiple user, therefore you should also configure the Account Lockout Duration to a relatively low value such as 15 minutes.
If you configure the Account Lockout Threshold to 0, there is a possibility that an attacker's attempt to discover passwords with a brute force password attack might go undetected if a robust audit mechanism is not in place.</t>
  </si>
  <si>
    <t>CCE-21671-3</t>
  </si>
  <si>
    <t>To close this finding, please provide a screenshot of the setting and/or a comprehensive group policy result report (e.g., gpresult) with the agency's CAP.</t>
  </si>
  <si>
    <t>WIN8-006</t>
  </si>
  <si>
    <t>Set Account lockout duration to 120 or greater</t>
  </si>
  <si>
    <t>This policy setting determines the length of time that must pass before a locked account is unlocked and a user can try to log on again. The setting does this by specifying the number of minutes a locked out account will remain unavailable. If the value for this policy setting is configured to 0, locked out accounts will remain locked out until an administrator manually unlocks them.
Although it might seem like a good idea to configure the value for this policy setting to a high value, such a configuration will likely increase the number of calls that the help desk receives to unlock accounts locked by mistake. Users should be aware of the length of time a lock remains in place, so that they realize they only need to call the help desk if they have an extremely urgent need to regain access to their computer. The recommended state for this setting is: 120 or more minute(s).</t>
  </si>
  <si>
    <t>The security setting Account lockout duration is set to 120 or greater.</t>
  </si>
  <si>
    <t>The security setting Account lockout duration is not set to 120 or greater.</t>
  </si>
  <si>
    <t>Updated from "120 or greater" - Pub 1075 Revised 9/2016</t>
  </si>
  <si>
    <t>Limited</t>
  </si>
  <si>
    <t>HAC17</t>
  </si>
  <si>
    <t>HAC17: Account lockouts do not require administrator action</t>
  </si>
  <si>
    <t>1.1.1.2</t>
  </si>
  <si>
    <t>A denial of service (DoS) condition can be created if an attacker abuses the Account lockout threshold and repeatedly attempts to log on with a specific account. Once you configure the Account lockout threshold setting, the account will be locked out after the specified number of failed attempts. If you configure the Account lockout duration setting to 0, then the account will remain locked out until an administrator unlocks it manually.</t>
  </si>
  <si>
    <t>To establish the recommended configuration via GP, set the following UI path to 120 or greater.
Computer Configuration&gt;Windows Settings&gt;Security Settings&gt;Account Policies&gt;Account Lockout Policy&gt;Account lockout duration.</t>
  </si>
  <si>
    <t>Although it may seem like a good idea to configure this policy setting to never automatically unlock an account, such a configuration can increase the number of requests that your organization's help desk receives to unlock accounts that were locked by mistake.</t>
  </si>
  <si>
    <t>CCE-22402-2</t>
  </si>
  <si>
    <t>WIN8-007</t>
  </si>
  <si>
    <t>Set Reset account lockout counter after to 120 or greater</t>
  </si>
  <si>
    <t>This policy setting determines the length of time before the Account lockout threshold resets to zero. The default value for this policy setting is Not Defined. If the Account lockout
threshold is defined, this reset time must be less than or equal to the value for the Accountlockout duration setting. If you leave this policy setting at its default value or configure the value to an interval that is too long, your environment could be vulnerable to a DoS attack.An attacker could maliciously perform a number of failed logon attempts on all users in the organization, which will lock out their accounts. If no policy were determined to reset the account lockout, it would be a manual task for administrators. Conversely, if a reasonable time value is configured for this policy setting, users would be locked out for a set period until all of the accounts are unlocked automatically. The recommended state for this setting
is: 120 minute(s).</t>
  </si>
  <si>
    <t>The security setting Reset account lockout counter after is set to 120 or greater</t>
  </si>
  <si>
    <t>The security setting Reset account lockout counter after is not set to 120 or greater.</t>
  </si>
  <si>
    <t>1.1.1.3</t>
  </si>
  <si>
    <t>Users can accidentally lock themselves out of their accounts if they mistype their password multiple times. To reduce the chance of such accidental lockouts, the Reset account lockout counter after setting determines the number of minutes that must elapse before the counter that tracks failed logon attempts and triggers lockouts is reset to 0.</t>
  </si>
  <si>
    <t>To establish the recommended configuration via GP, set the following UI path to 120 or greater. 
Computer Configuration&gt;Windows Settings&gt;Security Settings&gt;Account Policies&gt;Account Lockout Policy&gt;Reset account lockout counter after.</t>
  </si>
  <si>
    <t>If you do not configure this policy setting or if the value is configured to an interval that is too long, a DoS attack could occur. An attacker could maliciously attempt to log on to each user's account numerous times and lock out their accounts as described in the preceding paragraphs. If you do not configure the Reset account lockout counter after setting, administrators would have to manually unlock all accounts. If you configure this policy setting to a reasonable value the users would be locked out for some period, after which their accounts would unlock automatically. Be sure that you notify users of the values used for this policy setting so that they will wait for the lockout timer to expire before they call the help desk about their inability to log on.</t>
  </si>
  <si>
    <t>CCE-22541-7</t>
  </si>
  <si>
    <t>WIN8-008</t>
  </si>
  <si>
    <t>IA-5</t>
  </si>
  <si>
    <t>Authenticator Management</t>
  </si>
  <si>
    <t>Set Minimum password length to 14 or more character(s)</t>
  </si>
  <si>
    <t>This policy setting determines the least number of characters that make up a password for a user account. There are many different theories about how to determine the best password length for an organization, but perhaps "pass phrase" is a better term than "password." In Microsoft Windows 2000 or later, pass phrases can be quite long and can include spaces. Therefore, a phrase such as "I want to drink a $5 milkshake" is a valid pass phrase; it is a considerably stronger password than an 8 or 10 character string of random numbers and letters, and yet is easier to remember. Users must be educated about the proper selection and maintenance of passwords, especially with regard to password length. The recommended state for this setting is: 14 or more character(s).</t>
  </si>
  <si>
    <t>The security setting Minimum password length is set to 14 or more character(s).</t>
  </si>
  <si>
    <t>The security setting Minimum password length is not set to 14 or more character(s).</t>
  </si>
  <si>
    <t>Change the password minimum length of 8 to 14 characters to comply with the new publication</t>
  </si>
  <si>
    <t>HPW3</t>
  </si>
  <si>
    <t>HPW3: Minimum password length is too short</t>
  </si>
  <si>
    <t>1.1.1.4</t>
  </si>
  <si>
    <t>Types of password attacks include dictionary attacks (which attempt to use common words and phrases) and brute force attacks (which try every possible combination of characters). Also, attackers sometimes try to obtain the account database so they can use tools to discover the accounts and passwords.</t>
  </si>
  <si>
    <t>To establish the recommended configuration via GP, set the following UI path to 14 or more character(s).
Computer Configuration&gt;Windows Settings&gt;Security Settings&gt;Account Policies&gt;Password Policy&gt;minimum password length.</t>
  </si>
  <si>
    <t>Requirements for extremely long passwords can actually decrease the security of an organization, because users might leave the information in an insecure location or lose it. If very long passwords are required, mistyped passwords could cause account lockouts and increase the volume of help desk calls. If your organization has issues with forgotten passwords due to password length requirements, consider teaching your users about pass phrases, which are often easier to remember and, due to the larger number of character combinations, much harder to discover.
	NOTE: Older versions of Windows such as Windows 98 and Windows NT 4.0 do not support passwords that are longer than 14 characters. Computers that run these older operating systems are unable to authenticate with computers or domains that use accounts that require long passwords.</t>
  </si>
  <si>
    <t>CCE-22921-1</t>
  </si>
  <si>
    <t>WIN8-009</t>
  </si>
  <si>
    <t>CM-6</t>
  </si>
  <si>
    <t>Configuration Settings</t>
  </si>
  <si>
    <t>Set Enforce password history to 24 or more password(s)</t>
  </si>
  <si>
    <t>This policy setting determines the number of renewed, unique passwords that have to be associated with a user account before you can reuse an old password. The value for this policy setting must be between 0 and 24 passwords. The default value for Windows Vista is 0 passwords, but the default setting in a domain is 24 passwords. To maintain the effectiveness of this policy setting, use the Minimum password age setting to prevent users from repeatedly changing their password. The recommended state for this setting is: 24 or more password(s).</t>
  </si>
  <si>
    <t>The security setting Enforce password history is set to 24 or more password(s).</t>
  </si>
  <si>
    <t>The security setting Enforce password history is not set to 24 or more password(s).</t>
  </si>
  <si>
    <t>Moderate</t>
  </si>
  <si>
    <t>HPW6</t>
  </si>
  <si>
    <t>HPW6: Password history is insufficient</t>
  </si>
  <si>
    <t>1.1.1.5</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</si>
  <si>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If you specify a low number for this policy setting, users will be able to use the same small number of passwords repeatedly. If you do not also configure the Minimum password age setting, users might repeatedly change their passwords until they can reuse their original password.</t>
  </si>
  <si>
    <t>To establish the recommended configuration via GP, set the following UI path to 24 or more password(s).
Computer Configuration&gt;Windows Settings&gt;Security Settings&gt;Account Policies&gt;Password Policy&gt;Enforce password history.</t>
  </si>
  <si>
    <t>The major impact of this configuration is that users must create a new password every time they are required to change their old one. If users are required to change their passwords to new unique values, there is an increased risk of users who write their passwords somewhere so that they do not forget them. Another risk is that users may create passwords that change incrementally (for example, password01, password02, and so on) to facilitate memorization but make them easier to guess. Also, an excessively low value for the Minimum password age setting will likely increase administrative overhead, because users who forget their passwords might ask the help desk to reset them frequently.</t>
  </si>
  <si>
    <t>CCE-22909-6</t>
  </si>
  <si>
    <t>WIN8-010</t>
  </si>
  <si>
    <t>Set Password must meet complexity requirements to Enabled</t>
  </si>
  <si>
    <t>This policy setting checks all new passwords to ensure that they meet basic requirements for strong passwords. When this policy is enabled, passwords must meet the following minimum requirements: - Not contain the user's account name or parts of the user's full name that exceed two consecutive characters - Be at least six characters in length - Contain characters from three of the following four categories: - English uppercase characters (A through Z) - English lowercase characters (a through z) - Base 10 digits (0 through 9) - Non-alphabetic characters (for example, !, $, #, %) - A catch-all category of any Unicode character that does not fall under the previous four categories. This fifth category can be regionally specific. Each additional character in a password increases its complexity exponentially. For instance, a seven-character, all lower-case alphabetic password would have 267 (approximately 8 x 109 or 8 billion) possible combinations. At 1,000,000 attempts per second (a capability of many password-cracking utilities), it would only take 133 minutes to crack. A seven-character alphabetic password with case sensitivity has 527 combinations. A seven-character case-sensitive alphanumeric password without punctuation has 627 combinations. An eight-character password has 268 (or 2 x 1011)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 The recommended state for this setting is: Enabled.</t>
  </si>
  <si>
    <t>The security setting Password must meet complexity requirements is set to  Enabled.</t>
  </si>
  <si>
    <t>The security setting Password must meet complexity requirements is not enabled.</t>
  </si>
  <si>
    <t>HPW12</t>
  </si>
  <si>
    <t>HPW12: Passwords do not meet complexity requirements</t>
  </si>
  <si>
    <t>1.1.1.6</t>
  </si>
  <si>
    <t>Passwords that contain only alphanumeric characters are extremely easy to discover with several publicly available tools.</t>
  </si>
  <si>
    <t>To establish the recommended configuration via GP, set the following UI path to Enabled. 
Computer Configuration&gt;Windows Settings&gt;Security Settings&gt;Account Policies&gt;Password Policy&gt;Password must meet complexity requirements</t>
  </si>
  <si>
    <t>If the default password complexity configuration is retained, additional help desk calls for locked-out accounts could occur because users might not be accustomed to passwords that contain non-alphabetic characters. However, all users should be able to comply with the complexity requirement with minimal difficulty. If your organization has more stringent security requirements, you can create a custom version of the Passfilt.dll file that allows the use of arbitrarily complex password strength rules. For example, a custom password filter might require the use of non-upper row characters. (Upper row characters are those that require you to hold down the SHIFT key and press any of the digits between 1 and 0.) A custom password filter might also perform a dictionary check to verify that the proposed password does not contain common dictionary words or fragments. Also, the use of ALT key character combinations can greatly enhance the complexity of a password. However, such stringent password requirements can result in unhappy users and an extremely busy help desk. Alternatively, your organization could consider a requirement for all administrator passwords to use ALT characters in the 01280159 range. (ALT characters outside of this range can represent standard alphanumeric characters that would not add additional complexity to the password.)</t>
  </si>
  <si>
    <t>CCE-22567-2</t>
  </si>
  <si>
    <t>WIN8-011</t>
  </si>
  <si>
    <t>Set Store passwords using reversible encryption to Disabled</t>
  </si>
  <si>
    <t>This policy setting determines whether the operating system stores passwords in a way that uses reversible encryption, which provides support for application protocols that require knowledge of the user's password for authentication purposes. Passwords that are stored with reversible encryption are essentially the same as plaintext versions of the passwords. The recommended state for this setting is: Disabled.</t>
  </si>
  <si>
    <t>The security setting Store passwords using reversible encryption is set to Disabled.</t>
  </si>
  <si>
    <t>The security setting Store passwords using reversible encryption is not disabled.</t>
  </si>
  <si>
    <t>HAC47</t>
  </si>
  <si>
    <t xml:space="preserve">HAC47: Files containing authentication information are not adequately protected </t>
  </si>
  <si>
    <t>1.1.1.7</t>
  </si>
  <si>
    <t>Enabling this policy setting allows the operating system to store passwords in a weaker format that is much more susceptible to compromise and weakens your system security.</t>
  </si>
  <si>
    <t>To establish the recommended configuration via GP, set the following UI path to Disabled. 
Computer Configuration&gt;Windows Settings&gt;Security Settings&gt;Account Policies&gt;Password Policy&gt;Store passwords using reversible encryption</t>
  </si>
  <si>
    <t>If your organization uses either the CHAP authentication protocol through remote access or IAS services or Digest Authentication in IIS, you must configure this policy setting to Enabled. This setting is extremely dangerous to apply through Group Policy on a user-by-user basis, because it requires the appropriate user account object to be opened in Active Directory Users and Computers.</t>
  </si>
  <si>
    <t>CCE-21910-5</t>
  </si>
  <si>
    <t>WIN8-012</t>
  </si>
  <si>
    <t>Set Minimum password age to 1 or more day(s)</t>
  </si>
  <si>
    <t>This policy setting determines the number of days that you must use a password before you can change it. The range of values for this policy setting is between 1 and 999 days. (You may also set the value to 0 to allow immediate password changes.) The default value for this setting is 0 days. The recommended state for this setting is: 1 or more day(s)).</t>
  </si>
  <si>
    <t>The security setting Minimum password age is set to 1 day.</t>
  </si>
  <si>
    <t>The security setting Minimum password age is not set to 1 day.</t>
  </si>
  <si>
    <t>HPW4</t>
  </si>
  <si>
    <t>HPW4: Minimum password age does not exist</t>
  </si>
  <si>
    <t>1.1.1.8</t>
  </si>
  <si>
    <t>Users may have favorite passwords that they like to use because they are easy to remember and they believe that their password choice is secure from compromise. Unfortunately, passwords are compromised and if an attacker is targeting a specific individual user account, with foreknowledge of data about that user, reuse of old passwords can cause a security breach. To address password reuse a combination of security settings is required. Using this policy setting with the Enforce password history setting prevents the easy reuse of old passwords. For example, if you configure the Enforce password history setting to ensure that users cannot reuse any of their last 12 passwords, they could change their password 13 times in a few minutes and reuse the password they started with, unless you also configure the Minimum password age setting to a number that is greater than 0. You must configure this policy setting to a number that is greater than 0 for the Enforce password history setting to be effective.</t>
  </si>
  <si>
    <t>To establish the recommended configuration via GP, set the following UI path to 1 day.
Computer Configuration&gt;Windows Settings&gt;Security Settings&gt;Account Policies&gt;Password Policy&gt;minimum password age</t>
  </si>
  <si>
    <t>If an administrator sets a password for a user but wants that user to change the password when the user first logs on, the administrator must select the User must change password at next logon check box, or the user will not be able to change the password until the next day.</t>
  </si>
  <si>
    <t>CCE-21414-8</t>
  </si>
  <si>
    <t>WIN8-013</t>
  </si>
  <si>
    <t xml:space="preserve">Set Maximum password age to 90 or fewer days for Administrators and for Standard users. </t>
  </si>
  <si>
    <t>This policy setting defines how long a user can use their password before it expires.
Values for this policy setting range from 0 to 999 days. If you set the value to 0, the password will never expire. The default value for this policy setting is 42 days.
Because attackers can crack passwords, the more frequently you change the password the less opportunity an attacker has to use a cracked password. However, the lower this value is set, the higher the potential for an increase in calls to help desk support due to users having to change their password or forgetting which password is current. The recommended state for this setting is: 60 or fewer days.</t>
  </si>
  <si>
    <t xml:space="preserve">The security setting Maximum password age is set to 90 or fewer days for Administrators and Standard users. </t>
  </si>
  <si>
    <t xml:space="preserve">The security setting Maximum password age has not been configured per IRS Publication 1075 requirements. </t>
  </si>
  <si>
    <t>Changing or refreshing authenticators every 90 days for all user accounts</t>
  </si>
  <si>
    <t>HPW2</t>
  </si>
  <si>
    <t>HPW2: Password does not expire timely</t>
  </si>
  <si>
    <t>1.1.1.9</t>
  </si>
  <si>
    <t>The longer a password exists the higher the likelihood that it will be compromised by a brute force attack, by an attacker gaining general knowledge about the user, or by the user sharing the password. Configuring the Maximum password age setting to 0 so that users are never required to change their passwords is a major security risk because that allows a compromised password to be used by the malicious user for as long as the valid user is authorized access.</t>
  </si>
  <si>
    <t>To establish the recommended configuration via GP, set the following UI path to 90 or fewer days for administrators and for standard users. 
Computer Configuration&gt;Windows Settings&gt;Security Settings&gt;Account Policies&gt;Password Policy&gt;Maximum password age</t>
  </si>
  <si>
    <t>If the Maximum password age setting is too low, users are required to change their passwords very often. Such a configuration can reduce security in the organization, because users might write their passwords in an insecure location or lose them. If the value for this policy setting is too high, the level of security within an organization is reduced because it allows potential attackers more time in which to discover user passwords or to use compromised accounts.</t>
  </si>
  <si>
    <t>CCE-22592-0</t>
  </si>
  <si>
    <t>WIN8-014</t>
  </si>
  <si>
    <t>AU-2</t>
  </si>
  <si>
    <t>Audit Events</t>
  </si>
  <si>
    <t>Set Audit Policy: Privilege Use: Sensitive Privilege Use to Success and Failure</t>
  </si>
  <si>
    <t>This subcategory reports when a user account or service uses a sensitive privilege. A sensitive privilege includes the following user rights: Act as part of the operating system, Back up files and directories, Create a token object, Debug programs, Enable computer and user accounts to be trusted for delegation, Generate security audits, Impersonate a client after authentication, Load and unload device drivers, Manage auditing and security log, Modify firmware environment values, Replace a process-level token, Restore files and directories, and Take ownership of files or other objects. Auditing this subcategory will create a high volume of events. Events for this subcategory include: 4672: Special privileges assigned to new logon. 4673: A privileged service was called. 4674: An operation was attempted on a privileged object. Refer to the Microsoft Knowledgebase article Description of security events in Windows Vista and in Windows Server 2008 for the most recent information about this setting: http://support.microsoft.com/default.aspx/kb/947226. The recommended state for this setting is: Success and Failure.</t>
  </si>
  <si>
    <t>The security setting Audit Policy: Privilege Use: Sensitive Privilege Use is set to Success and Failure.</t>
  </si>
  <si>
    <t>The security setting Audit Policy: Privilege Use: Sensitive Privilege Use is not set to Success and Failure.</t>
  </si>
  <si>
    <t>HAU21</t>
  </si>
  <si>
    <t xml:space="preserve">HAU21: System does not audit all attempts to gain access </t>
  </si>
  <si>
    <t>1.1.2</t>
  </si>
  <si>
    <t>1.1.2.1</t>
  </si>
  <si>
    <t>If audit settings are not configured, it can be difficult or impossible to determine what occurred during a security incident. However, if audit settings are configured so that events are generated for all activities the Security log will be filled with data and hard to use. Also, you can use a large amount of data storage as well as adversely affect overall computer performance if you configure audit settings for a large number of objects. If failure auditing is used and the Audit: Shut down system immediately if unable to log security audits setting in the Security Options section of Group Policy is enabled, an attacker could generate millions of failure events such as logon failures in order to fill the Security log and force the computer to shut down, creating a Denial of Service. If security logs are allowed to be overwritten, an attacker can overwrite part or all of their activity by generating large numbers of events so that the evidence of their intrusion is overwritten.</t>
  </si>
  <si>
    <t>To establish the recommended configuration via GP, set the following UI path to Success and Failure. 
Computer Configuration&gt;Windows Settings&gt;Security Settings&gt;Advanced Audit Policy Configuration&gt;Audit Policies&gt;Privilege Use&gt;Audit Policy: Privilege Use: Sensitive Privilege Use</t>
  </si>
  <si>
    <t>If no audit settings are configured, or if audit settings are too lax on the computers in your organization, security incidents might not be detected or not enough evidence will be available for network forensic analysis after security incidents occur. However, if audit settings are too severe, critically important entries in the Security log may be obscured by all of the meaningless entries and computer performance and the available amount of data storage may be seriously affected. Companies that operate in certain regulated industries may have legal obligations to log certain events or activities.</t>
  </si>
  <si>
    <t>CCE-22624-1</t>
  </si>
  <si>
    <t>WIN8-015</t>
  </si>
  <si>
    <t>Set Audit Policy: Account Management: Other Account Management Events to Success and Failure</t>
  </si>
  <si>
    <t>This subcategory reports other account management events. Events for this subcategory include: 4782: The password hash an account was accessed. 4793: The Password Policy Checking API was called. Refer to the Microsoft Knowledgebase article Description of security events in Windows Vista and in Windows Server 2008 for the most recent information about this setting: http://support.microsoft.com/default.aspx/kb/947226. The recommended state for this setting is: Success and Failure.</t>
  </si>
  <si>
    <t>The security setting Audit Policy: Account Management: Other Account Management Events is set to Success and Failure.</t>
  </si>
  <si>
    <t>The security setting Audit Policy: Account Management: Other Account Management Events is not set to Success and Failure.</t>
  </si>
  <si>
    <t>HAU6</t>
  </si>
  <si>
    <t>HAU6: System does not audit changes to access control settings</t>
  </si>
  <si>
    <t>1.1.2.2</t>
  </si>
  <si>
    <t>If audit settings are not configured, it can be difficult or impossible to determine what occurred during a security incident. However, if audit settings are configured so that events are generated for all activities the Security log will be filled with data and hard to use. Also, you can use a large amount of data storage as well as adversely affect overall computer performance if you configure audit settings for a large number of objects. If failure auditing is used and the Audit: Shut down system immediately if unable to log security audits setting in the Security Options section of Group Policy is enabled, an attacker could generate millions of failure events such as logon failures in order to fill the Security log and force the computer to shut down, creating a denial of service (DoS). If security logs are allowed to be overwritten, an attacker can overwrite part or all of their activity by generating large numbers of events so that the evidence of their intrusion is overwritten.</t>
  </si>
  <si>
    <t>To establish the recommended configuration via GP, set the following UI path to Success and Failure. 
Computer Configuration&gt;Windows Settings&gt;Security Settings&gt;Advanced Audit Policy Configuration&gt;Audit Policies&gt;Account Management&gt;Audit Policy: Account Management: Other Account Management Events</t>
  </si>
  <si>
    <t>CCE-23036-7</t>
  </si>
  <si>
    <t>WIN8-016</t>
  </si>
  <si>
    <t>Set Audit Policy: Logon-Logoff: IPsec Quick Mode to No Auditing</t>
  </si>
  <si>
    <t>This subcategory reports the results of IKE protocol and AuthIP during Quick Mode negotiations. 4654: An IPsec Quick Mode negotiation failed. Events for this subcategory include: 4977: During Quick Mode negotiation, IPsec received an invalid negotiation packet. If this problem persists, it could indicate a network issue or an attempt to modify or replay this negotiation. 5451: An IPsec Quick Mode security association was established. 5452: An IPsec Quick Mode security association ended.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</si>
  <si>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Logon-Logoff: IPsec Quick Mode is set to No Auditing.</t>
  </si>
  <si>
    <t>The security setting Audit Policy: Logon-Logoff: IPsec Quick Mode is not set to No Auditing.</t>
  </si>
  <si>
    <t>HAU17</t>
  </si>
  <si>
    <t>1.1.2.3</t>
  </si>
  <si>
    <t>To establish the recommended configuration via GP, set the following UI path to No Auditing. 
Computer Configuration&gt;Windows Settings&gt;Security Settings&gt;Advanced Audit Policy Configuration&gt;Audit Policies&gt;Logon/Logoff&gt;Audit Policy: Logon-Logoff: IPsec Quick Mode</t>
  </si>
  <si>
    <t>CCE-21855-2</t>
  </si>
  <si>
    <t>WIN8-017</t>
  </si>
  <si>
    <t>Set Audit Policy: Detailed Tracking: RPC Events to No Auditing</t>
  </si>
  <si>
    <t>This subcategory reports remote procedure call (RPC) connection events. Events for this subcategory include: 5712: A Remote Procedure Call (RPC) was attempted.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</si>
  <si>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Detailed Tracking: RPC Events is set to No Auditing.</t>
  </si>
  <si>
    <t>The security setting Audit Policy: Detailed Tracking: RPC Events is not set to No Auditing.</t>
  </si>
  <si>
    <t>1.1.2.4</t>
  </si>
  <si>
    <t>To establish the recommended configuration via GP, set the following UI path to No Auditing. 
Computer Configuration&gt;Windows Settings&gt;Security Settings&gt;Advanced Audit Policy Configuration&gt;Audit Policies&gt;Detailed Tracking&gt;Audit Policy: Detailed Tracking: RPC Events</t>
  </si>
  <si>
    <t>CCE-21820-6</t>
  </si>
  <si>
    <t>WIN8-018</t>
  </si>
  <si>
    <t>Set Audit Policy: DS Access: Directory Service Access to No Auditing</t>
  </si>
  <si>
    <t>This subcategory reports when an AD DS object is accessed. Only objects with SACLs cause audit events to be generated, and only when they are accessed in a manner that matches their SACL. These events are similar to the directory service access events in previous versions of Windows Server. This subcategory applies only to domain controllers. Events for this subcategory include: 4662 : An operation was performed on an object.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</si>
  <si>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DS Access: Directory Service Access is set to No Auditing.</t>
  </si>
  <si>
    <t>The security setting Audit Policy: DS Access: Directory Service Access is not set to No Auditing.</t>
  </si>
  <si>
    <t>1.1.2.5</t>
  </si>
  <si>
    <t>To establish the recommended configuration via GP, set the following UI path to No Auditing. 
Computer Configuration&gt;Windows Settings&gt;Security Settings&gt;Advanced Audit Policy Configuration&gt;Audit Policies&gt;DS Access&gt;Audit Policy: DS Access: Directory Service Access</t>
  </si>
  <si>
    <t>CCE-22534-2</t>
  </si>
  <si>
    <t>WIN8-019</t>
  </si>
  <si>
    <t>Set Audit Policy: Policy Change: MPSSVC Rule-Level Policy Change to No Auditing</t>
  </si>
  <si>
    <t>This subcategory reports changes in policy rules used by the Microsoft Protection Service (MPSSVC.exe). This service is used by Windows Firewall and by Microsoft OneCare. Events for this subcategory include: 4944: The following policy was active when the Windows Firewall started. 4945: A rule was listed when the Windows Firewall started. 4946: A change has been made to Windows Firewall exception list. A rule was added. 4947: A change has been made to Windows Firewall exception list. A rule was modified. 4948: A change has been made to Windows Firewall exception list. A rule was deleted. 4949: Windows Firewall settings were restored to the default values. 4950: A Windows Firewall setting has changed. 4951: A rule has been ignored because its major version number was not recognized by Windows Firewall. 4952 : Parts of a rule have been ignored because its minor version number was not recognized by Windows Firewall. The other parts of the rule will be enforced. 4953: A rule has been ignored by Windows Firewall because it could not parse the rule. 4954: Windows Firewall Group Policy settings have changed. The new settings have been applied. 4956: Windows Firewall has changed the active profile. 4957: Windows Firewall did not apply the following rule: 4958: Windows Firewall did not apply the following rule because the rule referred to items not configured on this computer: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</si>
  <si>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Policy Change: MPSSVC Rule-Level Policy Change is set to No Auditing.</t>
  </si>
  <si>
    <t>The security setting Audit Policy: Policy Change: MPSSVC Rule-Level Policy Change is not set to No Auditing.</t>
  </si>
  <si>
    <t>1.1.2.6</t>
  </si>
  <si>
    <t>To establish the recommended configuration via GP, set the following UI path to No Auditing. 
Computer Configuration&gt;Windows Settings&gt;Security Settings&gt;Advanced Audit Policy Configuration&gt;Audit Policies&gt;Policy Change&gt;Audit Policy: Policy Change: MPSSVC Rule-Level Policy Change</t>
  </si>
  <si>
    <t>CCE-22630-8</t>
  </si>
  <si>
    <t>WIN8-020</t>
  </si>
  <si>
    <t>Set Audit Policy: Account Management: Distribution Group Management to No Auditing</t>
  </si>
  <si>
    <t>This subcategory reports each event of distribution group management, such as when a distribution group is created, changed, or deleted or when a member is added to or removed from a distribution group. If you enable this Audit policy setting, administrators can track events to detect malicious, accidental, and authorized creation of group accounts. Events for this subcategory include: 4744: A security-disabled local group was created. 4745: A security-disabled local group was changed. 4746: A member was added to a security-disabled local group. 4747: A member was removed from a security-disabled local group. 4748: A security-disabled local group was deleted. 4749: A security-disabled global group was created. 4750: A security-disabled global group was changed. 4751: A member was added to a security-disabled global group. 4752: A member was removed from a security-disabled global group. 4753: A security-disabled global group was deleted. 4759: A security-disabled universal group was created. 4760: A security-disabled universal group was changed. 4761: A member was added to a security-disabled universal group. 4762: A member was removed from a security-disabled universal group. 4763: A security-disabled universal group was deleted.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</si>
  <si>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Account Management: Distribution Group Management is set to No Auditing.</t>
  </si>
  <si>
    <t>The security setting Audit Policy: Account Management: Distribution Group Management is not set to No Auditing.</t>
  </si>
  <si>
    <t>1.1.2.7</t>
  </si>
  <si>
    <t>To establish the recommended configuration via GP, set the following UI path to No Auditing. 
Computer Configuration&gt;Windows Settings&gt;Security Settings&gt;Advanced Audit Policy Configuration&gt;Audit Policies&gt;Account Management&gt;Audit Policy: Account Management: Distribution Group Management</t>
  </si>
  <si>
    <t>CCE-23096-1</t>
  </si>
  <si>
    <t>WIN8-021</t>
  </si>
  <si>
    <t>Set Audit Policy: Detailed Tracking: Process Termination to No Auditing</t>
  </si>
  <si>
    <t>This subcategory reports when a process terminates. Events for this subcategory include: 4689: A process has exited.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</si>
  <si>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Detailed Tracking: Process Termination is set to No Auditing.</t>
  </si>
  <si>
    <t>The security setting Audit Policy: Detailed Tracking: Process Termination is not set to No Auditing.</t>
  </si>
  <si>
    <t>1.1.2.8</t>
  </si>
  <si>
    <t>To establish the recommended configuration via GP, set the following UI path to No Auditing. 
Computer Configuration&gt;Windows Settings&gt;Security Settings&gt;Advanced Audit Policy Configuration&gt;Audit Policies&gt;Detailed Tracking&gt;Audit Policy: Detailed Tracking: Process Termination</t>
  </si>
  <si>
    <t>CCE-23604-2</t>
  </si>
  <si>
    <t>WIN8-022</t>
  </si>
  <si>
    <t>Set Audit Policy: Object Access: Detailed File Share to No Auditing</t>
  </si>
  <si>
    <t>This policy setting allows you to audit attempts to access files and folders on a shared folder. The Detailed File Share setting logs an event every time a file or folder is accessed, whereas the File Share setting only records one event for any connection established between a client and file share. Detailed File Share audit events include detailed information about the permissions or other criteria used to grant or deny access. If you configure this policy setting, an audit event is generated when an attempt is made to access a file or folder on a share. The administrator can specify whether to audit only successes, only failures, or both successes and failures. Note: There are no system access control lists (SACLs) for shared folders. If this policy setting is enabled, access to all shared files and folders on the system is audited. Volume: High on a file server or domain controller because of SYSVOL network access required by Group Policy. The recommended state for this setting is: No Auditing.</t>
  </si>
  <si>
    <t>The security setting Audit Policy: Object Access: Detailed File Share is set to No Auditing.</t>
  </si>
  <si>
    <t>The security setting Audit Policy: Object Access: Detailed File Share is not set to No Auditing.</t>
  </si>
  <si>
    <t>1.1.2.9</t>
  </si>
  <si>
    <t>To establish the recommended configuration via GP, set the following UI path to No Auditing. 
Computer Configuration&gt;Windows Settings&gt;Security Settings&gt;Advanced Audit Policy Configuration&gt;Audit Policies&gt;Object Access&gt;Audit Policy: Object Access: Detailed File Share</t>
  </si>
  <si>
    <t>CCE-23288-4</t>
  </si>
  <si>
    <t xml:space="preserve"> Set Audit Policy: Object Access: Detailed File Share to No Auditing. One method to achieve the recommended configuration via GP: Set the following UI path to No Auditing. 
Computer Configuration&gt;Windows  Settings&gt;Security  Settings&gt;Advanced Audit Policy Configuration&gt;Audit Policies&gt;Object Access&gt;Audit Policy: Object Access: Detailed File Share</t>
  </si>
  <si>
    <t>WIN8-023</t>
  </si>
  <si>
    <t>Set Audit Policy: Account Management: User Account Management to Success and Failure</t>
  </si>
  <si>
    <t>This subcategory reports each event of user account management, such as when a user account is created, changed, or deleted; a user account is renamed, disabled, or enabled; or a password is set or changed. If you enable this Audit policy setting, administrators can track events to detect malicious, accidental, and authorized creation of user accounts. Events for this subcategory include: 4720: A user account was created. 4722: A user account was enabled. 4723: An attempt was made to change an account's password. 4724: An attempt was made to reset an account's password. 4725: A user account was disabled. 4726: A user account was deleted. 4738: A user account was changed. 4740: A user account was locked out. 4765: SID History was added to an account. 4766: An attempt to add SID History to an account failed. 4767: A user account was unlocked. 4780: The ACL was set on accounts which are members of administrators groups. 4781: The name of an account was changed: 4794: An attempt was made to set the Directory Services Restore Mode. 5376: Credential Manager credentials were backed up. 5377: Credential Manager credentials were restored from a backup. Refer to the Microsoft Knowledgebase article Description of security events in Windows Vista and in Windows Server 2008 for the most recent information about this setting: http://support.microsoft.com/default.aspx/kb/947226. The recommended state for this setting is: Success and Failure.</t>
  </si>
  <si>
    <t>The security setting Audit Policy: Account Management: User Account Management is set to Success and Failure.</t>
  </si>
  <si>
    <t>The security setting Audit Policy: Account Management: User Account Management is not set to Success and Failure.</t>
  </si>
  <si>
    <t>1.1.2.10</t>
  </si>
  <si>
    <t>To establish the recommended configuration via GP, set the following UI path to Success and Failure. 
Computer Configuration&gt;Windows Settings&gt;Security Settings&gt;Advanced Audit Policy Configuration&gt;Audit Policies&gt;Account Management&gt;Audit Policy: Account Management: User Account Management</t>
  </si>
  <si>
    <t>CCE-22890-8</t>
  </si>
  <si>
    <t>WIN8-024</t>
  </si>
  <si>
    <t>Set Audit Policy: Account Management: Computer Account Management to Success</t>
  </si>
  <si>
    <t>This subcategory reports each event of computer account management, such as when a computer account is created, changed, deleted, renamed, disabled, or enabled. Events for this subcategory include: 4741: A computer account was created. 4742: A computer account was changed. 4743: A computer account was deleted.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</si>
  <si>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Account Management: Computer Account Management is set to Success and Failure.</t>
  </si>
  <si>
    <t>The security setting Audit Policy: Account Management: Computer Account Management is not set to Success and Failure.</t>
  </si>
  <si>
    <t>Updated from "No Auditing" to "Success and Failure"</t>
  </si>
  <si>
    <t>1.1.2.11</t>
  </si>
  <si>
    <t>To establish the recommended configuration via GP, set the following UI path to Success and Failure. 
Computer Configuration&gt;Windows Settings&gt;Security Settings&gt;Advanced Audit Policy Configuration&gt;Audit Policies&gt;Account Management&gt;Audit Policy: Account Management: Computer Account Management</t>
  </si>
  <si>
    <t>CCE-21905-5</t>
  </si>
  <si>
    <t>WIN8-025</t>
  </si>
  <si>
    <t>Set Audit Policy: System: Security System Extension to Success and Failure</t>
  </si>
  <si>
    <t>This subcategory reports the loading of extension code such as authentication packages by the security subsystem. Events for this subcategory include: 4610: An authentication package has been loaded by the Local Security Authority. 4611: A trusted logon process has been registered with the Local Security Authority. 4614: A notification package has been loaded by the Security Account Manager. 4622: A security package has been loaded by the Local Security Authority. 4697: A service was installed in the system. Refer to the Microsoft Knowledgebase article Description of security events in Windows Vista and in Windows Server 2008 for the most recent information about this setting: http://support.microsoft.com/default.aspx/kb/947226. The recommended state for this setting is: Success and Failure.</t>
  </si>
  <si>
    <t>The security setting Audit Policy: System: Security System Extension is set to Success and Failure.</t>
  </si>
  <si>
    <t>The security setting Audit Policy: System: Security System Extension is not set to Success and Failure.</t>
  </si>
  <si>
    <t>1.1.2.12</t>
  </si>
  <si>
    <t>To establish the recommended configuration via GP, set the following UI path to Success and Failure. 
Computer Configuration&gt;Windows Settings&gt;Security Settings&gt;Advanced Audit Policy Configuration&gt;Audit Policies&gt;System&gt;Audit Policy: System: Security System Extension</t>
  </si>
  <si>
    <t>CCE-23073-0</t>
  </si>
  <si>
    <t>WIN8-026</t>
  </si>
  <si>
    <t>Set Audit Policy: System: Security State Change to Success and Failure</t>
  </si>
  <si>
    <t>This subcategory reports changes in security state of the system, such as when the security subsystem starts and stops. Events for this subcategory include: 4608: Windows is starting up. 4609: Windows is shutting down. 4616: The system time was changed. 4621: Administrator recovered system from CrashOnAuditFail. Users who are not administrators will now be allowed to log on. Some auditable activity might not have been recorded. Refer to the Microsoft Knowledgebase article Description of security events in Windows Vista and in Windows Server 2008 for the most recent information about this setting: http://support.microsoft.com/default.aspx/kb/947226. The recommended state for this setting is: Success and Failure.</t>
  </si>
  <si>
    <t>The security setting Audit Policy: System: Security State Change is set to Success and Failure.</t>
  </si>
  <si>
    <t>The security setting Audit Policy: System: Security State Change is not set to Success and Failure.</t>
  </si>
  <si>
    <t>HAU17: Audit logs do not capture sufficient auditable events</t>
  </si>
  <si>
    <t>1.1.2.13</t>
  </si>
  <si>
    <t>To establish the recommended configuration via GP, set the following UI path to Success and Failure. 
Computer Configuration&gt;Windows Settings&gt;Security Settings&gt;Advanced Audit Policy Configuration&gt;Audit Policies&gt;System&gt;Audit Policy: System: Security State Change</t>
  </si>
  <si>
    <t>CCE-22876-7</t>
  </si>
  <si>
    <t>WIN8-027</t>
  </si>
  <si>
    <t>Set Audit Policy: Logon-Logoff: Network Policy Server to No Auditing</t>
  </si>
  <si>
    <t>This subcategory reports events generated by RADIUS (IAS) and Network Access Protection (NAP) user access requests. These requests can be Grant, Deny, Discard, Quarantine, Lock, and Unlock. Auditing this setting will result in a medium or high volume of records on NPS and IAS servers. Events for this subcategory include: Note All the events in the Network Policy Server subcategory are available only in Windows Vista Service Pack 1 and in Windows Server 2008. 6272: Network Policy Server granted access to a user. 6273: Network Policy Server denied access to a user. 6274: Network Policy Server discarded the request for a user. 6275: Network Policy Server discarded the accounting request for a user. 6276: Network Policy Server quarantined a user. 6277: Network Policy Server granted access to a user but put it on probation because the host did not meet the defined health policy. 6278: Network Policy Server granted full access to a user because the host met the defined health policy. 6279: Network Policy Server locked the user account due to repeated failed authentication attempts. 6280: Network Policy Server unlocked the user account. 8191: Network Policy Server unlocked the user account.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</si>
  <si>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Logon-Logoff: Network Policy Server is set to No Auditing.</t>
  </si>
  <si>
    <t>The security setting Audit Policy: Logon-Logoff: Network Policy Server is not set to No Auditing.</t>
  </si>
  <si>
    <t>1.1.2.14</t>
  </si>
  <si>
    <t>To establish the recommended configuration via GP, set the following UI path to No Auditing. 
Computer Configuration&gt;Windows Settings&gt;Security Settings&gt;Advanced Audit Policy Configuration&gt;Audit Policies&gt;Logon/Logoff&gt;Audit Policy: Logon-Logoff: Network Policy Server</t>
  </si>
  <si>
    <t>CCE-23313-0</t>
  </si>
  <si>
    <t>WIN8-028</t>
  </si>
  <si>
    <t>Set Audit Policy: Detailed Tracking: DPAPI Activity to No Auditing</t>
  </si>
  <si>
    <t>This subcategory reports encrypt or decrypt calls into the data protections application interface (DPAPI). DPAPI is used to protect secret information such as stored password and key information. Events for this subcategory include: 4692: Backup of data protection master key was attempted. 4693: Recovery of data protection master key was attempted. 4694: Protection of auditable protected data was attempted. 4695: Unprotection of auditable protected data was attempted.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</si>
  <si>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Detailed Tracking: DPAPI Activity is set to No Auditing.</t>
  </si>
  <si>
    <t>The security setting Audit Policy: Detailed Tracking: DPAPI Activity is not set to No Auditing.</t>
  </si>
  <si>
    <t>1.1.2.15</t>
  </si>
  <si>
    <t>To establish the recommended configuration via GP, set the following UI path to No Auditing. 
Computer Configuration&gt;Windows Settings&gt;Security Settings&gt;Advanced Audit Policy Configuration&gt;Audit Policies&gt;Detailed Tracking&gt;Audit Policy: Detailed Tracking: DPAPI Activity</t>
  </si>
  <si>
    <t>CCE-23076-3</t>
  </si>
  <si>
    <t>WIN8-029</t>
  </si>
  <si>
    <t>Set Audit Policy: System: IPsec Driver to Success and Failure</t>
  </si>
  <si>
    <t>This subcategory reports on the activities of the Internet Protocol security (IPsec) driver. Events for this subcategory include: 4960: IPsec dropped an inbound packet that failed an integrity check. If this problem persists, it could indicate a network issue or that packets are being modified in transit to this computer. Verify that the packets sent from the remote computer are the same as those received by this computer. This error might also indicate interoperability problems with other IPsec implementations. 4961: IPsec dropped an inbound packet that failed a replay check. If this problem persists, it could indicate a replay attack against this computer. 4962: IPsec dropped an inbound packet that failed a replay check. The inbound packet had too low a sequence number to ensure it was not a replay. 4963: IPsec dropped an inbound clear text packet that should have been secured. This is usually due to the remote computer changing its IPsec policy without informing this computer. This could also be a spoofing attack attempt. 4965: IPsec received a packet from a remote computer with an incorrect Security Parameter Index (SPI). This is usually caused by malfunctioning hardware that is corrupting packets. If these errors persist, verify that the packets sent from the remote computer are the same as those received by this computer. This error may also indicate interoperability problems with other IPsec implementations. In that case, if connectivity is not impeded, then these events can be ignored. 5478: IPsec Services has started successfully. 5479: IPsec Services has been shut down successfully. The shutdown of IPsec Services can put the computer at greater risk of network attack or expose the computer to potential security risks. 5480: IPsec Services failed to get the complete list of network interfaces on the computer. This poses a potential security risk because some of the network interfaces may not get the protection provided by the applied IPsec filters. Use the IP Security Monitor snap-in to diagnose the problem. 5483: IPsec Services failed to initialize RPC server. IPsec Services could not be started. 5484: IPsec Services has experienced a critical failure and has been shut down. The shutdown of IPsec Services can put the computer at greater risk of network attack or expose the computer to potential security risks. 5485: IPsec Services failed to process some IPsec filters on a plug-and-play event for network interfaces. This poses a potential security risk because some of the network interfaces may not get the protection provided by the applied IPsec filters. Use the IP Security Monitor snap-in to diagnose the problem. Refer to the Microsoft Knowledgebase article Description of security events in Windows Vista and in Windows Server 2008 for the most recent information about this setting: http://support.microsoft.com/default.aspx/kb/947226. The recommended state for this setting is: Success and Failure.</t>
  </si>
  <si>
    <t>The security setting Audit Policy: System: IPsec Driver is set to Success and Failure.</t>
  </si>
  <si>
    <t>The security setting Audit Policy: System: IPsec Driver is not set to Success and Failure.</t>
  </si>
  <si>
    <t>1.1.2.16</t>
  </si>
  <si>
    <t>To establish the recommended configuration via GP, set the following UI path to Success and Failure. 
Computer Configuration&gt;Windows Settings&gt;Security Settings&gt;Advanced Audit Policy Configuration&gt;Audit Policies&gt;System&gt;Audit Policy: System: IPsec Driver</t>
  </si>
  <si>
    <t>CCE-23505-1</t>
  </si>
  <si>
    <t>WIN8-030</t>
  </si>
  <si>
    <t>Set Audit Policy: Account Management: Security Group Management to Success and Failure</t>
  </si>
  <si>
    <t>This subcategory reports each event of security group management, such as when a security group is created, changed, or deleted or when a member is added to or removed from a security group. If you enable this Audit policy setting, administrators can track events to detect malicious, accidental, and authorized creation of security group accounts. Events for this subcategory include: 4727: A security-enabled global group was created. 4728: A member was added to a security-enabled global group. 4729: A member was removed from a security-enabled global group. 4730: A security-enabled global group was deleted. 4731: A security-enabled local group was created. 4732: A member was added to a security-enabled local group. 4733: A member was removed from a security-enabled local group. 4734: A security-enabled local group was deleted. 4735: A security-enabled local group was changed. 4737: A security-enabled global group was changed. 4754: A security-enabled universal group was created. 4755: A security-enabled universal group was changed. 4756: A member was added to a security-enabled universal group. 4757: A member was removed from a security-enabled universal group. 4758: A security-enabled universal group was deleted. 4764: A group's type was changed. Refer to the Microsoft Knowledgebase article Description of security events in Windows Vista and in Windows Server 2008 for the most recent information about this setting: http://support.microsoft.com/default.aspx/kb/947226. The recommended state for this setting is: Success and Failure.</t>
  </si>
  <si>
    <t>The security setting Audit Policy: Account Management: Security Group Management is set to Success and Failure.</t>
  </si>
  <si>
    <t>The security setting Audit Policy: Account Management: Security Group Management is not set to Success and Failure.</t>
  </si>
  <si>
    <t>1.1.2.17</t>
  </si>
  <si>
    <t>To establish the recommended configuration via GP, set the following UI path to Success and Failure. 
Computer Configuration&gt;Windows Settings&gt;Security Settings&gt;Advanced Audit Policy Configuration&gt;Audit Policies&gt;Account Management&gt;Audit Policy: Account Management: Security Group Management</t>
  </si>
  <si>
    <t>CCE-22381-8</t>
  </si>
  <si>
    <t>WIN8-031</t>
  </si>
  <si>
    <t>Set Audit Policy: Account Logon: Other Account Logon Events to No Auditing</t>
  </si>
  <si>
    <t>This subcategory reports the events that occur in response to credentials submitted for a user account logon request that do not relate to credential validation or Kerberos tickets.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</si>
  <si>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Account Logon: Other Account Logon Events is set to No Auditing.</t>
  </si>
  <si>
    <t>The security setting Audit Policy: Account Logon: Other Account Logon Events is not set to No Auditing.</t>
  </si>
  <si>
    <t>1.1.2.18</t>
  </si>
  <si>
    <t>To establish the recommended configuration via GP, set the following UI path to No Auditing. 
Computer Configuration&gt;Windows Settings&gt;Security Settings&gt;Advanced Audit Policy Configuration&gt;Audit Policies&gt;Account Logon&gt;Audit Policy: Account Logon: Other Account Logon Events</t>
  </si>
  <si>
    <t>CCE-22351-1</t>
  </si>
  <si>
    <t>WIN8-032</t>
  </si>
  <si>
    <t>Set Audit Policy: Object Access: Registry to No Auditing</t>
  </si>
  <si>
    <t>This subcategory reports when registry objects are accessed. Only registry objects with SACLs cause audit events to be generated, and only when they are accessed in a manner matching their SACL. By itself, this policy setting will not cause auditing of any events. It determines whether to audit the event of a user who accesses a registry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4657 : A registry value was modified. 5039: A registry key was virtualized.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</si>
  <si>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Object Access: Registry is set to No Auditing.</t>
  </si>
  <si>
    <t>The security setting Audit Policy: Object Access: Registry is not set to No Auditing.</t>
  </si>
  <si>
    <t>1.1.2.19</t>
  </si>
  <si>
    <t>To establish the recommended configuration via GP, set the following UI path to No Auditing. 
Computer Configuration&gt;Windows Settings&gt;Security Settings&gt;Advanced Audit Policy Configuration&gt;Audit Policies&gt;Object Access&gt;Audit Policy: Object Access: Registry</t>
  </si>
  <si>
    <t>CCE-21996-4</t>
  </si>
  <si>
    <t>WIN8-033</t>
  </si>
  <si>
    <t>Set Audit Policy: Privilege Use: Other Privilege Use Events to No Auditing</t>
  </si>
  <si>
    <t>This subcategory is not used. The recommended state for this setting is: No Auditing.</t>
  </si>
  <si>
    <t>The security setting Audit Policy: Privilege Use: Other Privilege Use Events is set to No Auditing.</t>
  </si>
  <si>
    <t>The security setting Audit Policy: Privilege Use: Other Privilege Use Events is not set to No Auditing.</t>
  </si>
  <si>
    <t>1.1.2.20</t>
  </si>
  <si>
    <t>To establish the recommended configuration via GP, set the following UI path to No Auditing. 
Computer Configuration&gt;Windows Settings&gt;Security Settings&gt;Advanced Audit Policy Configuration&gt;Audit Policies&gt;Privilege Use&gt;Audit Policy: Privilege Use: Other Privilege Use Events</t>
  </si>
  <si>
    <t>CCE-22124-2</t>
  </si>
  <si>
    <t>WIN8-034</t>
  </si>
  <si>
    <t>Set Audit Policy: Policy Change: Filtering Platform Policy Change to No Auditing</t>
  </si>
  <si>
    <t>This subcategory reports the addition and removal of objects from WFP, including startup filters. These events can be very high in volume. Events for this subcategory include: 4709: IPsec Services was started. 4710: IPsec Services was disabled. 4711: May contain any one of the following: - PAStore Engine applied locally cached copy of Active Directory storage IPsec policy on the computer. - PAStore Engine applied Active Directory storage IPsec policy on the computer. - PAStore Engine applied local registry storage IPsec policy on the computer. - PAStore Engine failed to apply locally cached copy of Active Directory storage IPsec policy on the computer. - PAStore Engine failed to apply Active Directory storage IPsec policy on the computer. - PAStore Engine failed to apply local registry storage IPsec policy on the computer. - PAStore Engine failed to apply some rules of the active IPsec policy on the computer. - PAStore Engine failed to load directory storage IPsec policy on the computer. - PAStore Engine loaded directory storage IPsec policy on the computer. - PAStore Engine failed to load local storage IPsec policy on the computer. - PAStore Engine loaded local storage IPsec policy on the computer. - PAStore Engine polled for changes to the active IPsec policy and detected no changes. 4712: IPsec Services encountered a potentially serious failure. 5040: A change has been made to IPsec settings. An Authentication Set was added. 5041: A change has been made to IPsec settings. An Authentication Set was modified. 5042: A change has been made to IPsec settings. An Authentication Set was deleted. 5043: A change has been made to IPsec settings. A Connection Security Rule was added. 5044: A change has been made to IPsec settings. A Connection Security Rule was modified. 5045: A change has been made to IPsec settings. A Connection Security Rule was deleted. 5046: A change has been made to IPsec settings. A Crypto Set was added. 5047: A change has been made to IPsec settings. A Crypto Set was modified. 5048: A change has been made to IPsec settings. A Crypto Set was deleted. 5440: The following callout was present when the Windows Filtering Platform Base Filtering Engine started. 5441: The following filter was present when the Windows Filtering Platform Base Filtering Engine started. 5442: The following provider was present when the Windows Filtering Platform Base Filtering Engine started. 5443: The following provider context was present when the Windows Filtering Platform Base Filtering Engine started. 5444 : The following sub-layer was present when the Windows Filtering Platform Base Filtering Engine started. 5446: A Windows Filtering Platform callout has been changed. 5448: A Windows Filtering Platform provider has been changed. 5449: A Windows Filtering Platform provider context has been changed. 5450: A Windows Filtering Platform sub-layer has been changed. 5456: PAStore Engine applied Active Directory storage IPsec policy on the computer. 5457: PAStore Engine failed to apply Active Directory storage IPsec policy on the computer. 5458 : PAStore Engine applied locally cached copy of Active Directory storage IPsec policy on the computer. 5459: PAStore Engine failed to apply locally cached copy of Active Directory storage IPsec policy on the computer. 5460: PAStore Engine applied local registry storage IPsec policy on the computer. 5461: PAStore Engine failed to apply local registry storage IPsec policy on the computer. 5462: PAStore Engine failed to apply some rules of the active IPsec policy on the computer. Use the IP Security Monitor snap-in to diagnose the problem. 5463: PAStore Engine polled for changes to the active IPsec policy and detected no changes. 5464: PAStore Engine polled for changes to the active IPsec policy, detected changes, and applied them to IPsec Services. 5465: PAStore Engine received a control for forced reloading of IPsec policy and processed the control successfully. 5466: PAStore Engine polled for changes to the Active Directory IPsec policy, determined that Active Directory cannot be reached, and will use the cached copy of the Active Directory IPsec policy instead. Any changes made to the Active Directory IPsec policy since the last poll could not be applied. 5467: PAStore Engine polled for changes to the Active Directory IPsec policy, determined that Active Directory can be reached, and found no changes to the policy. The cached copy of the Active Directory IPsec policy is no longer being used. 5468: PAStore Engine polled for changes to the Active Directory IPsec policy, determined that Active Directory can be reached, found changes to the policy, and applied those changes. The cached copy of the Active Directory IPsec policy is no longer being used. 5471: PAStore Engine loaded local storage IPsec policy on the computer. 5472: PAStore Engine failed to load local storage IPsec policy on the computer. 5473: PAStore Engine loaded directory storage IPsec policy on the computer. 5474: PAStore Engine failed to load directory storage IPsec policy on the computer. 5477: PAStore Engine failed to add quick mode filter.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</si>
  <si>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Policy Change: Filtering Platform Policy Change is set to No Auditing.</t>
  </si>
  <si>
    <t>The security setting Audit Policy: Policy Change: Filtering Platform Policy Change is not set to No Auditing.</t>
  </si>
  <si>
    <t>1.1.2.21</t>
  </si>
  <si>
    <t>To establish the recommended configuration via GP, set the following UI path to No Auditing. 
Computer Configuration&gt;Windows Settings&gt;Security Settings&gt;Advanced Audit Policy Configuration&gt;Audit Policies&gt;Policy Change&gt;Audit Policy: Policy Change: Filtering Platform Policy Change</t>
  </si>
  <si>
    <t>CCE-22210-9</t>
  </si>
  <si>
    <t>WIN8-035</t>
  </si>
  <si>
    <t>Set Audit Policy: Object Access: Central Access Policy Staging to No Auditing</t>
  </si>
  <si>
    <t>This policy setting allows you to audit access requests where the permission granted or denied by a proposed policy differs from the current central access policy on an object. If you configure this policy setting, an audit event is generated each time a user accesses an object and the permission granted by the current central access policy on the object differs from that granted by the proposed policy. The resulting audit event will be generated as follows: 1) Success audits, when configured, records access attempts when the current central access policy grants access but the proposed policy denies access. 2) Failure audits when configured records access attempts when: a) The current central access policy does not grant access but the proposed policy grants access. b) A principal requests the maximum access rights they are allowed and the access rights granted by the current central access policy are different than the access rights granted by the proposed policy. Volume: Potentially high on a file server when the proposed policy differs significantly from the current central access policy. The recommended state for this setting is: No Auditing.</t>
  </si>
  <si>
    <t>The security setting Audit Policy: Object Access: Central Access Policy Staging is set to No Auditing.</t>
  </si>
  <si>
    <t>The security setting Audit Policy: Object Access: Central Access Policy Staging is not set to No Auditing.</t>
  </si>
  <si>
    <t>1.1.2.22</t>
  </si>
  <si>
    <t>To establish the recommended configuration via GP, set the following UI path to No Auditing. 
Computer Configuration&gt;Windows Settings&gt;Security Settings&gt;Advanced Audit Policy Configuration&gt;Audit Policies&gt;Object Access&gt;Audit Policy: Object Access: Central Access Policy Staging</t>
  </si>
  <si>
    <t>CCE-23207-4</t>
  </si>
  <si>
    <t>WIN8-036</t>
  </si>
  <si>
    <t>Set Audit Policy: Policy Change: Authorization Policy Change to No Auditing</t>
  </si>
  <si>
    <t>This subcategory reports changes in authorization policy including permissions (DACL) changes. Events for this subcategory include: 4704: A user right was assigned. 4705: A user right was removed. 4706: A new trust was created to a domain. 4707: A trust to a domain was removed. 4714: Encrypted data recovery policy was changed.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</si>
  <si>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Policy Change: Authorization Policy Change is set to No Auditing.</t>
  </si>
  <si>
    <t>The security setting Audit Policy: Policy Change: Authorization Policy Change is not set to No Auditing.</t>
  </si>
  <si>
    <t>1.1.2.23</t>
  </si>
  <si>
    <t>To establish the recommended configuration via GP, set the following UI path to No Auditing. 
Computer Configuration&gt;Windows Settings&gt;Security Settings&gt;Advanced Audit Policy Configuration&gt;Audit Policies&gt;Policy Change&gt;Audit Policy: Policy Change: Authorization Policy Change</t>
  </si>
  <si>
    <t>CCE-22204-2</t>
  </si>
  <si>
    <t>WIN8-037</t>
  </si>
  <si>
    <t>Set Audit Policy: Account Logon: Kerberos Authentication Service to No Auditing</t>
  </si>
  <si>
    <t>This subcategory reports events generated by the Kerberos Authentication Server. These events occur on the computer that is authoritative for the credentials. Events for this subcategory include: 4768: A Kerberos authentication ticket (TGT) was requested. 4771: Kerberos pre-authentication failed. 4772: A Kerberos authentication ticket request failed.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</si>
  <si>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Account Logon: Kerberos Authentication Service is set to No Auditing.</t>
  </si>
  <si>
    <t>The security setting Audit Policy: Account Logon: Kerberos Authentication Service is not set to No Auditing.</t>
  </si>
  <si>
    <t>1.1.2.24</t>
  </si>
  <si>
    <t>To establish the recommended configuration via GP, set the following UI path to No Auditing. 
Computer Configuration&gt;Windows Settings&gt;Security Settings&gt;Advanced Audit Policy Configuration&gt;Audit Policies&gt;Account Logon&gt;Audit Policy: Account Logon: Kerberos Authentication Service</t>
  </si>
  <si>
    <t>CCE-22178-8</t>
  </si>
  <si>
    <t>WIN8-038</t>
  </si>
  <si>
    <t>Set Audit Policy: Logon-Logoff: Logoff to Success</t>
  </si>
  <si>
    <t>This subcategory reports when a user logs off from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4634: An account was logged off. 4647: User initiated logoff. Refer to the Microsoft Knowledgebase article Description of security events in Windows Vista and in Windows Server 2008 for the most recent information about this setting: http://support.microsoft.com/default.aspx/kb/947226. The recommended state for this setting is: Success.</t>
  </si>
  <si>
    <t>The security setting Audit Policy: Logon-Logoff: Logoff is set to Success.</t>
  </si>
  <si>
    <t>The security setting Audit Policy: Logon-Logoff: Logoff is not set to Success.</t>
  </si>
  <si>
    <t>1.1.2.25</t>
  </si>
  <si>
    <t>To establish the recommended configuration via GP, set the following UI path to Success. 
Computer Configuration&gt;Windows Settings&gt;Security Settings&gt;Advanced Audit Policy Configuration&gt;Audit Policies&gt;Logon/Logoff&gt;Audit Policy: Logon-Logoff: Logoff</t>
  </si>
  <si>
    <t>CCE-22565-6</t>
  </si>
  <si>
    <t>WIN8-039</t>
  </si>
  <si>
    <t>Set Audit Policy: Account Management: Application Group Management to No Auditing</t>
  </si>
  <si>
    <t>This subcategory reports each event of application group management on a computer, such as when an application group is created, changed, or deleted or when a member is added to or removed from an application group. If you enable this Audit policy setting, administrators can track events to detect malicious, accidental, and authorized creation of application group accounts. Events for this subcategory include: 4783: A basic application group was created. 4784: A basic application group was changed. 4785: A member was added to a basic application group. 4786: A member was removed from a basic application group. 4787: A non-member was added to a basic application group. 4788: A non-member was removed from a basic application group. 4789: A basic application group was deleted. 4790: An LDAP query group was created. 4791: A basic application group was changed. 4792: An LDAP query group was deleted.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</si>
  <si>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Account Management: Application Group Management is set to No Auditing.</t>
  </si>
  <si>
    <t>The security setting Audit Policy: Account Management: Application Group Management is not set to No Auditing.</t>
  </si>
  <si>
    <t>1.1.2.26</t>
  </si>
  <si>
    <t>To establish the recommended configuration via GP, set the following UI path to No Auditing. 
Computer Configuration&gt;Windows Settings&gt;Security Settings&gt;Advanced Audit Policy Configuration&gt;Audit Policies&gt;Account Management&gt;Audit Policy: Account Management: Application Group Management</t>
  </si>
  <si>
    <t>CCE-23336-1</t>
  </si>
  <si>
    <t>WIN8-040</t>
  </si>
  <si>
    <t>Set Audit Policy: DS Access: Directory Service Changes to No Auditing</t>
  </si>
  <si>
    <t>This subcategory reports changes to objects in Active Directory Domain Services (AD DS). The types of changes that are reported are create, modify, move, and undelete operations that are performed on an object. DS Change auditing, where appropriate, indicates the old and new values of the changed properties of the objects that were changed. Only objects with SACLs cause audit events to be generated, and only when they are accessed in a manner that matches their SACL. Some objects and properties do not cause audit events to be generated due to settings on the object class in the schema. This subcategory applies only to domain controllers. Events for this subcategory include: 5136 : A directory service object was modified. 5137 : A directory service object was created. 5138 : A directory service object was undeleted. 5139 : A directory service object was moved. Note The following event in the Directory Service Changes subcategory is available only in Windows Vista Service Pack 1 and in Windows Server 2008. 5141: A directory service object was deleted.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</si>
  <si>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DS Access: Directory Service Changes is set to No Auditing.</t>
  </si>
  <si>
    <t>The security setting Audit Policy: DS Access: Directory Service Changes is not set to No Auditing.</t>
  </si>
  <si>
    <t>1.1.2.27</t>
  </si>
  <si>
    <t>To establish the recommended configuration via GP, set the following UI path to No Auditing. 
Computer Configuration&gt;Windows Settings&gt;Security Settings&gt;Advanced Audit Policy Configuration&gt;Audit Policies&gt;DS Access&gt;Audit Policy: DS Access: Directory Service Changes</t>
  </si>
  <si>
    <t>CCE-21956-8</t>
  </si>
  <si>
    <t>WIN8-041</t>
  </si>
  <si>
    <t>Set Audit Policy: Object Access: Kernel Object to No Auditing</t>
  </si>
  <si>
    <t>This subcategory reports when kernel objects such as processes and mutexes are accessed. Only kernel objects with SACLs cause audit events to be generated, and only when they are accessed in a manner matching their SACL. Typically kernel objects are only given SACLs if the AuditBaseObjects or AuditBaseDirectories auditing options are enabled.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</si>
  <si>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Object Access: Kernel Object is set to No Auditing.</t>
  </si>
  <si>
    <t>The security setting Audit Policy: Object Access: Kernel Object is not set to No Auditing.</t>
  </si>
  <si>
    <t>1.1.2.28</t>
  </si>
  <si>
    <t>To establish the recommended configuration via GP, set the following UI path to No Auditing. 
Computer Configuration&gt;Windows Settings&gt;Security Settings&gt;Advanced Audit Policy Configuration&gt;Audit Policies&gt;Object Access&gt;Audit Policy: Object Access: Kernel Object</t>
  </si>
  <si>
    <t>CCE-22184-6</t>
  </si>
  <si>
    <t>WIN8-042</t>
  </si>
  <si>
    <t>Set Audit Policy: Policy Change: Other Policy Change Events to No Auditing</t>
  </si>
  <si>
    <t>This subcategory reports other types of security policy changes such as configuration of the Trusted Platform Module (TPM) or cryptographic providers. Events for this subcategory include: 4909: The local policy settings for the TBS were changed. 4910: The group policy settings for the TBS were changed. 5063: A cryptographic provider operation was attempted. 5064: A cryptographic context operation was attempted. 5065: A cryptographic context modification was attempted. 5066: A cryptographic function operation was attempted. 5067: A cryptographic function modification was attempted. 5068: A cryptographic function provider operation was attempted. 5069: A cryptographic function property operation was attempted. 5070: A cryptographic function property modification was attempted. 5447: A Windows Filtering Platform filter has been changed. 6144: Security policy in the group policy objects has been applied successfully. 6145: One or more errors occurred while processing security policy in the group policy objects.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</si>
  <si>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Policy Change: Other Policy Change Events is set to No Auditing.</t>
  </si>
  <si>
    <t>The security setting Audit Policy: Policy Change: Other Policy Change Events is not set to No Auditing.</t>
  </si>
  <si>
    <t>1.1.2.29</t>
  </si>
  <si>
    <t>To establish the recommended configuration via GP, set the following UI path to No Auditing. 
Computer Configuration&gt;Windows Settings&gt;Security Settings&gt;Advanced Audit Policy Configuration&gt;Audit Policies&gt;Policy Change&gt;Audit Policy: Policy Change: Other Policy Change Events</t>
  </si>
  <si>
    <t>CCE-22798-3</t>
  </si>
  <si>
    <t>WIN8-043</t>
  </si>
  <si>
    <t>Set Audit Policy: Object Access: Application Generated to No Auditing</t>
  </si>
  <si>
    <t>This subcategory reports when applications attempt to generate audit events by using the Windows auditing application programming interfaces (APIs). Events for this subcategory include: 4665: An attempt was made to create an application client context. 4666: An application attempted an operation: 4667: An application client context was deleted. 4668: An application was initialized.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</si>
  <si>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Object Access: Application Generated is set to No Auditing.</t>
  </si>
  <si>
    <t>The security setting Audit Policy: Object Access: Application Generated is not set to No Auditing.</t>
  </si>
  <si>
    <t>1.1.2.30</t>
  </si>
  <si>
    <t>To establish the recommended configuration via GP, set the following UI path to No Auditing. 
Computer Configuration&gt;Windows Settings&gt;Security Settings&gt;Advanced Audit Policy Configuration&gt;Audit Policies&gt;Object Access&gt;Audit Policy: Object Access: Application Generated</t>
  </si>
  <si>
    <t>CCE-23565-5</t>
  </si>
  <si>
    <t>WIN8-044</t>
  </si>
  <si>
    <t>Set Audit Policy: Logon-Logoff: Account Lockout to No Auditing</t>
  </si>
  <si>
    <t>This subcategory reports when a user's account is locked out as a result of too many failed logon attempts. Events for this subcategory include: 4625: An account failed to log on.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</si>
  <si>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Logon-Logoff: Account Lockout is set to No Auditing.</t>
  </si>
  <si>
    <t>The security setting Audit Policy: Logon-Logoff: Account Lockout is not set to No Auditing.</t>
  </si>
  <si>
    <t>1.1.2.31</t>
  </si>
  <si>
    <t>To establish the recommended configuration via GP, set the following UI path to No Auditing. 
Computer Configuration&gt;Windows Settings&gt;Security Settings&gt;Advanced Audit Policy Configuration&gt;Audit Policies&gt;Logon/Logoff&gt;Audit Policy: Logon-Logoff: Account Lockout</t>
  </si>
  <si>
    <t>CCE-22859-3</t>
  </si>
  <si>
    <t>WIN8-045</t>
  </si>
  <si>
    <t>Set Audit Policy: Policy Change: Audit Policy Change to Success and Failure</t>
  </si>
  <si>
    <t>This subcategory reports changes in audit policy including SACL changes. Events for this subcategory include: 4715: The audit policy (SACL) on an object was changed. 4719: System audit policy was changed. 4902: The Per-user audit policy table was created. 4904: An attempt was made to register a security event source. 4905: An attempt was made to unregister a security event source. 4906: The CrashOnAuditFail value has changed. 4907: Auditing settings on object were changed. 4908: Special Groups Logon table modified. 4912: Per User Audit Policy was changed. Refer to the Microsoft Knowledgebase article Description of security events in Windows Vista and in Windows Server 2008 for the most recent information about this setting: http://support.microsoft.com/default.aspx/kb/947226. The recommended state for this setting is: Success and Failure.</t>
  </si>
  <si>
    <t>The security setting Audit Policy: Policy Change: Audit Policy Change is set to Success and Failure.</t>
  </si>
  <si>
    <t>The security setting Audit Policy: Policy Change: Audit Policy Change is not set to Success and Failure.</t>
  </si>
  <si>
    <t>1.1.2.32</t>
  </si>
  <si>
    <t>To establish the recommended configuration via GP, set the following UI path to Success and Failure. 
Computer Configuration&gt;Windows Settings&gt;Security Settings&gt;Advanced Audit Policy Configuration&gt;Audit Policies&gt;Policy Change&gt;Audit Policy: Policy Change: Audit Policy Change</t>
  </si>
  <si>
    <t>CCE-22854-4</t>
  </si>
  <si>
    <t>WIN8-046</t>
  </si>
  <si>
    <t>Set Audit Policy: Object Access: File Share to No Auditing</t>
  </si>
  <si>
    <t>This subcategory reports when a file share is accessed. By itself, this policy setting will not cause auditing of any events. It determines whether to audit the event of a user who accesses a file share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5140: A network share object was accessed.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</si>
  <si>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Object Access: File Share is set to No Auditing.</t>
  </si>
  <si>
    <t>The security setting Audit Policy: Object Access: File Share is not set to No Auditing.</t>
  </si>
  <si>
    <t>1.1.2.33</t>
  </si>
  <si>
    <t>To establish the recommended configuration via GP, set the following UI path to No Auditing. 
Computer Configuration&gt;Windows Settings&gt;Security Settings&gt;Advanced Audit Policy Configuration&gt;Audit Policies&gt;Object Access&gt;Audit Policy: Object Access: File Share</t>
  </si>
  <si>
    <t>CCE-21844-6</t>
  </si>
  <si>
    <t>WIN8-047</t>
  </si>
  <si>
    <t>Set Audit Policy: System: System Integrity to Success and Failure</t>
  </si>
  <si>
    <t>This subcategory reports on violations of integrity of the security subsystem. Events for this subcategory include: 4612 : Internal resources allocated for the queuing of audit messages have been exhausted, leading to the loss of some audits. 4615 : Invalid use of LPC port. 4618 : A monitored security event pattern has occurred. 4816 : RPC detected an integrity violation while decrypting an incoming message. 5038 : Code integrity determined that the image hash of a file is not valid. The file could be corrupt due to unauthorized modification or the invalid hash could indicate a potential disk device error. 5056: A cryptographic self test was performed. 5057: A cryptographic primitive operation failed. 5060: Verification operation failed. 5061: Cryptographic operation. 5062: A kernel-mode cryptographic self test was performed. Refer to the Microsoft Knowledgebase article Description of security events in Windows Vista and in Windows Server 2008 for the most recent information about this setting: http://support.microsoft.com/default.aspx/kb/947226. The recommended state for this setting is: Success and Failure.</t>
  </si>
  <si>
    <t>The security setting Audit Policy: System: System Integrity is set to Success and Failure.</t>
  </si>
  <si>
    <t>The security setting Audit Policy: System: System Integrity is not set to Success and Failure.</t>
  </si>
  <si>
    <t>1.1.2.34</t>
  </si>
  <si>
    <t>To establish the recommended configuration via GP, set the following UI path to Success and Failure. 
Computer Configuration&gt;Windows Settings&gt;Security Settings&gt;Advanced Audit Policy Configuration&gt;Audit Policies&gt;System&gt;Audit Policy: System: System Integrity</t>
  </si>
  <si>
    <t>CCE-23558-0</t>
  </si>
  <si>
    <t>WIN8-048</t>
  </si>
  <si>
    <t>Set Audit Policy: System: Other System Events to No Auditing</t>
  </si>
  <si>
    <t>This subcategory reports on other system events. Events for this subcategory include: 5024 : The Windows Firewall Service has started successfully. 5025 : The Windows Firewall Service has been stopped. 5027 : The Windows Firewall Service was unable to retrieve the security policy from the local storage. The service will continue enforcing the current policy. 5028 : The Windows Firewall Service was unable to parse the new security policy. The service will continue with currently enforced policy. 5029: The Windows Firewall Service failed to initialize the driver. The service will continue to enforce the current policy. 5030: The Windows Firewall Service failed to start. 5032: Windows Firewall was unable to notify the user that it blocked an application from accepting incoming connections on the network. 5033 : The Windows Firewall Driver has started successfully. 5034 : The Windows Firewall Driver has been stopped. 5035 : The Windows Firewall Driver failed to start. 5037 : The Windows Firewall Driver detected critical runtime error. Terminating. 5058: Key file operation. 5059: Key migration operation.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</si>
  <si>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System: Other System Events is set to No Auditing.</t>
  </si>
  <si>
    <t>The security setting Audit Policy: System: Other System Events is not set to No Auditing.</t>
  </si>
  <si>
    <t>1.1.2.35</t>
  </si>
  <si>
    <t>To establish the recommended configuration via GP, set the following UI path to No Auditing. 
Computer Configuration&gt;Windows Settings&gt;Security Settings&gt;Advanced Audit Policy Configuration&gt;Audit Policies&gt;System&gt;Audit Policy: System: Other System Events</t>
  </si>
  <si>
    <t>CCE-23028-4</t>
  </si>
  <si>
    <t>WIN8-049</t>
  </si>
  <si>
    <t>Set Audit Policy: Logon-Logoff: Other Logon/Logoff Events to No Auditing</t>
  </si>
  <si>
    <t>This subcategory reports other logon/logoff-related events, such as Terminal Services session disconnects and reconnects, using RunAs to run processes under a different account, and locking and unlocking a workstation. Events for this subcategory include: 4649: A replay attack was detected. 4778: A session was reconnected to a Window Station. 4779: A session was disconnected from a Window Station. 4800: The workstation was locked. 4801: The workstation was unlocked. 4802: The screen saver was invoked. 4803: The screen saver was dismissed. 5378: The requested credentials delegation was disallowed by policy. 5632: A request was made to authenticate to a wireless network. 5633: A request was made to authenticate to a wired network.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</si>
  <si>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Logon-Logoff: Other Logon/Logoff Events is set to No Auditing.</t>
  </si>
  <si>
    <t>The security setting Audit Policy: Logon-Logoff: Other Logon/Logoff Events is not set to No Auditing.</t>
  </si>
  <si>
    <t>1.1.2.36</t>
  </si>
  <si>
    <t>To establish the recommended configuration via GP, set the following UI path to No Auditing. 
Computer Configuration&gt;Windows Settings&gt;Security Settings&gt;Advanced Audit Policy Configuration&gt;Audit Policies&gt;Logon/Logoff&gt;Audit Policy: Logon-Logoff: Other Logon/Logoff Events</t>
  </si>
  <si>
    <t>CCE-22723-1</t>
  </si>
  <si>
    <t>WIN8-050</t>
  </si>
  <si>
    <t>Set Audit Policy: DS Access: Directory Service Replication to No Auditing</t>
  </si>
  <si>
    <t>This subcategory reports when replication between two domain controllers begins and ends. Events for this subcategory include: 4932: Synchronization of a replica of an Active Directory naming context has begun. 4933: Synchronization of a replica of an Active Directory naming context has ended.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</si>
  <si>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DS Access: Directory Service Replication is set to No Auditing.</t>
  </si>
  <si>
    <t>The security setting Audit Policy: DS Access: Directory Service Replication is not set to No Auditing.</t>
  </si>
  <si>
    <t>1.1.2.37</t>
  </si>
  <si>
    <t>To establish the recommended configuration via GP, set the following UI path to No Auditing. 
Computer Configuration&gt;Windows Settings&gt;Security Settings&gt;Advanced Audit Policy Configuration&gt;Audit Policies&gt;DS Access&gt;Audit Policy: DS Access: Directory Service Replication</t>
  </si>
  <si>
    <t>CCE-22437-8</t>
  </si>
  <si>
    <t>WIN8-051</t>
  </si>
  <si>
    <t>Set Audit Policy: Object Access: Filtering Platform Packet Drop to No Auditing</t>
  </si>
  <si>
    <t>This subcategory reports when packets are dropped by Windows Filtering Platform (WFP). These events can be very high in volume. Events for this subcategory include: 5152: The Windows Filtering Platform blocked a packet. 5153: A more restrictive Windows Filtering Platform filter has blocked a packet.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</si>
  <si>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Object Access: Filtering Platform Packet Drop is set to No Auditing.</t>
  </si>
  <si>
    <t>The security setting Audit Policy: Object Access: Filtering Platform Packet Drop is not set to No Auditing.</t>
  </si>
  <si>
    <t>1.1.2.38</t>
  </si>
  <si>
    <t>To establish the recommended configuration via GP, set the following UI path to No Auditing. 
Computer Configuration&gt;Windows Settings&gt;Security Settings&gt;Advanced Audit Policy Configuration&gt;Audit Policies&gt;Object Access&gt;Audit Policy: Object Access: Filtering Platform Packet Drop</t>
  </si>
  <si>
    <t>CCE-22558-1</t>
  </si>
  <si>
    <t>WIN8-052</t>
  </si>
  <si>
    <t>Set Audit Policy: DS Access: Detailed Directory Service Replication to No Auditing</t>
  </si>
  <si>
    <t>This subcategory reports detailed information about the information replicating between domain controllers. These events can be very high in volume. Events for this subcategory include: 4928: An Active Directory replica source naming context was established. 4929 : An Active Directory replica source naming context was removed. 4930 : An Active Directory replica source naming context was modified. 4931 : An Active Directory replica destination naming context was modified. 4934 : Attributes of an Active Directory object were replicated. 4935 : Replication failure begins. 4936 : Replication failure ends. 4937 : A lingering object was removed from a replica.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</si>
  <si>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DS Access: Detailed Directory Service Replication is set to No Auditing.</t>
  </si>
  <si>
    <t>The security setting Audit Policy: DS Access: Detailed Directory Service Replication is not set to No Auditing.</t>
  </si>
  <si>
    <t>1.1.2.39</t>
  </si>
  <si>
    <t>To establish the recommended configuration via GP, set the following UI path to No Auditing. 
Computer Configuration&gt;Windows Settings&gt;Security Settings&gt;Advanced Audit Policy Configuration&gt;Audit Policies&gt;DS Access&gt;Audit Policy: DS Access: Detailed Directory Service Replication</t>
  </si>
  <si>
    <t>CCE-21471-8</t>
  </si>
  <si>
    <t>WIN8-053</t>
  </si>
  <si>
    <t>Set Audit Policy: Object Access: Other Object Access Events to No Auditing</t>
  </si>
  <si>
    <t>This subcategory reports other object access-related events such as Task Scheduler jobs and COM+ objects. Events for this subcategory include: 4671: An application attempted to access a blocked ordinal through the TBS. 4691: Indirect access to an object was requested. 4698: A scheduled task was created. 4699 : A scheduled task was deleted. 4700 : A scheduled task was enabled. 4701: A scheduled task was disabled. 4702 : A scheduled task was updated. 5888: An object in the COM+ Catalog was modified. 5889: An object was deleted from the COM+ Catalog. 5890: An object was added to the COM+ Catalog.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</si>
  <si>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Object Access: Other Object Access Events is set to No Auditing.</t>
  </si>
  <si>
    <t>The security setting Audit Policy: Object Access: Other Object Access Events is not set to No Auditing.</t>
  </si>
  <si>
    <t>1.1.2.40</t>
  </si>
  <si>
    <t>To establish the recommended configuration via GP, set the following UI path to No Auditing. 
Computer Configuration&gt;Windows Settings&gt;Security Settings&gt;Advanced Audit Policy Configuration&gt;Audit Policies&gt;Object Access&gt;Audit Policy: Object Access: Other Object Access Events</t>
  </si>
  <si>
    <t>CCE-22206-7</t>
  </si>
  <si>
    <t>WIN8-054</t>
  </si>
  <si>
    <t>Set Audit Policy: Object Access: Filtering Platform Connection to No Auditing</t>
  </si>
  <si>
    <t>This subcategory reports when connections are allowed or blocked by WFP. These events can be high in volume. Events for this subcategory include: 5031: The Windows Firewall Service blocked an application from accepting incoming connections on the network. 5154: The Windows Filtering Platform has permitted an application or service to listen on a port for incoming connections. 5155 : The Windows Filtering Platform has blocked an application or service from listening on a port for incoming connections. 5156: The Windows Filtering Platform has allowed a connection. 5157: The Windows Filtering Platform has blocked a connection. 5158: The Windows Filtering Platform has permitted a bind to a local port. 5159: The Windows Filtering Platform has blocked a bind to a local port.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</si>
  <si>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Object Access: Filtering Platform Connection is set to No Auditing.</t>
  </si>
  <si>
    <t>The security setting Audit Policy: Object Access: Filtering Platform Connection is not set to No Auditing.</t>
  </si>
  <si>
    <t>1.1.2.41</t>
  </si>
  <si>
    <t>To establish the recommended configuration via GP, set the following UI path to No Auditing. 
Computer Configuration&gt;Windows Settings&gt;Security Settings&gt;Advanced Audit Policy Configuration&gt;Audit Policies&gt;Object Access&gt;Audit Policy: Object Access: Filtering Platform Connection</t>
  </si>
  <si>
    <t>CCE-22577-1</t>
  </si>
  <si>
    <t>WIN8-055</t>
  </si>
  <si>
    <t>Set Audit Policy: Privilege Use: Non Sensitive Privilege Use to No Auditing</t>
  </si>
  <si>
    <t>This subcategory reports when a user account or service uses a non-sensitive privilege. A non-sensitive privilege includes the following user rights: Access Credential Manager as a trusted caller, Access this computer from the network, Add workstations to domain, Adjust memory quotas for a process, Allow log on locally, Allow log on through Terminal Services, Bypass traverse checking, Change the system time, Create a pagefile, Create global objects, Create permanent shared objects, Create symbolic links, Deny access this computer from the network, Deny log on as a batch job, Deny log on as a service, Deny log on locally, Deny log on through Terminal Services, Force shutdown from a remote system, Increase a process working set, Increase scheduling priority, Lock pages in memory, Log on as a batch job, Log on as a service, Modify an object label, Perform volume maintenance tasks, Profile single process, Profile system performance, Remove computer from docking station, Shut down the system, and Synchronize directory service data. Auditing this subcategory will create a very high volume of events. Events for this subcategory include: 4672: Special privileges assigned to new logon. 4673: A privileged service was called. 4674: An operation was attempted on a privileged object.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</si>
  <si>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Privilege Use: Non Sensitive Privilege Use is set to No Auditing.</t>
  </si>
  <si>
    <t>The security setting Audit Policy: Privilege Use: Non Sensitive Privilege Use is not set to No Auditing.</t>
  </si>
  <si>
    <t>1.1.2.42</t>
  </si>
  <si>
    <t>To establish the recommended configuration via GP, set the following UI path to No Auditing. 
Computer Configuration&gt;Windows Settings&gt;Security Settings&gt;Advanced Audit Policy Configuration&gt;Audit Policies&gt;Privilege Use&gt;Audit Policy: Privilege Use: Non Sensitive Privilege Use</t>
  </si>
  <si>
    <t>CCE-21816-4</t>
  </si>
  <si>
    <t>WIN8-056</t>
  </si>
  <si>
    <t>Set Audit Policy: Object Access: Certification Services to No Auditing</t>
  </si>
  <si>
    <t>This subcategory reports when Certification Services operations are performed. Events for this subcategory include: 4868: The certificate manager denied a pending certificate request. 4869: Certificate Services received a resubmitted certificate request. 4870: Certificate Services revoked a certificate. 4871: Certificate Services received a request to publish the certificate revocation list (CRL). 4872: Certificate Services published the certificate revocation list (CRL). 4873: A certificate request extension changed. 4874: One or more certificate request attributes changed. 4875: Certificate Services received a request to shut down. 4876: Certificate Services backup started. 4877: Certificate Services backup completed. 4878: Certificate Services restore started. 4879: Certificate Services restore completed. 4880: Certificate Services started. 4881: Certificate Services stopped. 4882 : The security permissions for Certificate Services changed. 4883: Certificate Services retrieved an archived key. 4884: Certificate Services imported a certificate into its database. 4885: The audit filter for Certificate Services changed. 4886: Certificate Services received a certificate request. 4887: Certificate Services approved a certificate request and issued a certificate. 4888: Certificate Services denied a certificate request. 4889: Certificate Services set the status of a certificate request to pending. 4890: The certificate manager settings for Certificate Services changed. 4891: A configuration entry changed in Certificate Services. 4892: A property of Certificate Services changed. 4893: Certificate Services archived a key. 4894: Certificate Services imported and archived a key. 4895: Certificate Services published the CA certificate to Active Directory Domain Services. 4896: One or more rows have been deleted from the certificate database. 4897: Role separation enabled: 4898: Certificate Services loaded a template. 4899: A Certificate Services template was updated. 4900: Certificate Services template security was updated. 5120: OCSP Responder Service Started. 5121: OCSP Responder Service Stopped. 5122: A Configuration entry changed in the OCSP Responder Service. 5123: A configuration entry changed in the OCSP Responder Service. 5124: A security setting was updated on OCSP Responder Service. 5125: A request was submitted to OCSP Responder Service. 5126: Signing Certificate was automatically updated by the OCSP Responder Service. 5127: The OCSP Revocation Provider successfully updated the revocation information.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</si>
  <si>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Object Access: Certification Services is set to No Auditing.</t>
  </si>
  <si>
    <t>The security setting Audit Policy: Object Access: Certification Services is not set to No Auditing.</t>
  </si>
  <si>
    <t>1.1.2.43</t>
  </si>
  <si>
    <t>To establish the recommended configuration via GP, set the following UI path to No Auditing. 
Computer Configuration&gt;Windows Settings&gt;Security Settings&gt;Advanced Audit Policy Configuration&gt;Audit Policies&gt;Object Access&gt;Audit Policy: Object Access: Certification Services</t>
  </si>
  <si>
    <t>CCE-21726-5</t>
  </si>
  <si>
    <t>WIN8-057</t>
  </si>
  <si>
    <t>Set Audit Policy: Logon-Logoff: Special Logon to Success</t>
  </si>
  <si>
    <t>This subcategory reports when a special logon is used. A special logon is a logon that has administrator-equivalent privileges and can be used to elevate a process to a higher level. Events for this subcategory include: 4964 : Special groups have been assigned to a new logon. Refer to the Microsoft Knowledgebase article Description of security events in Windows Vista and in Windows Server 2008 for the most recent information about this setting: http://support.microsoft.com/default.aspx/kb/947226. The recommended state for this setting is: Success.</t>
  </si>
  <si>
    <t>The security setting Audit Policy: Logon-Logoff: Special Logon is set to Success.</t>
  </si>
  <si>
    <t>The security setting Audit Policy: Logon-Logoff: Special Logon is not set to Success.</t>
  </si>
  <si>
    <t>1.1.2.44</t>
  </si>
  <si>
    <t>To establish the recommended configuration via GP, set the following UI path to Success. 
Computer Configuration&gt;Windows Settings&gt;Security Settings&gt;Advanced Audit Policy Configuration&gt;Audit Policies&gt;Logon/Logoff&gt;Audit Policy: Logon-Logoff: Special Logon</t>
  </si>
  <si>
    <t>CCE-21798-4</t>
  </si>
  <si>
    <t>WIN8-058</t>
  </si>
  <si>
    <t>Set Audit Policy: Object Access: Handle Manipulation to No Auditing</t>
  </si>
  <si>
    <t>This subcategory reports when a handle to an object is opened or closed. Only objects with SACLs cause these events to be generated, and only if the attempted handle operation matches the SACL. Handle Manipulation events are only generated for object types where the corresponding Object Access subcategory is enabled, for example File System or Registry. Events for this subcategory include: 4656: A handle to an object was requested. 4658: The handle to an object was closed. 4690: An attempt was made to duplicate a handle to an object.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</si>
  <si>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Object Access: Handle Manipulation is set to No Auditing.</t>
  </si>
  <si>
    <t>The security setting Audit Policy: Object Access: Handle Manipulation is not set to No Auditing.</t>
  </si>
  <si>
    <t>1.1.2.45</t>
  </si>
  <si>
    <t>To establish the recommended configuration via GP, set the following UI path to No Auditing. 
Computer Configuration&gt;Windows Settings&gt;Security Settings&gt;Advanced Audit Policy Configuration&gt;Audit Policies&gt;Object Access&gt;Audit Policy: Object Access: Handle Manipulation</t>
  </si>
  <si>
    <t>CCE-22465-9</t>
  </si>
  <si>
    <t>WIN8-059</t>
  </si>
  <si>
    <t>Set Audit Policy: Object Access: Removable Storage to No Auditing</t>
  </si>
  <si>
    <t>This policy setting allows you to audit user attempts to access file system objects on a removable storage device. A security audit event is generated only for all objects for all types of access requested. If you configure this policy setting, an audit event is generated each time an account accesses a file system object on a removable storage. Success audits record successful attempts and Failure audits record unsuccessful attempts. If you do not configure this policy setting, no audit event is generated when an account accesses a file system object on a removable storage. The recommended state for this setting is: No Auditing.</t>
  </si>
  <si>
    <t>The security setting Audit Policy: Object Access: Removable Storage is set to No Auditing.</t>
  </si>
  <si>
    <t>The security setting Audit Policy: Object Access: Removable Storage is not set to No Auditing.</t>
  </si>
  <si>
    <t>1.1.2.46</t>
  </si>
  <si>
    <t>To establish the recommended configuration via GP, set the following UI path to No Auditing. 
Computer Configuration&gt;Windows Settings&gt;Security Settings&gt;Advanced Audit Policy Configuration&gt;Audit Policies&gt;Object Access&gt;Audit Policy: Object Access: Removable Storage</t>
  </si>
  <si>
    <t>CCE-21659-8</t>
  </si>
  <si>
    <t>WIN8-060</t>
  </si>
  <si>
    <t>Set Audit Policy: Logon-Logoff: IPsec Main Mode to No Auditing</t>
  </si>
  <si>
    <t>This subcategory reports the results of Internet Key Exchange (IKE) protocol and Authenticated Internet Protocol (AuthIP) during Main Mode negotiations. Events for this subcategory include: 4646: IKE DoS-prevention mode started. 4650: An IPsec Main Mode security association was established. Extended Mode was not enabled. Certificate authentication was not used. 4651: An IPsec Main Mode security association was established. Extended Mode was not enabled. A certificate was used for authentication. 4652: An IPsec Main Mode negotiation failed. 4653: An IPsec Main Mode negotiation failed. 4655: An IPsec Main Mode security association ended. 4976: During Main Mode negotiation, IPsec received an invalid negotiation packet. If this problem persists, it could indicate a network issue or an attempt to modify or replay this negotiation. 5049: An IPsec Security Association was deleted. 5453: An IPsec negotiation with a remote computer failed because the IKE and AuthIP IPsec Keying Modules (IKEEXT) service is not started.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</si>
  <si>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Logon-Logoff: IPsec Main Mode is set to No Auditing.</t>
  </si>
  <si>
    <t>The security setting Audit Policy: Logon-Logoff: IPsec Main Mode is not set to No Auditing.</t>
  </si>
  <si>
    <t>1.1.2.47</t>
  </si>
  <si>
    <t>To establish the recommended configuration via GP, set the following UI path to No Auditing. 
Computer Configuration&gt;Windows Settings&gt;Security Settings&gt;Advanced Audit Policy Configuration&gt;Audit Policies&gt;Logon/Logoff&gt;Audit Policy: Logon-Logoff: IPsec Main Mode</t>
  </si>
  <si>
    <t>CCE-22378-4</t>
  </si>
  <si>
    <t>WIN8-061</t>
  </si>
  <si>
    <t>Set Audit Policy: Account Logon: Credential Validation to Success and Failure</t>
  </si>
  <si>
    <t>This subcategory reports the results of validation tests on credentials submitted for a user account logon request.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Events for this subcategory include: 4774: An account was mapped for logon. 4775: An account could not be mapped for logon. 4776: The domain controller attempted to validate the credentials for an account. 4777: The domain controller failed to validate the credentials for an account. Refer to the Microsoft Knowledgebase article Description of security events in Windows Vista and in Windows Server 2008 for the most recent information about this setting: http://support.microsoft.com/default.aspx/kb/947226. The recommended state for this setting is: Success and Failure.</t>
  </si>
  <si>
    <t>The security setting Audit Policy: Account Logon: Credential Validation is set to Success and Failure.</t>
  </si>
  <si>
    <t>The security setting Audit Policy: Account Logon: Credential Validation is not set to Success and Failure.</t>
  </si>
  <si>
    <t>1.1.2.48</t>
  </si>
  <si>
    <t>To establish the recommended configuration via GP, set the following UI path to Success and Failure. 
Computer Configuration&gt;Windows Settings&gt;Security Settings&gt;Advanced Audit Policy Configuration&gt;Audit Policies&gt;Account Logon&gt;Audit Policy: Account Logon: Credential Validation</t>
  </si>
  <si>
    <t>CCE-23198-5</t>
  </si>
  <si>
    <t>WIN8-062</t>
  </si>
  <si>
    <t>Set Audit Policy: Account Logon: Kerberos Service Ticket Operations to No Auditing</t>
  </si>
  <si>
    <t>This subcategory reports generated by Kerberos ticket request processes on the domain controller that is authoritative for the domain account. Events for this subcategory include: 4769: A Kerberos service ticket was requested. 4770: A Kerberos service ticket was renewed. 4773: A Kerberos service ticket request failed.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</si>
  <si>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Account Logon: Kerberos Service Ticket Operations is set to No Auditing.</t>
  </si>
  <si>
    <t>The security setting Audit Policy: Account Logon: Kerberos Service Ticket Operations is not set to No Auditing.</t>
  </si>
  <si>
    <t>1.1.2.49</t>
  </si>
  <si>
    <t>To establish the recommended configuration via GP, set the following UI path to No Auditing. 
Computer Configuration&gt;Windows Settings&gt;Security Settings&gt;Advanced Audit Policy Configuration&gt;Audit Policies&gt;Account Logon&gt;Audit Policy: Account Logon: Kerberos Service Ticket Operations</t>
  </si>
  <si>
    <t>CCE-23241-3</t>
  </si>
  <si>
    <t>WIN8-063</t>
  </si>
  <si>
    <t>Set Audit Policy: Logon-Logoff: Logon to Success and Failure</t>
  </si>
  <si>
    <t>This subcategory reports when a user attempts to log on to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4624: An account was successfully logged on. 4625: An account failed to log on. 4648: A logon was attempted using explicit credentials. 4675: SIDs were filtered. Refer to the Microsoft Knowledgebase article Description of security events in Windows Vista and in Windows Server 2008 for the most recent information about this setting: http://support.microsoft.com/default.aspx/kb/947226. The recommended state for this setting is: Success and Failure.</t>
  </si>
  <si>
    <t>The security setting Audit Policy: Logon-Logoff: Logon is set to Success and Failure.</t>
  </si>
  <si>
    <t>The security setting Audit Policy: Logon-Logoff: Logon is not set to Success and Failure.</t>
  </si>
  <si>
    <t>1.1.2.50</t>
  </si>
  <si>
    <t>To establish the recommended configuration via GP, set the following UI path to Success and Failure. 
Computer Configuration&gt;Windows Settings&gt;Security Settings&gt;Advanced Audit Policy Configuration&gt;Audit Policies&gt;Logon/Logoff&gt;Audit Policy: Logon-Logoff: Logon</t>
  </si>
  <si>
    <t>CCE-22438-6</t>
  </si>
  <si>
    <t>WIN8-064</t>
  </si>
  <si>
    <t>Set Audit Policy: Detailed Tracking: Process Creation to Success</t>
  </si>
  <si>
    <t>This subcategory reports the creation of a process and the name of the program or user that created it. Events for this subcategory include: 4688: A new process has been created. 4696: A primary token was assigned to process. Refer to the Microsoft Knowledgebase article Description of security events in Windows Vista and in Windows Server 2008 for the most recent information about this setting: http://support.microsoft.com/default.aspx/kb/947226. The recommended state for this setting is: Success.</t>
  </si>
  <si>
    <t>The security setting Audit Policy: Detailed Tracking: Process Creation is set to Success.</t>
  </si>
  <si>
    <t>The security setting Audit Policy: Detailed Tracking: Process Creation is not set to Success.</t>
  </si>
  <si>
    <t>1.1.2.51</t>
  </si>
  <si>
    <t>To establish the recommended configuration via GP, set the following UI path to Success. 
Computer Configuration&gt;Windows Settings&gt;Security Settings&gt;Advanced Audit Policy Configuration&gt;Audit Policies&gt;Detailed Tracking&gt;Audit Policy: Detailed Tracking: Process Creation</t>
  </si>
  <si>
    <t>CCE-22905-4</t>
  </si>
  <si>
    <t>WIN8-065</t>
  </si>
  <si>
    <t>Set Audit Policy: Logon-Logoff: IPsec Extended Mode to No Auditing</t>
  </si>
  <si>
    <t>This subcategory reports the results of AuthIP during Extended Mode negotiations. Events for this subcategory include: 4978: During Extended Mode negotiation, IPsec received an invalid negotiation packet. If this problem persists, it could indicate a network issue or an attempt to modify or replay this negotiation. 4979: IPsec Main Mode and Extended Mode security associations were established. 4980: IPsec Main Mode and Extended Mode security associations were established. 4981: IPsec Main Mode and Extended Mode security associations were established. 4982: IPsec Main Mode and Extended Mode security associations were established. 4983: An IPsec Extended Mode negotiation failed. The corresponding Main Mode security association has been deleted. 4984: An IPsec Extended Mode negotiation failed. The corresponding Main Mode security association has been deleted.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</si>
  <si>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Logon-Logoff: IPsec Extended Mode is set to No Auditing.</t>
  </si>
  <si>
    <t>The security setting Audit Policy: Logon-Logoff: IPsec Extended Mode is not set to No Auditing.</t>
  </si>
  <si>
    <t>1.1.2.52</t>
  </si>
  <si>
    <t>To establish the recommended configuration via GP, set the following UI path to No Auditing. 
Computer Configuration&gt;Windows Settings&gt;Security Settings&gt;Advanced Audit Policy Configuration&gt;Audit Policies&gt;Logon/Logoff&gt;Audit Policy: Logon-Logoff: IPsec Extended Mode</t>
  </si>
  <si>
    <t>CCE-22902-1</t>
  </si>
  <si>
    <t>WIN8-066</t>
  </si>
  <si>
    <t>Set Audit Policy: Object Access: SAM to No Auditing</t>
  </si>
  <si>
    <t>This subcategory reports when SAM objects are accessed.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</si>
  <si>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Object Access: SAM is set to No Auditing.</t>
  </si>
  <si>
    <t>The security setting Audit Policy: Object Access: SAM is not set to No Auditing.</t>
  </si>
  <si>
    <t>1.1.2.53</t>
  </si>
  <si>
    <t>To establish the recommended configuration via GP, set the following UI path to No Auditing. 
Computer Configuration&gt;Windows Settings&gt;Security Settings&gt;Advanced Audit Policy Configuration&gt;Audit Policies&gt;Object Access&gt;Audit Policy: Object Access: SAM</t>
  </si>
  <si>
    <t>CCE-22906-2</t>
  </si>
  <si>
    <t>WIN8-067</t>
  </si>
  <si>
    <t>Set Audit Policy: Object Access: File System to No Auditing</t>
  </si>
  <si>
    <t>This subcategory reports when file system objects are accessed. Only file system objects with SACLs cause audit events to be generated, and only when they are accessed in a manner matching their SACL. By itself, this policy setting will not cause auditing of any events. It determines whether to audit the event of a user who accesses a file system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4664: An attempt was made to create a hard link. 4985: The state of a transaction has changed. 5051: A file was virtualized.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</si>
  <si>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Object Access: File System is set to No Auditing.</t>
  </si>
  <si>
    <t>The security setting Audit Policy: Object Access: File System is not set to No Auditing.</t>
  </si>
  <si>
    <t>1.1.2.54</t>
  </si>
  <si>
    <t>To establish the recommended configuration via GP, set the following UI path to No Auditing. 
Computer Configuration&gt;Windows Settings&gt;Security Settings&gt;Advanced Audit Policy Configuration&gt;Audit Policies&gt;Object Access&gt;Audit Policy: Object Access: File System</t>
  </si>
  <si>
    <t>CCE-22156-4</t>
  </si>
  <si>
    <t>WIN8-068</t>
  </si>
  <si>
    <t>Set Audit Policy: Policy Change: Authentication Policy Change to Success</t>
  </si>
  <si>
    <t>This subcategory reports changes in authentication policy. Events for this subcategory include: 4706: A new trust was created to a domain. 4707: A trust to a domain was removed. 4713: Kerberos policy was changed. 4716: Trusted domain information was modified. 4717: System security access was granted to an account. 4718: System security access was removed from an account. 4739: Domain Policy was changed. 4864: A namespace collision was detected. 4865: A trusted forest information entry was added. 4866: A trusted forest information entry was removed. 4867: A trusted forest information entry was modified. Refer to the Microsoft Knowledgebase article Description of security events in Windows Vista and in Windows Server 2008 for the most recent information about this setting: http://support.microsoft.com/default.aspx/kb/947226. The recommended state for this setting is: Success.</t>
  </si>
  <si>
    <t>The security setting Audit Policy: Policy Change: Authentication Policy Change is set to Success.</t>
  </si>
  <si>
    <t>The security setting Audit Policy: Policy Change: Authentication Policy Change is not set to Success.</t>
  </si>
  <si>
    <t>1.1.2.55</t>
  </si>
  <si>
    <t>To establish the recommended configuration via GP, set the following UI path to Success. 
Computer Configuration&gt;Windows Settings&gt;Security Settings&gt;Advanced Audit Policy Configuration&gt;Audit Policies&gt;Policy Change&gt;Audit Policy: Policy Change: Authentication Policy Change</t>
  </si>
  <si>
    <t>CCE-23454-2</t>
  </si>
  <si>
    <t>WIN8-069</t>
  </si>
  <si>
    <t>AC-3</t>
  </si>
  <si>
    <t>Access Enforcement</t>
  </si>
  <si>
    <t>Set Accounts: Block Microsoft accounts to Users can't add or log on with Microsoft accounts</t>
  </si>
  <si>
    <t>This policy setting prevents users from adding new Microsoft accounts on this computer.
If you select the "Users can't add Microsoft accounts" option, users will not be able to create new Microsoft accounts on this computer, switch a local account to a Microsoft account, or connect a domain account to a Microsoft account. This is the preferred option if you need to limit the use of Microsoft accounts in your enterprise.
If you select the "Users can't add or log on with Microsoft accounts" option, existing Microsoft account users will not be able to log on to Windows. Selecting this option might make it impossible for an existing administrator on this computer to log on and manage the system.
If you disable or do not configure this policy (recommended), users will be able to use Microsoft accounts with Windows. The recommended state for this setting is: Users can't add or log on with Microsoft accounts.</t>
  </si>
  <si>
    <t>Navigate to the UI Path articulated in the Remediation section and confirm it is set as prescribed. This group policy setting is backed by the following registry location:
	HKEY_LOCAL_MACHINESoftwareMicrosoftWindowsCurrentVersionPoliciesSystemNoConnectedUser</t>
  </si>
  <si>
    <t>The security setting Accounts: Block Microsoft accounts add or log on with Microsoft accounts is not properly configured.</t>
  </si>
  <si>
    <t>HIA5</t>
  </si>
  <si>
    <t>HIA5: System does not properly control authentication process</t>
  </si>
  <si>
    <t>1.1.3.1</t>
  </si>
  <si>
    <t>1.1.3.1.1</t>
  </si>
  <si>
    <t>Organizations that want to effectively implement identity management policies and maintain firm control of what accounts are used to log onto their computers will probably want to block Microsoft accounts. Organizations may also need to block Microsoft accounts in order to meet the requirements of compliance standards that apply to their information systems.</t>
  </si>
  <si>
    <t>To establish the recommended configuration via GP, set the following UI path to Users can't add or log on with Microsoft accounts.
Computer Configuration&gt;Windows Settings&gt;Security Settings&gt;Local Policies&gt;Security Options&gt;Accounts: Block Microsoft accounts</t>
  </si>
  <si>
    <t>Users will not be able to log onto the computer with their Microsoft account.</t>
  </si>
  <si>
    <t>CCE-21665-5</t>
  </si>
  <si>
    <t>WIN8-070</t>
  </si>
  <si>
    <t>Configure Accounts: Rename guest account</t>
  </si>
  <si>
    <t>The built-in local guest account is another well-known name to attackers. It is recommended to rename this account to something that does not indicate its purpose. Even if you disable this account, which is recommended, ensure that you rename it for added security.</t>
  </si>
  <si>
    <t>The Windows Policy Setting Accounts: Rename guest account is not set to guest.</t>
  </si>
  <si>
    <t>The Guest account has not been renamed.</t>
  </si>
  <si>
    <t>HAC27</t>
  </si>
  <si>
    <t>HAC27: Default accounts have not been disabled or renamed</t>
  </si>
  <si>
    <t>1.1.3.1.2</t>
  </si>
  <si>
    <t>The Guest account exists on all computers that run the Windows 2000, Windows Server 2003, or Windows XP Professional operating systems. If you rename this account. it is slightly more difficult for unauthorized persons to guess this privileged user name and password combination.</t>
  </si>
  <si>
    <t>To establish the recommended configuration via GP, set the following UI path to a name other than Guest.
Computer Configuration&gt;Windows Settings&gt;Security Settings&gt;Local Policies&gt;Security Options&gt;Accounts: Rename guest account</t>
  </si>
  <si>
    <t>There should be little impact, because the Guest account is disabled by default.</t>
  </si>
  <si>
    <t>CCE-21399-1</t>
  </si>
  <si>
    <t>Configure Accounts: Rename guest account. One method to achieve the recommended configuration via GP: Set the following UI path to a name other than Guest.
Computer Configuration&gt;Windows  Settings&gt;Security  Settings&gt;Local Policies&gt;Security Options&gt;Accounts: Rename guest account</t>
  </si>
  <si>
    <t>WIN8-071</t>
  </si>
  <si>
    <t>Set Accounts: Administrator account status to Disabled</t>
  </si>
  <si>
    <t>This policy setting enables or disables the Administrator account during normal operation. When a computer is booted into safe mode, the Administrator account is always enabled, regardless of how this setting is configured. Note that this setting will have no impact when applied to the domain controller organizational unit via group policy because domain controllers have no local account database. It can be configured at the domain level via group policy, similar to account lockout and password policy settings. The recommended state for this setting is: Disabled.</t>
  </si>
  <si>
    <t>The security setting Accounts: Administrator account status is set to Disabled.</t>
  </si>
  <si>
    <t>The security setting Accounts: Administrator account status is not disabled.</t>
  </si>
  <si>
    <t>1.1.3.1.3</t>
  </si>
  <si>
    <t>In some organizations, it can be a daunting management challenge to maintain a regular schedule for periodic password changes for local accounts. Therefore, you may want to disable the built-in Administrator account instead of relying on regular password changes to protect it from attack. Another reason to disable this built-in account is that it cannot be locked out no matter how many failed logons it accrues, which makes it a prime target for brute force attacks that attempt to guess passwords. Also, this account has a well-known security identifier (SID) and there are third-party tools that allow authentication by using the SID rather than the account name. This capability means that even if you rename the Administrator account, an attacker could launch a brute force attack by using the SID to log on.</t>
  </si>
  <si>
    <t>To establish the recommended configuration via GP, set the following UI path to Disabled.
Computer Configuration&gt;Windows Settings&gt;Security Settings&gt;Local Policies&gt;Security Options&gt;Accounts: Administrator account status</t>
  </si>
  <si>
    <t>Maintenance issues can arise under certain circumstances if you disable the Administrator account. For example, if the secure channel between a member computer and the domain controller fails in a domain environment for any reason and there is no other local Administrator account, you must restart in safe mode to fix the problem that broke the secure channel.
If the current Administrator password does not meet the password requirements, you will not be able to re-enable the Administrator account after it is disabled. If this situation occurs, another member of the Administrators group must set the password on the Administrator account with the Local Users and Groups tool.</t>
  </si>
  <si>
    <t>CCE-22297-6</t>
  </si>
  <si>
    <t>WIN8-072</t>
  </si>
  <si>
    <t>Configure Accounts: Rename administrator account</t>
  </si>
  <si>
    <t>The built-in local administrator account is a well-known account name that attackers will target. It is recommended to choose another name for this account, and to avoid names that denote administrative or elevated access accounts. Be sure to also change the default description for the local administrator (through the Computer Management console).</t>
  </si>
  <si>
    <t>The security setting Accounts: Rename administrator account is not set to Administrator or Admin (non standard).</t>
  </si>
  <si>
    <t xml:space="preserve">The administrator account has not been renamed.  </t>
  </si>
  <si>
    <t>1.1.3.1.4</t>
  </si>
  <si>
    <t>The Administrator account exists on all computers that run the Windows 2000, Windows Server 2003, or Windows XP Professional operating systems. If you rename this account, it is slightly more difficult for unauthorized persons to guess this privileged user name and password combination.
The built-in Administrator account cannot be locked out, regardless of how many times an attacker might use a bad password. This capability makes the Administrator account a popular target for brute force attacks that attempt to guess passwords. The value of this countermeasure is lessened because this account has a well-known SID, and there are third-party tools that allow authentication by using the SID rather than the account name. Therefore, even if you rename the Administrator account, an attacker could launch a brute force attack by using the SID to log on.</t>
  </si>
  <si>
    <t>To establish the recommended configuration via GP, set the following UI path to a less common account name not associated with administration.
Computer Configuration&gt;Windows Settings&gt;Security Settings&gt;Local Policies&gt;Security Options&gt;Accounts: Rename administrator account</t>
  </si>
  <si>
    <t>You will have to inform users who are authorized to use this account of the new account name. (The guidance for this setting assumes that the Administrator account was not disabled, which was recommended earlier in this chapter.)</t>
  </si>
  <si>
    <t>CCE-22097-0</t>
  </si>
  <si>
    <t>Configure Accounts: Rename administrator account. One method to achieve the recommended configuration via GP: Set the following UI path to a less common account name not associated with administration.
Computer Configuration&gt;Windows  Settings&gt;Security  Settings&gt;Local Policies&gt;Security Options&gt;Accounts: Rename administrator account</t>
  </si>
  <si>
    <t>WIN8-073</t>
  </si>
  <si>
    <t>Set Accounts: Guest account status to Disabled</t>
  </si>
  <si>
    <t>This policy setting determines whether the Guest account is enabled or disabled. The Guest account allows unauthenticated network users to gain access to the system. Note that this setting will have no impact when applied to the domain controller organizational unit via group policy because domain controllers have no local account database. It can be configured at the domain level via group policy, similar to account lockout and password policy settings. The recommended state for this setting is: Disabled.</t>
  </si>
  <si>
    <t>The security setting Accounts: Guest account status is set to Disabled.</t>
  </si>
  <si>
    <t>The security setting Accounts: Guest account status is not disabled.</t>
  </si>
  <si>
    <t>HAC59</t>
  </si>
  <si>
    <t>HAC59: The guest account has improper access to data and/or resources</t>
  </si>
  <si>
    <t>1.1.3.1.5</t>
  </si>
  <si>
    <t>The default Guest account allows unauthenticated network users to log on as Guest with no password. These unauthorized users could access any resources that are accessible to the Guest account over the network. This capability means that any network shares with permissions that allow access to the Guest account, the Guests group, or the Everyone group will be accessible over the network, which could lead to the exposure or corruption of data.</t>
  </si>
  <si>
    <t>To establish the recommended configuration via GP, set the following UI path to Disabled.
Computer Configuration&gt;Windows Settings&gt;Security Settings&gt;Local Policies&gt;Security Options&gt;Accounts: Guest account status</t>
  </si>
  <si>
    <t>All network users will need to authenticate before they can access shared resources. If you disable the Guest account and the Network Access: Sharing and Security Model option is set to Guest Only, network logons, such as those performed by the Microsoft Network Server (SMB Service), will fail. This policy setting should have little impact on most organizations because it is the default setting in Microsoft Windows 2000, Windows XP, and Windows Server(tm) 2003.</t>
  </si>
  <si>
    <t>CCE-22548-2</t>
  </si>
  <si>
    <t xml:space="preserve"> Set Accounts: Guest account status to Disabled. One method to achieve the recommended configuration via GP: Set the following UI path to Disabled.
Computer Configuration&gt;Windows  Settings&gt;Security  Settings&gt;Local Policies&gt;Security Options&gt;Accounts: Guest account status</t>
  </si>
  <si>
    <t>WIN8-074</t>
  </si>
  <si>
    <t>Set Accounts: Limit local account use of blank passwords to console logon only to Enabled</t>
  </si>
  <si>
    <t>This policy setting determines whether local accounts that are not password protected can be used to log on from locations other than the physical computer console. If you enable this policy setting, local accounts that have blank passwords will not be able to log on to the network from remote client computers. Such accounts will only be able to log on at the keyboard of the computer. The recommended state for this setting is: Enabled.</t>
  </si>
  <si>
    <t>Navigate to the UI Path articulated in the Remediation section and confirm it is set as prescribed. This group policy setting is backed by the following registry location:
	HKEY_LOCAL_MACHINESystemCurrentControlSetControlLsaLimitBlankPasswordUse</t>
  </si>
  <si>
    <t>The security setting Accounts: Limit local account use of blank passwords to console logon only is set to Enabled.</t>
  </si>
  <si>
    <t>The security setting Accounts: Limit local account use of blank passwords to console logon only is not enabled.</t>
  </si>
  <si>
    <t>HCM45</t>
  </si>
  <si>
    <t>HCM45: System configuration provides additional attack surface</t>
  </si>
  <si>
    <t>1.1.3.1.6</t>
  </si>
  <si>
    <t>Blank passwords are a serious threat to computer security and should be forbidden through both organizational policy and suitable technical measures. In fact, the default settings for Active Directory domains require complex passwords of at least seven characters. However, if users with the ability to create new accounts bypass your domain-based password policies, they could create accounts with blank passwords. For example, a user could build a stand-alone computer, create one or more accounts with blank passwords, and then join the computer to the domain. The local accounts with blank passwords would still function. Anyone who knows the name of one of these unprotected accounts could then use it to log on.</t>
  </si>
  <si>
    <t>To establish the recommended configuration via GP, set the following UI path to Enabled.
Computer Configuration&gt;Windows Settings&gt;Security Settings&gt;Local Policies&gt;Security Options&gt;Accounts: Limit local account use of blank passwords to console logon only</t>
  </si>
  <si>
    <t>None. This is the default configuration.</t>
  </si>
  <si>
    <t>CCE-23264-5</t>
  </si>
  <si>
    <t>WIN8-075</t>
  </si>
  <si>
    <t>Set Audit: Shut down system immediately if unable to log security audits to Disabled</t>
  </si>
  <si>
    <t>This policy setting determines whether the system shuts down if it is unable to log Security events. It is a requirement for Trusted Computer System Evaluation Criteria (TCSEC)-C2 and Common Criteria certification to prevent auditable events from occurring if the audit system is unable to log them. Microsoft has chosen to meet this requirement by halting the system and displaying a stop message if the auditing system experiences a failure. When this policy setting is enabled, the system will be shut down if a security audit cannot be logged for any reason.
If the Audit: Shut down system immediately if unable to log security audits setting is enabled, unplanned system failures can occur. Therefore, this policy setting is configured to Not Defined for both of the environments that are discussed in this chapter. The recommended state for this setting is: Disabled.</t>
  </si>
  <si>
    <t>Navigate to the UI Path articulated in the Remediation section and confirm it is set as prescribed. This group policy setting is backed by the following registry location:
	HKEY_LOCAL_MACHINESystemCurrentControlSetControlLsacrashonauditfail</t>
  </si>
  <si>
    <t>The security setting Audit: Shut down system immediately if unable to log security audits is set to Disabled.</t>
  </si>
  <si>
    <t>The security setting Audit: Shut down system immediately if unable to log security audits is not disabled.</t>
  </si>
  <si>
    <t>HAU25</t>
  </si>
  <si>
    <t>HAU25: Audit processing failures are not properly reported and responded to</t>
  </si>
  <si>
    <t>1.1.3.2</t>
  </si>
  <si>
    <t>1.1.3.2.1</t>
  </si>
  <si>
    <t>If the computer is unable to record events to the Security log, critical evidence or important troubleshooting information may not be available for review after a security incident. Also, an attacker could potentially generate a large volume of Security log events to purposely force a computer shutdown.</t>
  </si>
  <si>
    <t>To establish the recommended configuration via GP, set the following UI path to Disabled.
Computer Configuration&gt;Windows Settings&gt;Security Settings&gt;Local Policies&gt;Security Options&gt;Audit: Shut down system immediately if unable to log security audits</t>
  </si>
  <si>
    <t>If you enable this policy setting, the administrative burden can be significant, especially if you also configure the Retention method for the Security log to Do not overwrite events (clear log manually). This configuration causes a repudiation threat (a backup operator could deny that they backed up or restored data) to become a denial of service (DoS) vulnerability, because a server could be forced to shut down if it is overwhelmed with logon events and other security events that are written to the Security log. Also, because the shutdown is not graceful, it is possible that irreparable damage to the operating system, applications, or data could result. Although the NTFS file system guarantees its integrity when an ungraceful computer shutdown occurs, it cannot guarantee that every data file for every application will still be in a usable form when the computer restarts.</t>
  </si>
  <si>
    <t>CCE-22303-2</t>
  </si>
  <si>
    <t>WIN8-076</t>
  </si>
  <si>
    <t>Set Audit: Force audit policy subcategory settings (Windows Vista or later) to override audit policy category settings to Enabled</t>
  </si>
  <si>
    <t>This policy setting allows administrators to enable the more precise auditing capabilities present in Windows Vista. 
The Audit Policy settings available in Windows Server 2003 Active Directory do not yet contain settings for managing the new auditing subcategories. To properly apply the auditing policies prescribed in this baseline, the Audit: Force audit policy subcategory settings (Windows Vista or later) to override audit policy category settings setting needs to be configured to Enabled. The recommended state for this setting is: Enabled.</t>
  </si>
  <si>
    <t>Navigate to the UI Path articulated in the Remediation section and confirm it is set as prescribed. This group policy setting is backed by the following registry location:
	HKEY_LOCAL_MACHINESystemCurrentControlSetControlLsascenoapplylegacyauditpolicy</t>
  </si>
  <si>
    <t>The security setting Audit: Force audit policy subcategory settings (Windows Vista or later) to override audit policy category settings is set to Enabled.</t>
  </si>
  <si>
    <t>The security setting Audit: Force audit policy subcategory settings (Windows Vista or later) to override audit policy category settings is not enabled.</t>
  </si>
  <si>
    <t>1.1.3.2.2</t>
  </si>
  <si>
    <t>Prior to the introduction of auditing subcategories in Windows Vista, it was difficult to track events at a per-system or per-user level. The larger event categories created too many events and the key information that needed to be audited was difficult to find.</t>
  </si>
  <si>
    <t>To establish the recommended configuration via GP, set the following UI path to Enabled.
Computer Configuration&gt;Windows Settings&gt;Security Settings&gt;Local Policies&gt;Security Options&gt;Audit: Force audit policy subcategory settings (Windows Vista or later) to over&gt;Ride audit policy category settings</t>
  </si>
  <si>
    <t>The individual audit policy subcategories that are available in Windows Vista are not exposed in the interface of Group Policy tools. Administrators can deploy a custom audit policy that applies detailed security auditing settings to Windows Vista-based client computers in a Windows Server 2003 domain or in a Windows 2000 domain. If after enabling this setting, you attempt to modify an auditing setting by using Group Policy, the Group Policy auditing setting will be ignored in favor of the custom policy setting. To modify auditing settings by using Group Policy, you must first disable this key.
 Important 
Be very cautious about audit settings that can generate a large volume of traffic. For example, if you enable either success or failure auditing for all of the Privilege Use subcategories, the high volume of audit events generated can make it difficult to find other types of entries in the Security log. Such a configuration could also have a significant impact on system performance.</t>
  </si>
  <si>
    <t>CCE-22973-2</t>
  </si>
  <si>
    <t>WIN8-077</t>
  </si>
  <si>
    <t>Set Devices: Allowed to format and eject removable media to Administrators and Interactive Users</t>
  </si>
  <si>
    <t>This policy setting determines who is allowed to format and eject removable media. You can use this policy setting to prevent unauthorized users from removing data on one computer to access it on another computer on which they have local administrator privileges. The recommended state for this setting is: Administrators and Interactive Users.</t>
  </si>
  <si>
    <t>Navigate to the UI Path articulated in the Remediation section and confirm it is set as prescribed. This group policy setting is backed by the following registry location:
	HKEY_LOCAL_MACHINESoftwareMicrosoftWindows NTCurrentVersionWinlogonAllocateDASD</t>
  </si>
  <si>
    <t>The security setting Devices: Allowed to format and eject removable media is set to Administrators and Interactive Users.</t>
  </si>
  <si>
    <t>The security setting Devices: Allowed to format and eject removable media is not set to Administrators and Interactive Users.</t>
  </si>
  <si>
    <t>HAC61</t>
  </si>
  <si>
    <t>HAC61: User rights and permissions are not adequately configured</t>
  </si>
  <si>
    <t>1.1.3.4</t>
  </si>
  <si>
    <t>1.1.3.4.3</t>
  </si>
  <si>
    <t>Users may be able to move data on removable disks to a different computer where they have administrative privileges. The user could then take ownership of any file, grant themselves full control, and view or modify any file. The fact that most removable storage devices will eject media by pressing a mechanical button diminishes the advantage of this policy setting.</t>
  </si>
  <si>
    <t>To establish the recommended configuration via GP, set the following UI path to Administrators and Interactive Users.
Computer Configuration&gt;Windows Settings&gt;Security Settings&gt;Local Policies&gt;Security Options&gt;Devices: Allowed to format and eject removable media</t>
  </si>
  <si>
    <t>Only Administrators will be able to format and eject removable media. If users are in the habit of using removable media for file transfers and storage, they will need to be informed of the change in policy.</t>
  </si>
  <si>
    <t>CCE-23193-6</t>
  </si>
  <si>
    <t>WIN8-078</t>
  </si>
  <si>
    <t>Set Domain member: Require strong (Windows 2000 or later) session key to Enabled</t>
  </si>
  <si>
    <t>When this policy setting is enabled, a secure channel can only be established with domain controllers that are capable of encrypting secure channel data with a strong (128-bit) session key.
To enable this policy setting, all domain controllers in the domain must be able to encrypt secure channel data with a strong key, which means all domain controllers must be running Microsoft Windows 2000 or later. The recommended state for this setting is: Enabled.</t>
  </si>
  <si>
    <t>Navigate to the UI Path articulated in the Remediation section and confirm it is set as prescribed. This group policy setting is backed by the following registry location:
	HKEY_LOCAL_MACHINESystemCurrentControlSetServicesNetlogonParametersrequirestrongkey</t>
  </si>
  <si>
    <t>The security setting Domain member: Require strong (Windows 2000 or later) session key is set to Enabled.</t>
  </si>
  <si>
    <t>The security setting Domain member: Require strong (Windows 2000 or later) session key is not enabled.</t>
  </si>
  <si>
    <t>1.1.3.5</t>
  </si>
  <si>
    <t>1.1.3.5.1</t>
  </si>
  <si>
    <t>Session keys that are used to establish secure channel communications between domain controllers and member computers are much stronger in Windows 2000 than they were in previous Microsoft operating systems. Whenever possible, you should take advantage of these stronger session keys to help protect secure channel communications from attacks that attempt to hijack network sessions and eavesdropping. (Eavesdropping is a form of hacking in which network data is read or altered in transit. The data can be modified to hide or change the sender, or be redirected.)</t>
  </si>
  <si>
    <t>To establish the recommended configuration via GP, set the following UI path to Enabled.
Computer Configuration&gt;Windows Settings&gt;Security Settings&gt;Local Policies&gt;Security Options&gt;Domain member: Require strong (Windows 2000 or later) session key</t>
  </si>
  <si>
    <t>Computers that have this policy setting enabled will not be able to join Windows NT 4.0 domains, and trusts between Active Directory domains and Windows NT-style domains may not work properly. Also, computers that do not support this policy setting will not be able to join domains in which the domain controllers have this policy setting enabled.</t>
  </si>
  <si>
    <t>CCE-23007-8</t>
  </si>
  <si>
    <t>WIN8-079</t>
  </si>
  <si>
    <t>SC-8</t>
  </si>
  <si>
    <t>Transmission Confidentiality and Integrity</t>
  </si>
  <si>
    <t>Set Domain member: Digitally sign secure channel data (when possible) to Enabled</t>
  </si>
  <si>
    <t>This policy setting determines whether a domain member should attempt to negotiate whether all secure channel traffic that it initiates must be digitally signed. Digital signatures protect the traffic from being modified by anyone who captures the data as it traverses the network. The recommended state for this setting is: Enabled.</t>
  </si>
  <si>
    <t>Navigate to the UI Path articulated in the Remediation section and confirm it is set as prescribed. This group policy setting is backed by the following registry location:
	HKEY_LOCAL_MACHINESystemCurrentControlSetServicesNetlogonParameterssignsecurechannel</t>
  </si>
  <si>
    <t>The security setting Domain member: Digitally sign secure channel data (when possible) is set to Enabled.</t>
  </si>
  <si>
    <t>The security setting Domain member: Digitally sign secure channel data (when possible) is not enabled.</t>
  </si>
  <si>
    <t>HPW11</t>
  </si>
  <si>
    <t>HPW11: Password transmission does not use strong cryptography</t>
  </si>
  <si>
    <t>1.1.3.5.2</t>
  </si>
  <si>
    <t>When a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If a computer is configured to always encrypt or sign secure channel data but the domain controller cannot sign or encrypt any portion of the secure channel data, the computer and domain controller cannot establish a secure channel. If the computer is configured to encrypt or sign secure channel data when possible, a secure channel can be established, but the level of encryption and signing is negotiated.</t>
  </si>
  <si>
    <t>To establish the recommended configuration via GP, set the following UI path to Enabled.
Computer Configuration&gt;Windows Settings&gt;Security Settings&gt;Local Policies&gt;Security Options&gt;Domain member: Digitally sign secure channel data (when possible)</t>
  </si>
  <si>
    <t>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 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t>
  </si>
  <si>
    <t>CCE-22386-7</t>
  </si>
  <si>
    <t>WIN8-080</t>
  </si>
  <si>
    <t>Set Domain member: Digitally encrypt secure channel data (when possible) to Enabled</t>
  </si>
  <si>
    <t>This policy setting determines whether a domain member should attempt to negotiate encryption for all secure channel traffic that it initiates. If you enable this policy setting, the domain member will request encryption of all secure channel traffic. If you disable this policy setting, the domain member will be prevented from negotiating secure channel encryption. The recommended state for this setting is: Enabled.</t>
  </si>
  <si>
    <t>Navigate to the UI Path articulated in the Remediation section and confirm it is set as prescribed. This group policy setting is backed by the following registry location:
	HKEY_LOCAL_MACHINESystemCurrentControlSetServicesNetlogonParameterssealsecurechannel</t>
  </si>
  <si>
    <t>The security setting Domain member: Digitally encrypt secure channel data (when possible) is set to Enabled.</t>
  </si>
  <si>
    <t>The security setting Domain member: Digitally encrypt secure channel data (when possible) is not enabled.</t>
  </si>
  <si>
    <t>1.1.3.5.3</t>
  </si>
  <si>
    <t>When a Windows Server 2003, Windows XP, Windows 2000, or Windows NT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If a computer is configured to always encrypt or sign secure channel data but the domain controller cannot sign or encrypt any portion of the secure channel data, the computer and domain controller cannot establish a secure channel. If the computer is configured to encrypt or sign secure channel data when possible, a secure channel can be established, but the level of encryption and signing is negotiated.</t>
  </si>
  <si>
    <t>To establish the recommended configuration via GP, set the following UI path to Enabled.
Computer Configuration&gt;Windows Settings&gt;Security Settings&gt;Local Policies&gt;Security Options&gt;Domain member: Digitally encrypt secure channel data (when possible)</t>
  </si>
  <si>
    <t>Digital encryption and signing of the "secure channel" is a good idea where it is supported. The secure channel protects domain credentials as they are sent to the domain controller. However, only Windows NT 4.0 Service Pack 6a (SP6a) and subsequent versions of the Windows operating system support digital encryption and signing of the secure channel. Windows 98 Second Edition clients do not support it unless they have the Ds client installed. Therefore, you cannot enable the Domain member: Digitally encrypt or sign secure channel data (always) setting on domain controllers that support Windows 98 clients as members of the domain. Potential impacts can include the following:</t>
  </si>
  <si>
    <t>CCE-22611-8</t>
  </si>
  <si>
    <t>WIN8-081</t>
  </si>
  <si>
    <t>Set Domain member: Maximum machine account password age to 30 or fewer day(s)</t>
  </si>
  <si>
    <t>This policy setting determines the maximum allowable age for a computer account password. By default, domain members automatically change their domain passwords every 30 days. If you increase this interval significantly or set it to 0 so that the computers no longer change their passwords, an attacker would have more time to undertake a brute force attack against one of the computer accounts. The recommended state for this setting is: 30 or fewer day(s).</t>
  </si>
  <si>
    <t>The security setting Domain member: Maximum machine account password age is set to 30 or fewer day(s).</t>
  </si>
  <si>
    <t>The security setting Domain member: Maximum machine account password age is not set to 30 or fewer day(s).</t>
  </si>
  <si>
    <t>1.1.3.5.4</t>
  </si>
  <si>
    <t>In Active Directory-based domains, each computer has an account and password just like every user. By default, the domain members automatically change their domain password every 30 days. If you increase this interval significantly, or set it to 0 so that the computers no longer change their passwords, an attacker will have more time to undertake a brute force attack to guess the password of one or more computer accounts.</t>
  </si>
  <si>
    <t>To establish the recommended configuration via GP, set the following UI path to 30 or fewer day(s).
Computer Configuration&gt;Windows Settings&gt;Security Settings&gt;Local Policies&gt;Security Options&gt;Domain member: Maximum machine account password age</t>
  </si>
  <si>
    <t>CCE-21621-8</t>
  </si>
  <si>
    <t>WIN8-082</t>
  </si>
  <si>
    <t>Set Domain member: Digitally encrypt or sign secure channel data (always) to Enabled</t>
  </si>
  <si>
    <t>This policy setting determines whether all secure channel traffic that is initiated by the domain member must be signed or encrypted. If a system is set to always encrypt or sign secure channel data, it cannot establish a secure channel with a domain controller that is not capable of signing or encrypting all secure channel traffic, because all secure channel data must be signed and encrypted. The recommended state for this setting is: Enabled.</t>
  </si>
  <si>
    <t>Navigate to the UI Path articulated in the Remediation section and confirm it is set as prescribed. This group policy setting is backed by the following registry location:
	HKEY_LOCAL_MACHINESystemCurrentControlSetServicesNetlogonParametersrequiresignorseal</t>
  </si>
  <si>
    <t>The security setting Domain member: Digitally encrypt or sign secure channel data (always) is set to Enabled.</t>
  </si>
  <si>
    <t>The security setting Domain member: Digitally encrypt or sign secure channel data (always) is not enabled.</t>
  </si>
  <si>
    <t>1.1.3.5.5</t>
  </si>
  <si>
    <t>To establish the recommended configuration via GP, set the following UI path to Enabled.
Computer Configuration&gt;Windows Settings&gt;Security Settings&gt;Local Policies&gt;Security Options&gt;Domain member: Digitally encrypt or sign secure channel data (always)</t>
  </si>
  <si>
    <t>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 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
	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 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t>
  </si>
  <si>
    <t>CCE-22707-4</t>
  </si>
  <si>
    <t>WIN8-083</t>
  </si>
  <si>
    <t>Set Domain member: Disable machine account password changes to Disabled</t>
  </si>
  <si>
    <t>This policy setting determines whether a domain member can periodically change its computer account password. If you enable this policy setting, the domain member will be prevented from changing its computer account password. If you disable this policy setting, the domain member can change its computer account password as specified by the Domain Member: Maximum machine account password age setting, which by default is every 30 days. Computers that cannot automatically change their account passwords are potentially vulnerable, because an attacker might be able to determine the password for the system's domain account. The recommended state for this setting is: Disabled.</t>
  </si>
  <si>
    <t>Navigate to the UI Path articulated in the Remediation section and confirm it is set as prescribed. This group policy setting is backed by the following registry location:
	HKEY_LOCAL_MACHINESystemCurrentControlSetServicesNetlogonParametersdisablepasswordchange</t>
  </si>
  <si>
    <t>The security setting Domain member: Disable machine account password changes is set to Disabled.</t>
  </si>
  <si>
    <t>The security setting Domain member: Disable machine account password changes is not disabled.</t>
  </si>
  <si>
    <t>1.1.3.5.6</t>
  </si>
  <si>
    <t>The default configuration for Windows Server 2003-based computers that belong to a domain is that they are automatically required to change the passwords for their accounts every 30 days. If you disable this policy setting, computers that run Windows Server 2003 will retain the same passwords as their computer accounts. Computers that are no longer able to automatically change their account password are at risk from an attacker who could determine the password for the computer's domain account.</t>
  </si>
  <si>
    <t>To establish the recommended configuration via GP, set the following UI path to Disabled.
Computer Configuration&gt;Windows Settings&gt;Security Settings&gt;Local Policies&gt;Security Options&gt;Domain member: Disable machine account password changes</t>
  </si>
  <si>
    <t>CCE-22359-4</t>
  </si>
  <si>
    <t>WIN8-084</t>
  </si>
  <si>
    <t>Set Interactive logon: Machine account lockout threshold to 3 or fewer invalid logon attempts</t>
  </si>
  <si>
    <t>The machine lockout policy is enforced only on those machines that have Bitlocker enabled for protecting OS volumes. Please ensure that appropriate recovery password backup policies are enabled.
This security setting determines the number of failed logon attempts that causes the machine to be locked out. A locked out machine can only be recovered by providing recovery key at console. You can set the value between 1 and 999 failed logon attempts. If you set the value to 0, the machine will never be locked out. Values from 1 to 3 will be interpreted as 4.
Failed password attempts against workstations or member servers that have been locked using either CTRL+ALT+DELETE or password protected screen savers counts as failed logon attempts.
The machine lockout policy is enforced only on those machines that have Bitlocker enabled for protecting OS volumes. Please ensure that the appropriate recovery password backup policies are enabled. The recommended state for this setting is: 10 or fewer invalid logon attempts.</t>
  </si>
  <si>
    <t>Navigate to the UI Path articulated in the Remediation section and confirm it is set as prescribed. This group policy setting is backed by the following registry location:
	HKEY_LOCAL_MACHINESoftwareMicrosoftWindowsCurrentVersionPoliciesSystemMaxDevicePasswordFailedAttempts</t>
  </si>
  <si>
    <t>The security setting Interactive logon: Machine account lockout threshold is set to 3 or fewer invalid logon attempts.</t>
  </si>
  <si>
    <t>The security setting Interactive logon: Machine account lockout threshold is not set to 3.</t>
  </si>
  <si>
    <t>1.1.3.6</t>
  </si>
  <si>
    <t>1.1.3.6.1</t>
  </si>
  <si>
    <t>This policy setting determines the number of failed logon attempts before a lock occurs. Authorized users can lock themselves out of the computer by mistyping their password or by remembering it incorrectly, or by changing their password on one computer while logged on to another computer. The computer with the incorrect password will continuously try to authenticate the user, and because the password it uses to authenticate is incorrect, a lock occurs. To avoid accidental lockout of authorized users, set the account lockout threshold to a high number. The default value for this policy setting is 0 invalid logon attempts, which disables the machine lockout feature. There are two options to consider for this policy setting.
* Configure the value for Machine lockout threshold to 0 to ensure that accounts will not be locked out. This setting value will reduce help desk calls, because users will not be able to lock themselves out of their accounts accidentally. However, this setting value will not prevent a brute force attack. The following defenses should also be considered:
* A password policy that forces all users to have complex passwords made up of 8 or more characters.
* A robust auditing mechanism, which will alert administrators when a series of account lockouts occurs in the environment. For example, the auditing solution should monitor for security event 539, which is a logon failure. This event identifies that there was a lock on the account at the time of the logon attempt.
* The second option is:
* Configure the value for Machine lockout threshold to a value that provides users with the ability to mistype their password several times, but locks out the account if a brute force password attack occurs. This configuration will prevent accidental account lockouts and reduce help desk calls.</t>
  </si>
  <si>
    <t>To establish the recommended configuration via GP, set the following UI path to 3 or fewer invalid logon attempts.
Computer Configuration&gt;Windows Settings&gt;Security Settings&gt;Local Policies&gt;Security Options&gt;Interactive logon: Machine account lockout threshold</t>
  </si>
  <si>
    <t>Because vulnerabilities can exist when this value is configured as well as when it is not configured, two distinct countermeasures are defined. Any organization should weigh the choice between the two based on their identified threats and the risks that they want to mitigate. The two countermeasure options are:
* Configure the Machine Lockout Threshold setting to 0. This configuration ensures that accounts will not be locked out, and also helps reduce help desk calls because users cannot accidentally lock themselves out of their accounts. Because it will not prevent a brute force attack, this configuration should only be chosen if both of the following criteria are explicitly met:
* The password policy requires all users to have complex passwords of 8 or more characters.
* A robust audit mechanism is in place to alert administrators when a series of failed logons occur in the environment.
* Configure the Machine Lockout Threshold setting to a sufficiently high value to provide users with the ability to accidentally mistype their password several times before the machine is locked, but ensure that a brute force password attack will still lock the account. A good recommendation for such a configuration is 50 invalid logon attempts, which will prevent accidental account lockouts and reduce the number of help desk calls. This option is recommended if your organization does not have complex password requirements and an audit policy that alerts administrators to a series of failed logon attempts.</t>
  </si>
  <si>
    <t>CCE-22731-4</t>
  </si>
  <si>
    <t>WIN8-085</t>
  </si>
  <si>
    <t>Set startup (minutes) to 10 or more minute(s)</t>
  </si>
  <si>
    <t>This policy setting determines the amount of time before previously scheduled Automatic Update installations will proceed after system startup. If you configure this policy setting to Enabled, a previously scheduled installation will begin after a specified number of minutes when you next start the computer. If you configure this policy setting to Disabled or Not configured, previously scheduled installations will occur during the next regularly scheduled installation time.
Note: This policy setting only works when Automatic Updates is configured to perform scheduled update installations. If the Configure Automatic Updates setting is Disabled, the Reschedule Automatic Updates scheduled installations setting has no effect. You can enable the latter two settings to ensure that previously missed installations will be scheduled to install each time the computer restarts. The recommended state for this setting is: '10 or more minute(s)'.</t>
  </si>
  <si>
    <t>Navigate to the UI Path articulated in the Remediation section and confirm it is set as prescribed. This group policy setting is backed by the following registry location:
	HKEY_LOCAL_MACHINESoftwarePoliciesMicrosoftWindowsWindowsUpdateAURescheduleWaitTime</t>
  </si>
  <si>
    <t>The security setting startup (minutes) is set to 10 or more minute(s).</t>
  </si>
  <si>
    <t>The security setting startup (minutes) is not set to 10 or more minute(s).</t>
  </si>
  <si>
    <t>HSI14</t>
  </si>
  <si>
    <t>1.1.3.6.3</t>
  </si>
  <si>
    <t>If Automatic Updates is not forced to wait a few minutes after a restart, computers in your environment might not have enough time to completely start all of their applications and services. If you specify enough time after a restart, new update installations should not conflict with the computer's startup procedures.</t>
  </si>
  <si>
    <t>To establish the recommended configuration via GP, set the following UI path to '10 or more minute(s)'. 
Computer Configuration&gt;Administrative Templates&gt;Windows Components&gt;Windows Update&gt;Reschedule Automatic Updates scheduled installations: startup (minutes)</t>
  </si>
  <si>
    <t>Automatic Updates will not start until 10 minutes after the computer restarts.</t>
  </si>
  <si>
    <t>WIN8-086</t>
  </si>
  <si>
    <t>AC-2</t>
  </si>
  <si>
    <t>Account Management</t>
  </si>
  <si>
    <t>Set Interactive logon: Do not display last user name to Enabled</t>
  </si>
  <si>
    <t>This policy setting determines whether the account name of the last user to log on to the client computers in your organization will be displayed in each computer's respective Windows logon screen. Enable this policy setting to prevent intruders from collecting account names visually from the screens of desktop or laptop computers in your organization.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</si>
  <si>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HKEY_LOCAL_MACHINESoftwareMicrosoftWindowsCurrentVersionPoliciesSystemDontDisplayLastUserName</t>
  </si>
  <si>
    <t>The security setting Interactive logon: Do not display last user name is set to Enabled.</t>
  </si>
  <si>
    <t>The security setting Interactive logon: Do not display last user name is not enabled.</t>
  </si>
  <si>
    <t>1.1.3.6.4</t>
  </si>
  <si>
    <t>An attacker with access to the console (for example, someone with physical access or someone who is able to connect to the server through Terminal Services) could view the name of the last user who logged on to the server. The attacker could then try to guess the password, use a dictionary, or use a brute-force attack to try and log on.</t>
  </si>
  <si>
    <t>To establish the recommended configuration via GP, set the following UI path to Enabled.
Computer Configuration&gt;Windows Settings&gt;Security Settings&gt;Local Policies&gt;Security Options&gt;Interactive logon: Do not display last user name</t>
  </si>
  <si>
    <t>Users will not see their user name or domain name when unlocking their computer, they will have to enter that information.</t>
  </si>
  <si>
    <t>CCE-22615-9</t>
  </si>
  <si>
    <t>WIN8-087</t>
  </si>
  <si>
    <t>Set Interactive logon: Number of previous logons to cache (in case domain controller is not available) to 2 or fewer logon(s)</t>
  </si>
  <si>
    <t>This policy setting determines whether a user can log on to a Windows domain using cached account information. Logon information for domain accounts can be cached locally to allow users to log on even if a domain controller cannot be contacted. This policy setting determines the number of unique users for whom logon information is cached locally. If this value is set to 0, the logon cache feature is disabled. An attacker who is able to access the file system of the server could locate this cached information and use a brute force attack to determine user passwords. The recommended state for this setting is: 4 or fewer logon(s).</t>
  </si>
  <si>
    <t>Navigate to the UI Path articulated in the Remediation section and confirm it is set as prescribed. This group policy setting is backed by the following registry location:
	HKEY_LOCAL_MACHINESoftwareMicrosoftWindows NTCurrentVersionWinlogoncachedlogonscount</t>
  </si>
  <si>
    <t>The security setting Interactive logon: Number of previous logons to cache (in case domain controller is not available) is set to 2 or fewer logon(s).</t>
  </si>
  <si>
    <t>The security setting Interactive logon: Number of previous logons to cache (in case domain controller is not available) is not set to 2 or fewer logon(s).</t>
  </si>
  <si>
    <t>HPW10</t>
  </si>
  <si>
    <t>HPW10: Passwords are allowed to be stored</t>
  </si>
  <si>
    <t>1.1.3.6.5</t>
  </si>
  <si>
    <t>The number that is assigned to this policy setting indicates the number of users whose logon information the servers will cache locally. If the number is set to 10, then the server caches logon information for 10 users. When an eleventh user logs on to the computer, the server overwrites the oldest cached logon session.
Users who access the server console will have their logon credentials cached on that server. An attacker who is able to access the file system of the server could locate this cached information and use a brute force attack to attempt to determine user passwords. To mitigate this type of attack, Windows encrypts the information and obscures its physical location.</t>
  </si>
  <si>
    <t>To establish the recommended configuration via GP, set the following UI path to 2 or fewer logon(s).
Computer Configuration&gt;Windows Settings&gt;Security Settings&gt;Local Policies&gt;Security Options&gt;Interactive logon: Number of previous logons to cache (in case domain Controller is not available)</t>
  </si>
  <si>
    <t>Users will be unable to log on to any computers if there is no domain controller available to authenticate them. Organizations may want to configure this value to 2 for end-user computers, especially for mobile users. A configuration value of 2 means that the user's logon information will still be in the cache, even if a member of the IT department has recently logged on to their computer to perform system maintenance. This method allows users to log on to their computers when they are not connected to the organization's network.</t>
  </si>
  <si>
    <t>CCE-22102-8</t>
  </si>
  <si>
    <t>WIN8-088</t>
  </si>
  <si>
    <t>Set Interactive logon: Require Domain Controller authentication to unlock workstation to Disabled</t>
  </si>
  <si>
    <t>Logon information is required to unlock a locked computer. For domain accounts, the Interactive logon: Require Domain Controller authentication to unlock workstation setting determines whether it is necessary to contact a domain controller to unlock a computer. If you enable this setting, a domain controller must authenticate the domain account that is being used to unlock the computer. If you disable this setting, logon information confirmation with a domain controller is not required for a user to unlock the computer. However, if you configure the Interactive logon: Number of previous logons to cache (in case domain controller is not available) setting to a value that is greater than zero, then the user's cached credentials will be used to unlock the computer. 
Note: This setting applies to Windows 2000 computers, but it is not available through the Security Configuration Manager tools on these computers. The recommended state for this setting is: Disabled.</t>
  </si>
  <si>
    <t>Navigate to the UI Path articulated in the Remediation section and confirm it is set as prescribed. This group policy setting is backed by the following registry location:
	HKEY_LOCAL_MACHINESoftwareMicrosoftWindows NTCurrentVersionWinlogonForceUnlockLogon</t>
  </si>
  <si>
    <t>The security setting Interactive logon: Require Domain Controller authentication to unlock workstation is set to Disabled.</t>
  </si>
  <si>
    <t>The security setting Interactive logon: Require Domain Controller authentication to unlock workstation is not disabled.</t>
  </si>
  <si>
    <t>HCM48</t>
  </si>
  <si>
    <t>1.1.3.6.6</t>
  </si>
  <si>
    <t>By default, the computer caches in memory the credentials of any users who are authenticated locally. The computer uses these cached credentials to authenticate anyone who attempts to unlock the console. When cached credentials are used, any changes that have recently been made to the account--such as user rights assignments, account lockout, or the account being disabled--are not considered or applied after the account is authenticated. User privileges are not updated, and (more importantly) disabled accounts are still able to unlock the console of the computer.</t>
  </si>
  <si>
    <t>To establish the recommended configuration via GP, set the following UI path to Disabled.
Computer Configuration&gt;Windows Settings&gt;Security Settings&gt;Local Policies&gt;Security Options&gt;Interactive logon: Require Domain Controller authentication to unlock workstation</t>
  </si>
  <si>
    <t>When the console on a computer is locked, either by a user or automatically by a screen saver time-out, the console can only be unlocked if the user is able to re-authenticate to the domain controller. If no domain controller is available, then users cannot unlock their workstations. If you configure the Interactive logon: Number of previous logons to cache (in case domain controller is not available) setting to 0, users whose domain controllers are unavailable (such as mobile or remote users) will not be able to log on.</t>
  </si>
  <si>
    <t>CCE-23063-1</t>
  </si>
  <si>
    <t>WIN8-089</t>
  </si>
  <si>
    <t>Set Interactive logon: Prompt user to change password before expiration to 14 or more day(s)</t>
  </si>
  <si>
    <t>This policy setting determines how far in advance users are warned that their password will expire. It is recommended that you configure this policy setting to 14 days to sufficiently warn users when their passwords will expire. The recommended state for this setting is: 14 or more day(s).</t>
  </si>
  <si>
    <t>Navigate to the UI Path articulated in the Remediation section and confirm it is set as prescribed. This group policy setting is backed by the following registry location:
	HKEY_LOCAL_MACHINESoftwareMicrosoftWindows NTCurrentVersionWinlogonpasswordexpirywarning</t>
  </si>
  <si>
    <t>The security setting Interactive logon: Prompt user to change password before expiration is set to 14 or more day(s).</t>
  </si>
  <si>
    <t>The security setting Interactive logon: Prompt user to change password before expiration is not set to 14 or more day(s).</t>
  </si>
  <si>
    <t>HPW7</t>
  </si>
  <si>
    <t>HPW7: Password change notification is not sufficient</t>
  </si>
  <si>
    <t>1.1.3.6.7</t>
  </si>
  <si>
    <t>Users will need to be warned that their passwords are going to expire, or they may inadvertently be locked out of the computer when their passwords expire. This condition could lead to confusion for users who access the network locally, or make it impossible for users to access your organization's network through dial-up or virtual private network (VPN) connections.</t>
  </si>
  <si>
    <t>To establish the recommended configuration via GP, set the following UI path to 14 or more day(s).
Computer Configuration&gt;Windows Settings&gt;Security Settings&gt;Local Policies&gt;Security Options&gt;Interactive logon: Prompt user to change password before expiration</t>
  </si>
  <si>
    <t>Users will see a dialog box prompt to change their password each time that they log on to the domain when their password is configured to expire in 14 or fewer days.</t>
  </si>
  <si>
    <t>CCE-21892-5</t>
  </si>
  <si>
    <t>WIN8-090</t>
  </si>
  <si>
    <t>Set Interactive logon: Do not require CTRL+ALT+DEL to Disabled</t>
  </si>
  <si>
    <t>This policy setting determines whether users must press CTRL+ALT+DEL before they log on. If you enable this policy setting, users can log on without this key combination. If you disable this policy setting, users must press CTRL+ALT+DEL before they log on to Windows unless they use a smart card for Windows logon. A smart card is a tamper-proof device that stores security information. The recommended state for this setting is: Disabled.</t>
  </si>
  <si>
    <t>Navigate to the UI Path articulated in the Remediation section and confirm it is set as prescribed. This group policy setting is backed by the following registry location:
	HKEY_LOCAL_MACHINESoftwareMicrosoftWindowsCurrentVersionPoliciesSystemDisableCAD</t>
  </si>
  <si>
    <t>The security setting Interactive logon: Do not require CTRL+ALT+DEL is set to Disabled.</t>
  </si>
  <si>
    <t>The security setting Interactive logon: Do not require CTRL+ALT+DEL is not disabled.</t>
  </si>
  <si>
    <t>1.1.3.6.8</t>
  </si>
  <si>
    <t>Microsoft developed this feature to make it easier for users with certain types of physical impairments to log on to computers that run Windows. If users are not required to press CTRL+ALT+DEL, they are susceptible to attacks that attempt to intercept their passwords. If CTRL+ALT+DEL is required before logon, user passwords are communicated by means of a trusted path.
An attacker could install a Trojan horse program that looks like the standard Windows logon dialog box and capture the user's password. The attacker would then be able to log on to the compromised account with whatever level of privilege that user has.</t>
  </si>
  <si>
    <t>To establish the recommended configuration via GP, set the following UI path to Disabled.
Computer Configuration&gt;Windows Settings&gt;Security Settings&gt;Local Policies&gt;Security Options&gt;Interactive logon: Do not require CTRL+ALT+DEL</t>
  </si>
  <si>
    <t>Unless they use a smart card to log on, users will have to simultaneously press three keys before the logon dialog box will display.</t>
  </si>
  <si>
    <t>CCE-23522-6</t>
  </si>
  <si>
    <t>WIN8-091</t>
  </si>
  <si>
    <t xml:space="preserve">AC-8
</t>
  </si>
  <si>
    <t>System Use Notification</t>
  </si>
  <si>
    <t>Configure Interactive logon: Message text for users attempting to log on</t>
  </si>
  <si>
    <t>This policy setting specifies a text message that displays to users when they log on. Set the following group policy to a value that is consistent with the security and operational requirements of your organization.</t>
  </si>
  <si>
    <t>Navigate to the UI Path articulated in the Remediation section and confirm it is set as prescribed. This group policy setting is backed by the following registry location:
HKEY_LOCAL_MACHINE&gt;Software&gt;Microsoft&gt;Windows&gt;CurrentVersion&gt;Policies&gt;System&gt;LegalNoticeText</t>
  </si>
  <si>
    <t>The Windows policy setting Interactive logon: Message text for users attempting to log on should contain a warning banner that is compliant with IRS requirements.   The Warning Banner must contain the following 4 elements:
-  the system contains US government information
-  users actions are monitored and audited
-  unauthorized use of the system is prohibited 
-  unauthorized use of the system is subject to criminal and civil penalties</t>
  </si>
  <si>
    <t>The interactive logon warning banner does not meet IRS Publication 1075 Exhibit 8 standards.</t>
  </si>
  <si>
    <t>Added IRS Warning Banner</t>
  </si>
  <si>
    <t>HAC14
HAC38</t>
  </si>
  <si>
    <t>HAC14: Warning banner is insufficient
HAC38: Warning banner does not exist</t>
  </si>
  <si>
    <t>1.1.3.6.9</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</si>
  <si>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 This text is often used for legal reasons--for example, to warn users about the ramifications of misusing company information or to warn them that their actions may be audited.
	NOTE: Any warning that you display should first be approved by your organization's legal and human resources representatives.</t>
  </si>
  <si>
    <t>To implement the recommended configuration state, set the following GP setting to a warning banner that is IRS compliant.   The warning banner must include the following four:
 - The system contains US government information.
 - Users actions are monitored and audited.
 - Unauthorized use of the system is prohibited. 
 - Unauthorized use of the system is subject to criminal and civil penalties.
Please refer to the IRS Publication 1075, Section 9.3.1.8 for guidance and Exhibit 8 for examples
Computer Configuration&gt;Windows Settings&gt;Security Settings&gt;Local Policies&gt;Security Options&gt;Interactive logon: Message text for users attempting to log on</t>
  </si>
  <si>
    <t>Users will see a message in a dialog box before they can log on to the server console.
Note Windows Vista and Windows XP Professional support logon banners that can exceed 512 characters in length and that can also contain carriage-return line-feed sequences. However, Windows 2000-based clients cannot interpret and display these messages. You must use a Windows 2000-based computer to create a logon message policy that applies to Windows 2000-based computers. If you inadvertently create a logon message policy on a Windows Vista-based or Windows XP Professional-based computer and you discover that it does not display properly on Windows 2000-based computers, do the following: Change the setting to Not Defined, and then change the setting to the desired value by using a Windows 2000-based computer.</t>
  </si>
  <si>
    <t>CCE-23427-8</t>
  </si>
  <si>
    <t>Configure Interactive logon: Message text for users attempting to log on.  To implement the recommended configuration state,  Set the following GP  Setting to a warning banner that is IRS compliant.   The warning banner must include the following four:
 - The system contains US government information.
 - Users actions are monitored and audited.
 - Unauthorized use of the system is prohibited. 
 - Unauthorized use of the system is subject to criminal and civil penalties.
Please refer to the IRS Publication 1075, Section 9.3.1.8 for guidance and Exhibit 8 for examples
Computer Configuration&gt;Windows  Settings&gt;Security  Settings&gt;Local Policies&gt;Security Options&gt;Interactive logon: Message text for users attempting to log on</t>
  </si>
  <si>
    <t>WIN8-092</t>
  </si>
  <si>
    <t>Set Interactive logon: Machine inactivity limit to 900 or fewer seconds</t>
  </si>
  <si>
    <t>Windows notices inactivity of a logon session, and if the amount of inactive time exceeds the inactivity limit, then the screen saver will run, locking the session. The recommended state for this setting is: 900 or fewer seconds.</t>
  </si>
  <si>
    <t>Navigate to the UI Path articulated in the Remediation section and confirm it is set as prescribed. This group policy setting is backed by the following registry location:
	HKEY_LOCAL_MACHINESoftwareMicrosoftWindowsCurrentVersionPoliciesSystemInactivityTimeoutSecs</t>
  </si>
  <si>
    <t>The security setting Interactive logon: Machine inactivity limit is set to 900 or fewer seconds.</t>
  </si>
  <si>
    <t>The security setting Interactive logon: Machine inactivity limit is not set to 900 or fewer seconds.</t>
  </si>
  <si>
    <t>HAC2</t>
  </si>
  <si>
    <t>HAC2: User sessions do not lock after the Publication 1075 required timeframe</t>
  </si>
  <si>
    <t>1.1.3.6.10</t>
  </si>
  <si>
    <t>If a user forgets to lock their computer when they walk away its possible that a passerby will hijack it.</t>
  </si>
  <si>
    <t>To establish the recommended configuration via GP, set the following UI path to 900 or fewer seconds.
Computer Configuration&gt;Windows Settings&gt;Security Settings&gt;Local Policies&gt;Security Options&gt;Interactive logon: Machine inactivity limit</t>
  </si>
  <si>
    <t>The screen saver will automatically activate when the computer has been unattended for the amount of time specified. The impact should be minimal since the screen saver is enabled by default.</t>
  </si>
  <si>
    <t>CCE-21920-4</t>
  </si>
  <si>
    <t>WIN8-093</t>
  </si>
  <si>
    <t>Set Microsoft network client: Send unencrypted password to third-party SMB servers to Disabled</t>
  </si>
  <si>
    <t>Disable this policy setting to prevent the SMB redirector from sending plaintext passwords during authentication to third-party SMB servers that do not support password encryption. It is recommended that you disable this policy setting unless there is a strong business case to enable it. If this policy setting is enabled, unencrypted passwords will be allowed across the network. The recommended state for this setting is: Disabled.</t>
  </si>
  <si>
    <t>Navigate to the UI Path articulated in the Remediation section and confirm it is set as prescribed. This group policy setting is backed by the following registry location:
	HKEY_LOCAL_MACHINESystemCurrentControlSetServicesLanmanWorkstationParametersEnablePlainTextPassword</t>
  </si>
  <si>
    <t>The security setting Microsoft network client: Send unencrypted password to third-party SMB servers is set to Disabled.</t>
  </si>
  <si>
    <t>The security setting Microsoft network client: Send unencrypted password to third-party SMB servers is not disabled.</t>
  </si>
  <si>
    <t>1.1.3.7</t>
  </si>
  <si>
    <t>1.1.3.7.1</t>
  </si>
  <si>
    <t>If you enable this policy setting, the server can transmit passwords in plaintext across the network to other computers that offer SMB services. These other computers may not use any of the SMB security mechanisms that are included with Windows Server 2003.</t>
  </si>
  <si>
    <t>To establish the recommended configuration via GP, set the following UI path to Disabled.
Computer Configuration&gt;Windows Settings&gt;Security Settings&gt;Local Policies&gt;Security Options&gt;Microsoft network client: Send unencrypted password to third-party SMB servers</t>
  </si>
  <si>
    <t>Some very old applications and operating systems such as MS-DOS, Windows for Workgroups 3.11, and Windows 95a may not be able to communicate with the servers in your organization by means of the SMB protocol.</t>
  </si>
  <si>
    <t>CCE-22405-5</t>
  </si>
  <si>
    <t>WIN8-094</t>
  </si>
  <si>
    <t>Set Microsoft network client: Digitally sign communications (always) to Enabled</t>
  </si>
  <si>
    <t>This policy setting determines whether packet signing is required by the SMB client component. If you enable this policy setting, the Microsoft network client computer cannot communicate with a Microsoft network server unless that server agrees to sign SMB packets. In mixed environments with legacy client computers, set this option to Disabled because these computers will not be able to authenticate or gain access to domain controllers. However, you can use this policy setting in Windows 2000 or later environments.
Note When Windows Vista-based computers have this policy setting enabled and they connect to file or print shares on remote servers, it is important that the setting is synchronized with its companion setting, Microsoft network server: Digitally sign communications (always), on those servers. For more information about these settings, see the "Microsoft network client and server: Digitally sign communications (four related settings)" section in Chapter 5 of the Threats and Countermeasures guide.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</si>
  <si>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HKEY_LOCAL_MACHINESystemCurrentControlSetServicesLanmanWorkstationParametersRequireSecuritySignature</t>
  </si>
  <si>
    <t>The security setting Microsoft network client: Digitally sign communications (always) is set to Enabled.</t>
  </si>
  <si>
    <t>The security setting Microsoft network client: Digitally sign communications (always) is not enabled.</t>
  </si>
  <si>
    <t>1.1.3.7.2</t>
  </si>
  <si>
    <t>Session hijacking uses tools that allow attackers who have access to the same network as the client or server to interrupt, end, or steal a session in progress. Attackers can potentially intercept and modify unsigned SMB packets and then modify the traffic and forward it so that the server might perform undesirable actions. Alternatively, the attacker could pose as the server or client after legitimate authentication and gain unauthorized access to data.
SMB is the resource sharing protocol that is supported by many Windows operating systems. It is the basis of NetBIOS and many other protocols. SMB signatures authenticate both users and the servers that host the data. If either side fails the authentication process, data transmission will not take place.</t>
  </si>
  <si>
    <t>To establish the recommended configuration via GP, set the following UI path to Enabled.
Computer Configuration&gt;Windows Settings&gt;Security Settings&gt;Local Policies&gt;Security Options&gt;Microsoft network client: Digitally sign communications (always)</t>
  </si>
  <si>
    <t>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Knowledgebase Article 950876 for more details: http://support.microsoft.com/default.aspx/kb/950876/.</t>
  </si>
  <si>
    <t>CCE-22428-7</t>
  </si>
  <si>
    <t>WIN8-095</t>
  </si>
  <si>
    <t>Set Microsoft network client: Digitally sign communications (if server agrees) to Enabled</t>
  </si>
  <si>
    <t>This policy setting determines whether the SMB client will attempt to negotiate SMB packet signing. The implementation of digital signing in Windows-based networks helps to prevent sessions from being hijacked. If you enable this policy setting, the Microsoft network client will use signing only if the server with which it communicates accepts digitally signed communication. The recommended state for this setting is: Enabled.
	NOTE: Enabling this policy setting on SMB clients on your network makes them fully effective for packet signing with all clients and servers in your environment.</t>
  </si>
  <si>
    <t>Navigate to the UI Path articulated in the Remediation section and confirm it is set as prescribed. This group policy setting is backed by the following registry location:
	HKEY_LOCAL_MACHINESystemCurrentControlSetServicesLanmanWorkstationParametersEnableSecuritySignature</t>
  </si>
  <si>
    <t>The security setting Microsoft network client: Digitally sign communications (if server agrees) is set to Enabled.</t>
  </si>
  <si>
    <t>The security setting Microsoft network client: Digitally sign communications (if server agrees) is not enabled.</t>
  </si>
  <si>
    <t>1.1.3.7.3</t>
  </si>
  <si>
    <t>Session hijacking uses tools that allow attackers who have access to the same network as the client or server to interrupt, end, or steal a session in progress. Attackers can potentially intercept and modify unsigned SMB packets and then modify the traffic and forward it so that the server might perform undesirable actions. Alternatively, the attacker could pose as the server or client after legitimate authentication and gain unauthorized access to data. SMB is the resource sharing protocol that is supported by many Windows operating systems. It is the basis of NetBIOS and many other protocols. SMB signatures authenticate both users and the servers that host the data. If either side fails the authentication process, data transmission will not take place.</t>
  </si>
  <si>
    <t>To establish the recommended configuration via GP, set the following UI path to Enabled.
Computer Configuration&gt;Windows Settings&gt;Security Settings&gt;Local Policies&gt;Security Options&gt;Microsoft network client: Digitally sign communications (if server agrees)</t>
  </si>
  <si>
    <t>CCE-21863-6</t>
  </si>
  <si>
    <t>WIN8-096</t>
  </si>
  <si>
    <t>Set Microsoft network server: Disconnect clients when logon hours expire to Enabled</t>
  </si>
  <si>
    <t>This policy setting determines whether to disconnect users who are connected to the local computer outside their user account's valid logon hours. It affects the SMB component. If you enable this policy setting, client sessions with the SMB service will be forcibly disconnected when the client's logon hours expire. If you disable this policy setting, established client sessions will be maintained after the client's logon hours expire. If you enable this policy setting you should also enable Network security: Force logoff when logon hours expire.
If your organization configures logon hours for users, it makes sense to enable this policy setting.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</si>
  <si>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HKEY_LOCAL_MACHINESystemCurrentControlSetServicesLanManServerParametersenableforcedlogoff</t>
  </si>
  <si>
    <t>The security setting Microsoft network server: Disconnect clients when logon hours expire is set to Enabled.</t>
  </si>
  <si>
    <t>The security setting Microsoft network server: Disconnect clients when logon hours expire is not enabled.</t>
  </si>
  <si>
    <t>1.1.3.8</t>
  </si>
  <si>
    <t>1.1.3.8.1</t>
  </si>
  <si>
    <t>If your organization configures logon hours for users, then it makes sense to enable this policy setting. Otherwise, users who should not have access to network resources outside of their logon hours may actually be able to continue to use those resources with sessions that were established during allowed hours.</t>
  </si>
  <si>
    <t>To establish the recommended configuration via GP, set the following UI path to Enabled.
Computer Configuration&gt;Windows Settings&gt;Security Settings&gt;Local Policies&gt;Security Options&gt;Microsoft network server: Disconnect clients when logon hours expire</t>
  </si>
  <si>
    <t>If logon hours are not used in your organization, this policy setting will have no impact. If logon hours are used, existing user sessions will be forcibly terminated when their logon hours expire.</t>
  </si>
  <si>
    <t>CCE-21516-0</t>
  </si>
  <si>
    <t>WIN8-097</t>
  </si>
  <si>
    <t>AC-12</t>
  </si>
  <si>
    <t>Session Termination</t>
  </si>
  <si>
    <t>Set Microsoft network server: Amount of idle time required before suspending session to 30 or fewer minute(s)</t>
  </si>
  <si>
    <t>This policy setting allows you to specify the amount of continuous idle time that must pass in an SMB session before the session is suspended because of inactivity. Administrators can use this policy setting to control when a computer suspends an inactive SMB session. If client activity resumes, the session is automatically reestablished.
A value of 0 will disconnect an idle session as quickly as possible. The maximum value is 99999, which is 208 days; in effect, this value disables the setting. The recommended state for this setting is: 30 or fewer minute(s).</t>
  </si>
  <si>
    <t>Navigate to the UI Path articulated in the Remediation section and confirm it is set as prescribed. This group policy setting is backed by the following registry location:
	HKEY_LOCAL_MACHINESystemCurrentControlSetServicesLanManServerParametersautodisconnect</t>
  </si>
  <si>
    <t>The security setting Microsoft network server: Amount of idle time required before suspending session is set to 30 or fewer minute(s).</t>
  </si>
  <si>
    <t>The security setting Microsoft network server: Amount of idle time required before suspending session is not set to 15 or fewer minute(s).</t>
  </si>
  <si>
    <t>Changed session termination from 15 to 30 min to comply with 1075 pub requirement.</t>
  </si>
  <si>
    <t>HRM5</t>
  </si>
  <si>
    <t>HRM5: User sessions do not terminate after the Publication 1075 period of inactivity</t>
  </si>
  <si>
    <t>1.1.3.8.2</t>
  </si>
  <si>
    <t>Each SMB session consumes server resources, and numerous null sessions will slow the server or possibly cause it to fail. An attacker could repeatedly establish SMB sessions until the server's SMB services become slow or unresponsive.</t>
  </si>
  <si>
    <t>To establish the recommended configuration via GP, set the following UI path to 30 or fewer minute(s).
Computer Configuration&gt;Windows Settings&gt;Security Settings&gt;Local Policies&gt;Security Options&gt;Microsoft network server: Amount of idle time required before suspending session</t>
  </si>
  <si>
    <t>There will be little impact because SMB sessions will be re-established automatically if the client resumes activity.</t>
  </si>
  <si>
    <t>CCE-23023-6</t>
  </si>
  <si>
    <t>WIN8-098</t>
  </si>
  <si>
    <t>Set Microsoft network server: Digitally sign communications (if client agrees) to Enabled</t>
  </si>
  <si>
    <t>This policy setting determines if the server side SMB service is able to sign SMB packets if it is requested to do so by a client that attempts to establish a connection. If no signing request comes from the client, a connection will be allowed without a signature if the Microsoft network server: Digitally sign communications (always) setting is not enabled.
Note Enable this policy setting on SMB clients on your network to make them fully effective for packet signing with all clients and servers in your environment.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</si>
  <si>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HKEY_LOCAL_MACHINESystemCurrentControlSetServicesLanManServerParametersenablesecuritysignature</t>
  </si>
  <si>
    <t>The security setting Microsoft network server: Digitally sign communications (if client agrees) is set to Enabled.</t>
  </si>
  <si>
    <t>The security setting Microsoft network server: Digitally sign communications (if client agrees) is not enabled.</t>
  </si>
  <si>
    <t>1.1.3.8.3</t>
  </si>
  <si>
    <t>To establish the recommended configuration via GP, set the following UI path to Enabled.
Computer Configuration&gt;Windows Settings&gt;Security Settings&gt;Local Policies&gt;Security Options&gt;Microsoft network server: Digitally sign communications (if client agrees)</t>
  </si>
  <si>
    <t>CCE-22538-3</t>
  </si>
  <si>
    <t>WIN8-099</t>
  </si>
  <si>
    <t>Set Microsoft network server: Server SPN target name validation level to Accept if provided by client</t>
  </si>
  <si>
    <t>This policy setting controls the level of validation a computer with shared folders or printers (the server) performs on the service principal name (SPN) that is provided by the client computer when it establishes a session using the server message block (SMB) protocol.
The server message block (SMB) protocol provides the basis for file and print sharing and other networking operations, such as remote Windows administration. The SMB protocol supports validating the SMB server service principal name (SPN) within the authentication blob provided by a SMB client to prevent a class of attacks against SMB servers referred to as SMB relay attacks. This setting will affect both SMB1 and SMB2.
This security setting determines the level of validation a SMB server performs on the service principal name (SPN) provided by the SMB client when trying to establish a session to an SMB server. The recommended state for this setting is: Accept if provided by client.</t>
  </si>
  <si>
    <t>Navigate to the UI Path articulated in the Remediation section and confirm it is set as prescribed. This group policy setting is backed by the following registry location:
	HKEY_LOCAL_MACHINESystemCurrentControlSetServicesLanManServerParametersSMBServerNameHardeningLevel</t>
  </si>
  <si>
    <t>The security setting Microsoft network server: Server SPN target name validation level is set to Accept if provided by client.</t>
  </si>
  <si>
    <t>The security setting Microsoft network server: Server SPN target name validation level is not set to Accept if provided by client.</t>
  </si>
  <si>
    <t>1.1.3.8.4</t>
  </si>
  <si>
    <t>The identity of a computer can be spoofed to gain unauthorized access to network resources.</t>
  </si>
  <si>
    <t>To establish the recommended configuration via GP, set the following UI path to Accept if provided by client.
Computer Configuration&gt;Windows Settings&gt;Security Settings&gt;Local Policies&gt;Security Options&gt;Microsoft network server: Server SPN target name validation level</t>
  </si>
  <si>
    <t>CCE-21959-2</t>
  </si>
  <si>
    <t>WIN8-100</t>
  </si>
  <si>
    <t>Set Microsoft network server: Digitally sign communications (always) to Enabled</t>
  </si>
  <si>
    <t>This policy setting determines if the server side SMB service is required to perform SMB packet signing. Enable this policy setting in a mixed environment to prevent downstream clients from using the workstation as a network server.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</si>
  <si>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HKEY_LOCAL_MACHINESystemCurrentControlSetServicesLanManServerParametersrequiresecuritysignature</t>
  </si>
  <si>
    <t>The security setting Microsoft network server: Digitally sign communications (always) is set to Enabled.</t>
  </si>
  <si>
    <t>The security setting Microsoft network server: Digitally sign communications (always) is not enabled.</t>
  </si>
  <si>
    <t>1.1.3.8.5</t>
  </si>
  <si>
    <t>To establish the recommended configuration via GP, set the following UI path to Enabled.
Computer Configuration&gt;Windows Settings&gt;Security Settings&gt;Local Policies&gt;Security Options&gt;Microsoft network server: Digitally sign communications (always)</t>
  </si>
  <si>
    <t>CCE-21791-9</t>
  </si>
  <si>
    <t>WIN8-101</t>
  </si>
  <si>
    <t>AC-4</t>
  </si>
  <si>
    <t>Information Flow Enforcement</t>
  </si>
  <si>
    <t>Set MSS: (SafeDllSearchMode) Enable Safe DLL search mode (recommended) to Enabled</t>
  </si>
  <si>
    <t>The registry value entry SafeDllSearchMode was added to the template file in the HKEY_LOCAL_MACHINE SYSTEMCurrentControlSetControlSession Manager registry key. The entry appears as MSS: (SafeDllSearchMode) Enable Safe DLL search mode (recommended) in the SCE.
The DLL search order can be configured to search for DLLs that are requested by running processes in one of two ways:
* Search folders specified in the system path first, and then search the current working folder.
* Search current working folder first, and then search the folders specified in the system path.
	When enabled, the registry value is set to 1. With a setting of 1, the system first searches the folders that are specified in the system path and then searches the current working folder. When disabled the registry value is set to 0 and the system first searches the current working folder and then searches the folders that are specified in the system path. The recommended state for this setting is: Enabled.</t>
  </si>
  <si>
    <t>Navigate to the UI Path articulated in the Remediation section and confirm it is set as prescribed. This group policy setting is backed by the following registry location:
	HKEY_LOCAL_MACHINESYSTEMCurrentControlSetControlSession ManagerSafeDllSearchMode</t>
  </si>
  <si>
    <t>The security setting MSS: (SafeDllSearchMode) Enable Safe DLL search mode (recommended) is set to Enabled.</t>
  </si>
  <si>
    <t>The security setting MSS: (SafeDllSearchMode) Enable Safe DLL search mode (recommended) is not enabled.</t>
  </si>
  <si>
    <t>HCM10</t>
  </si>
  <si>
    <t>HCM10: System has unneeded functionality installed</t>
  </si>
  <si>
    <t>1.1.3.9</t>
  </si>
  <si>
    <t>1.1.3.9.1</t>
  </si>
  <si>
    <t>If a user unknowingly executes hostile code that was packaged with additional files that include modified versions of system DLLs, the hostile code could load its own versions of those DLLs and potentially increase the type and degree of damage the code can render.</t>
  </si>
  <si>
    <t>To establish the recommended configuration via GP, set the following UI path to Enabled.
Computer Configuration&gt;Windows Settings&gt;Security Settings&gt;Local Policies&gt;Security Options&gt;MSS: (SafeDllSearchMode) Enable Safe DLL search mode (recommended)</t>
  </si>
  <si>
    <t>Applications will be forced to search for DLLs in the system path first. For applications that require unique versions of these DLLs that are included with the application, this entry could cause performance or stability problems.</t>
  </si>
  <si>
    <t>CCE-22060-8</t>
  </si>
  <si>
    <t>WIN8-102</t>
  </si>
  <si>
    <t>Set MSS: (AutoAdminLogon) Enable Automatic Logon (not recommended) to Disabled</t>
  </si>
  <si>
    <t>The registry value entry AutoAdminLogon was added to the template file in the HKEY_LOCAL_MACHINESoftwareMicrosoftWindows NTCurrentVersionWinlogon registry key. The entry appears as MSS: (AutoAdminLogon) Enable Automatic Logon (not recommended) in the Security Configuration Editor.
This setting is separate from the Welcome screen feature in Windows XP and Windows Vista; if that feature is disabled, this setting is not disabled. If you configure a computer for automatic logon, anyone who can physically gain access to the computer can also gain access to everything that is on the computer, including any network or networks to which the computer is connected. Also, if you enable automatic logon, the password is stored in the registry in plaintext, and the specific registry key that stores this value is remotely readable by the Authenticated Users group.
For additional information, see the Knowledge Base article 315231, "How to turn on automatic logon in Windows XP." The recommended state for this setting is: Disabled.</t>
  </si>
  <si>
    <t>Navigate to the UI Path articulated in the Remediation section and confirm it is set as prescribed. This group policy setting is backed by the following registry location:
	HKEY_LOCAL_MACHINESoftwareMicrosoftWindows NTCurrentVersionWinlogonAutoAdminLogon</t>
  </si>
  <si>
    <t>The security setting MSS: (AutoAdminLogon) Enable Automatic Logon (not recommended) is set to Disabled.</t>
  </si>
  <si>
    <t>The security setting MSS: (AutoAdminLogon) Enable Automatic Logon (not recommended) is not disabled.</t>
  </si>
  <si>
    <t>1.1.3.9.3</t>
  </si>
  <si>
    <t>If you configure a computer for automatic logon, anyone who can physically gain access to the computer can also gain access to everything that is on the computer, including any network or networks that the computer is connected to. Also, if you enable automatic logon, the password is stored in the registry in plaintext. The specific registry key that stores this setting is remotely readable by the Authenticated Users group. As a result, this entry is appropriate only if the computer is physically secured and if you ensure that untrusted users cannot remotely see the registry.</t>
  </si>
  <si>
    <t>To establish the recommended configuration via GP, set the following UI path to Disabled.
Computer Configuration&gt;Windows Settings&gt;Security Settings&gt;Local Policies&gt;Security Options&gt;MSS: (AutoAdminLogon) Enable Automatic Logon (not recommended)</t>
  </si>
  <si>
    <t>None. By default this entry is not enabled.</t>
  </si>
  <si>
    <t>CCE-22349-5</t>
  </si>
  <si>
    <t>WIN8-103</t>
  </si>
  <si>
    <t>Set MSS: (WarningLevel) Percentage threshold for the security event log at which the system will generate a warning to 0.9 or less</t>
  </si>
  <si>
    <t>The registry value entry WarningLevel was added to the template file in the HKEY_LOCAL_MACHINE SYSTEMCurrentControlSetServicesEventlogSecurity registry key. The entry appears as MSS: (WarningLevel) Percentage threshold for the security event log at which the system will generate a warning in the SCE. This setting can generate a security audit in the Security event log when the log reaches a user-defined threshold. The recommended state for this setting is: 0.9 or less.
	NOTE: If log settings are configured to Overwrite events as needed or Overwrite events older than x days, this event will not be generated.</t>
  </si>
  <si>
    <t>Navigate to the UI Path articulated in the Remediation section and confirm it is set as prescribed. This group policy setting is backed by the following registry location:
	HKEY_LOCAL_MACHINESYSTEMCurrentControlSetServicesEventlogSecurityWarningLevel</t>
  </si>
  <si>
    <t>The security setting MSS: (WarningLevel) Percentage threshold for the security event log at which the system will generate a warning is set to 0.9 or less.</t>
  </si>
  <si>
    <t>The security setting MSS: WarningLevel is not set to 0.9 or less.</t>
  </si>
  <si>
    <t>HAU23</t>
  </si>
  <si>
    <t>HAU23: Audit storage capacity threshold has not been defined</t>
  </si>
  <si>
    <t>1.1.3.9.4</t>
  </si>
  <si>
    <t>If the Security log reaches 90 percent of its capacity and the computer has not been configured to overwrite events as needed, more recent events will not be written to the log. If the log reaches its capacity and the computer has been configured to shut down when it can no longer record events to the Security log, the computer will shut down and will no longer be available to provide network services.</t>
  </si>
  <si>
    <t>To establish the recommended configuration via GP, set the following UI path to 0.9 or less.
Computer Configuration&gt;Windows Settings&gt;Security Settings&gt;Local Policies&gt;Security Options&gt;MSS: (WarningLevel) Percentage threshold for the security event log at which the system will generate a warning</t>
  </si>
  <si>
    <t>This setting will generate an audit event when the Security log reaches the 90 percent-full threshold unless the log is configured to overwrite events as needed.</t>
  </si>
  <si>
    <t>CCE-23100-1</t>
  </si>
  <si>
    <t>WIN8-104</t>
  </si>
  <si>
    <t>Set MSS: (DisableIPSourceRouting) IP source routing protection level (protects against packet spoofing) to Highest protection, source routing is completely disabled</t>
  </si>
  <si>
    <t>The registry value entry DisableIPSourceRouting was added to the template file in the HKEY_LOCAL_MACHINESystemCurrentControlSetServicesTcpipParameters registry key. The entry appears as MSS: (DisableIPSourceRouting) IP source routing protection level (protects against packet spoofing) in the SCE. IP source routing is a mechanism that allows the sender to determine the IP route that a datagram should take through the network. It is recommended to configure this setting to Not Defined for enterprise environments and to Highest Protection for high security environments to completely disable source routing. The recommended state for this setting is: Highest protection, source routing is completely disabled.</t>
  </si>
  <si>
    <t>Navigate to the UI Path articulated in the Remediation section and confirm it is set as prescribed. This group policy setting is backed by the following registry location:
	HKEY_LOCAL_MACHINESystemCurrentControlSetServicesTcpipParametersDisableIPSourceRouting</t>
  </si>
  <si>
    <t>The security setting MSS: (DisableIPSourceRouting) IP source routing protection level (protects against packet spoofing) is set to Highest protection, source routing is completely disabled.</t>
  </si>
  <si>
    <t>The security setting MSS: (DisableIPSourceRouting) IP source routing protection level is not set to Highest protection, source routing is completely disabled.</t>
  </si>
  <si>
    <t>1.1.3.9.5</t>
  </si>
  <si>
    <t>An attacker could use source routed packets to obscure their identity and location. Source routing allows a computer that sends a packet to specify the route that the packet takes.</t>
  </si>
  <si>
    <t>To establish the recommended configuration via GP, set the following UI path to highest protection, source routing is completely disabled.
Computer Configuration&gt;Windows Settings&gt;Security Settings&gt;Local Policies&gt;Security Options&gt;MSS: (DisableIPSourceRouting) IP source routing protection level (protects against packet spoofing)</t>
  </si>
  <si>
    <t>If you configure this value to 2, all incoming source routed packets will be dropped.</t>
  </si>
  <si>
    <t>CCE-23103-5</t>
  </si>
  <si>
    <t>WIN8-105</t>
  </si>
  <si>
    <t>Set MSS: (AutoReboot) Allow Windows to automatically restart after a system crash (recommended except for highly secure environments) to Not Defined</t>
  </si>
  <si>
    <t>This entry appears as MSS: (AutoReboot) Allow Windows to automatically restart after a system crash (recommended except for highly secure environments) in the SCE.
This entry, when enabled, permits a server to automatically reboot after a fatal crash. It is enabled by default, which is undesirable on highly secure servers. You can add this registry value to the template file in the HKEY_LOCAL_MACHINESystemCurrentControlSetControlCrashControl subkey. The recommended state for this setting is: Not Defined.</t>
  </si>
  <si>
    <t>Navigate to the UI Path articulated in the Remediation section and confirm it is set as prescribed. This group policy setting is backed by the following registry location:
	HKEY_LOCAL_MACHINESYSTEMCurrentControlSetControlCrashControlAutoReboot</t>
  </si>
  <si>
    <t>The security setting MSS: (AutoReboot) Allow Windows to automatically restart after a system crash (recommended except for highly secure environments) is set to Not Defined.</t>
  </si>
  <si>
    <t>The security setting MSS: (AutoReboot) Allow Windows to automatically restart after a system crash is not properly configured.</t>
  </si>
  <si>
    <t>1.1.3.9.6</t>
  </si>
  <si>
    <t>There is some concern that a computer could get stuck in an endless loop of failures and reboots. However, the alternative to this entry may not be much more appealing--the computer will simply stop running.</t>
  </si>
  <si>
    <t>To establish the recommended configuration via GP, set the following UI path to Not Defined.
Computer Configuration&gt;Windows Settings&gt;Security Settings&gt;Local Policies&gt;Security Options&gt;MSS: (AutoReboot) Allow Windows to automatically restart after a system crash (recommended except for highly secure environments)</t>
  </si>
  <si>
    <t>The computer will no longer reboot automatically after a failure.</t>
  </si>
  <si>
    <t>CCE-22295-0</t>
  </si>
  <si>
    <t>WIN8-106</t>
  </si>
  <si>
    <t>AC-1</t>
  </si>
  <si>
    <t>Access Control Policy and Procedures</t>
  </si>
  <si>
    <t>Set MSS: (ScreenSaverGracePeriod) The time in seconds before the screen saver grace period expires (0 recommended) to 0</t>
  </si>
  <si>
    <t>The registry value entry ScreenSaverGracePeriod was added to the template file in the HKEY_LOCAL_MACHINESYSTEMSoftwareMicrosoft
Windows NTCurrentVersionWinlogon registry key. The entry appears as MSS: (ScreenSaverGracePeriod) The time in seconds before the screen saver grace period expires (0 recommended) in the SCE. Windows includes a grace period between when the screen saver is launched and when the console is actually locked automatically when screen saver locking is enabled. This setting is configured to 0 seconds for both of the environments that are discussed in this guide. The recommended state for this setting is: 0.</t>
  </si>
  <si>
    <t>Navigate to the UI Path articulated in the Remediation section and confirm it is set as prescribed. This group policy setting is backed by the following registry location:
	HKEY_LOCAL_MACHINESoftwareMicrosoftWindows NTCurrentVersionWinlogonScreenSaverGracePeriod</t>
  </si>
  <si>
    <t>The security setting MSS: (ScreenSaverGracePeriod) The time in seconds before the screen saver grace period expires (0 recommended) is set to 0.</t>
  </si>
  <si>
    <t>The security setting MSS: (ScreenSaverGracePeriod) The time in seconds before the screen saver grace period expires is not set to 0.</t>
  </si>
  <si>
    <t>1.1.3.9.14</t>
  </si>
  <si>
    <t>The default grace period that is allowed for user movement before the screen saver lock takes effect is five seconds. If you leave the default grace period configuration, your computer is vulnerable to a potential attack from someone who could approach the console and attempt to log on to the computer before the lock takes effect. An entry to the registry can be made to adjust the length of the grace period.</t>
  </si>
  <si>
    <t>To establish the recommended configuration via GP, set the following UI path to 0.
Computer Configuration&gt;Windows Settings&gt;Security Settings&gt;Local Policies&gt;Security Options&gt;MSS: (ScreenSaverGracePeriod) The time in seconds before the screen saver grace period expires (0 recommended)</t>
  </si>
  <si>
    <t>Users will have to enter their passwords to resume their console sessions as soon as the screen saver activates.</t>
  </si>
  <si>
    <t>CCE-22617-5</t>
  </si>
  <si>
    <t>WIN8-107</t>
  </si>
  <si>
    <t>Set MSS: (DisableIPSourceRouting IPv6) IP source routing protection level (protects against packet spoofing) to Highest protection, source routing is completely disabled</t>
  </si>
  <si>
    <t>This entry appears as MSS: (DisableIPSourceRouting) IPv6 source routing protection level (protects against packet spoofing) in the SCE. IP source routing is a mechanism that allows the sender to determine the IP route that a datagram should follow through the network. The recommended state for this setting is: Highest protection, source routing is completely disabled.</t>
  </si>
  <si>
    <t>Navigate to the UI Path articulated in the Remediation section and confirm it is set as prescribed. This group policy setting is backed by the following registry location:
	HKEY_LOCAL_MACHINESystemCurrentControlSetServicesTcpip6ParametersDisableIPSourceRouting</t>
  </si>
  <si>
    <t>The security setting MSS: (DisableIPSourceRouting IPv6) IP source routing protection level (protects against packet spoofing) is set to Highest protection, source routing is completely disabled.</t>
  </si>
  <si>
    <t>The security setting MSS: (DisableIPSourceRouting IPv6) IP source routing protection level is not set to Highest protection, source routing is completely disabled.</t>
  </si>
  <si>
    <t>1.1.3.9.15</t>
  </si>
  <si>
    <t>To establish the recommended configuration via GP, set the following UI path to Highest protection, source routing is completely disabled.
Computer Configuration&gt;Windows Settings&gt;Security Settings&gt;Local Policies&gt;Security Options&gt;MSS: (DisableIPSourceRouting IPv6) IP source routing protection level (protects against packet spoofing)</t>
  </si>
  <si>
    <t>CCE-22578-9</t>
  </si>
  <si>
    <t>WIN8-108</t>
  </si>
  <si>
    <t>Set Network access: Let Everyone permissions apply to anonymous users to Disabled</t>
  </si>
  <si>
    <t>This policy setting determines what additional permissions are assigned for anonymous connections to the computer. If you enable this policy setting, anonymous Windows users are allowed to perform certain activities, such as enumerate the names of domain accounts and network shares. An unauthorized user could anonymously list account names and shared resources and use the information to guess passwords or perform social engineering attacks. The recommended state for this setting is: Disabled.</t>
  </si>
  <si>
    <t>Navigate to the UI Path articulated in the Remediation section and confirm it is set as prescribed. This group policy setting is backed by the following registry location:
	HKEY_LOCAL_MACHINESystemCurrentControlSetControlLsaEveryoneIncludesAnonymous</t>
  </si>
  <si>
    <t>The security setting Network access: Let Everyone permissions apply to anonymous users is set to Disabled.</t>
  </si>
  <si>
    <t>The security setting Network access: Let Everyone permissions apply to anonymous users is not disabled.</t>
  </si>
  <si>
    <t>HAC11</t>
  </si>
  <si>
    <t>HAC11: User access was not established with concept of least privilege</t>
  </si>
  <si>
    <t>1.1.3.10</t>
  </si>
  <si>
    <t>1.1.3.10.1</t>
  </si>
  <si>
    <t>An unauthorized user could anonymously list account names and shared resources and use the information to attempt to guess passwords, perform social engineering attacks, or launch DoS attacks.</t>
  </si>
  <si>
    <t>To establish the recommended configuration via GP, set the following UI path to Disabled.
Computer Configuration&gt;Windows Settings&gt;Security Settings&gt;Local Policies&gt;Security Options&gt;Network access: Let Everyone permissions apply to anonymous users</t>
  </si>
  <si>
    <t>CCE-22447-7</t>
  </si>
  <si>
    <t>WIN8-109</t>
  </si>
  <si>
    <t>Set Network access: Allow anonymous SID/Name translation to Disabled</t>
  </si>
  <si>
    <t>This policy setting determines whether an anonymous user can request security identifier (SID) attributes for another user, or use a SID to obtain its corresponding user name. Disable this policy setting to prevent unauthenticated users from obtaining user names that are associated with their respective SIDs. The recommended state for this setting is: Disabled.</t>
  </si>
  <si>
    <t>The security setting Network access: Allow anonymous SID/Name translation is set to Disabled.</t>
  </si>
  <si>
    <t>The security setting Network access: Allow anonymous SID/Name translation is not disabled.</t>
  </si>
  <si>
    <t>1.1.3.10.2</t>
  </si>
  <si>
    <t>If this policy setting is enabled, a user with local access could use the well-known Administrator's SID to learn the real name of the built-in Administrator account, even if it has been renamed. That person could then use the account name to initiate a password guessing attack.</t>
  </si>
  <si>
    <t>To establish the recommended configuration via GP, set the following UI path to Disabled.
Computer Configuration&gt;Windows Settings&gt;Security Settings&gt;Local Policies&gt;Security Options&gt;Network access: Allow anonymous SID/Name translation</t>
  </si>
  <si>
    <t>Disabled is the default configuration for this policy setting on member computers; therefore it will have no impact on them. The default configuration for domain controllers is Enabled. If you disable this policy setting on domain controllers, legacy computers may be unable to communicate with Windows Server 2003-based domains. For example, the following computers may not work:
* Windows NT 4.0-based Remote Access Service servers.
* Microsoft SQL Servers(tm) that run on Windows NT 3.x-based or Windows NT 4.0-based computers.
* Remote Access Service or Microsoft SQL servers that run on Windows 2000-based computers and are located in Windows NT 3.x domains or Windows NT 4.0 domains.</t>
  </si>
  <si>
    <t>CCE-22042-6</t>
  </si>
  <si>
    <t>WIN8-110</t>
  </si>
  <si>
    <t>Set Network access: Do not allow anonymous enumeration of SAM accounts and shares to Enabled</t>
  </si>
  <si>
    <t>This policy setting controls the ability of anonymous users to enumerate SAM accounts as well as shares. If you enable this policy setting, anonymous users will not be able to enumerate domain account user names and network share names on the workstations in your environment.
The Network access: Do not allow anonymous enumeration of SAM accounts and shares setting is configured to Enabled for the two environments that are discussed in this guide. The recommended state for this setting is: Enabled.</t>
  </si>
  <si>
    <t>Navigate to the UI Path articulated in the Remediation section and confirm it is set as prescribed. This group policy setting is backed by the following registry location:
	HKEY_LOCAL_MACHINESystemCurrentControlSetControlLsaRestrictAnonymous</t>
  </si>
  <si>
    <t>The security setting Network access: Do not allow anonymous enumeration of SAM accounts and shares is set to Enabled.</t>
  </si>
  <si>
    <t>The security setting Network access: Do not allow anonymous enumeration of SAM accounts and shares is not enabled.</t>
  </si>
  <si>
    <t>1.1.3.10.3</t>
  </si>
  <si>
    <t>An unauthorized user could anonymously list account names and shared resources and use the information to attempt to guess passwords or perform social engineering attacks.</t>
  </si>
  <si>
    <t>To establish the recommended configuration via GP, set the following UI path to Enabled.
Computer Configuration&gt;Windows Settings&gt;Security Settings&gt;Local Policies&gt;Security Options&gt;Network access: Do not allow anonymous enumeration of SAM accounts and shares</t>
  </si>
  <si>
    <t>It will be impossible to grant access to users of another domain across a one-way trust because administrators in the trusting domain will be unable to enumerate lists of accounts in the other domain. Users who access file and print servers anonymously will be unable to list the shared network resources on those servers; the users will have to authenticate before they can view the lists of shared folders and printers.</t>
  </si>
  <si>
    <t>CCE-22585-4</t>
  </si>
  <si>
    <t>WIN8-111</t>
  </si>
  <si>
    <t>Set Network access: Restrict anonymous access to Named Pipes and Shares to Enabled</t>
  </si>
  <si>
    <t>When enabled, this policy setting restricts anonymous access to only those shares and pipes that are named in the Network access: Named pipes that can be accessed anonymously and Network access: Shares that can be accessed anonymously settings. This policy setting controls null session access to shares on your computers by adding RestrictNullSessAccess with the value 1 in the HKLMSystem
CurrentControlSetServicesLanManServerParameters registry key. This registry value toggles null session shares on or off to control whether the server service restricts unauthenticated clients' access to named resources. Null sessions are a weakness that can be exploited through shares (including the default shares) on computers in your environment.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</si>
  <si>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HKEY_LOCAL_MACHINESystemCurrentControlSetServicesLanManServerParametersrestrictnullsessaccess</t>
  </si>
  <si>
    <t>The security setting Network access: Restrict anonymous access to Named Pipes and Shares is set to Enabled.</t>
  </si>
  <si>
    <t>The security setting Network access: Restrict anonymous access to Named Pipes and Shares is not enabled.</t>
  </si>
  <si>
    <t>1.1.3.10.5</t>
  </si>
  <si>
    <t>Null sessions are a weakness that can be exploited through shares (including the default shares) on computers in your environment.</t>
  </si>
  <si>
    <t>To establish the recommended configuration via GP, set the following UI path to Enabled.
Computer Configuration&gt;Windows Settings&gt;Security Settings&gt;Local Policies&gt;Security Options&gt;Network access: Restrict anonymous access to Named Pipes and Shares</t>
  </si>
  <si>
    <t>You can enable this policy setting to restrict null session access for unauthenticated users to all server pipes and shared folders except those that are listed in the NullSessionPipes and NullSessionShares entries.
If you choose to enable this setting and are supporting Windows NT 4.0 domains, you should check if any of the named pipes are required to maintain trust relationships between the domains, and then add the pipe to the Network access: Named pipes that can be accessed anonymously:
- COMNAP-SNA session access
- COMNODE-SNA session access
- SQLQUERY-SQL instance access
- SPOOLSS-Spooler service
- LLSRPC-License Logging service
- Netlogon-Net Logon service
- Lsarpc-LSA access
- Samr-Remote access to SAM objects
- browser-Computer Browser service
Previous to the release of Windows Server 2003 with Service Pack 1 (SP1) these named pipes were allowed anonymous access by default, but with the increased hardening in Windows Server 2003 with SP1 these pipes must be explicitly added if needed.</t>
  </si>
  <si>
    <t>CCE-22658-9</t>
  </si>
  <si>
    <t>WIN8-112</t>
  </si>
  <si>
    <t>Set Network access: Sharing and security model for local accounts to Classic - local users authenticate as themselves</t>
  </si>
  <si>
    <t>This policy setting determines how network logons that use local accounts are authenticated. The Classic option allows precise control over access to resources, including the ability to assign different types of access to different users for the same resource. The Guest only option allows you to treat all users equally. In this context, all users authenticate as Guest only to receive the same access level to a given resource. The recommended state for this setting is: Classic - local users authenticate as themselves.</t>
  </si>
  <si>
    <t>Navigate to the UI Path articulated in the Remediation section and confirm it is set as prescribed. This group policy setting is backed by the following registry location:
	HKEY_LOCAL_MACHINESystemCurrentControlSetControlLsaForceGuest</t>
  </si>
  <si>
    <t>The security setting Network access: Sharing and security model for local accounts is set to Classic - local users authenticate as themselves.</t>
  </si>
  <si>
    <t>The security setting Network access: Sharing and security model for local accounts is not properly configured.</t>
  </si>
  <si>
    <t>HAC22</t>
  </si>
  <si>
    <t>HAC22: Administrators do not use su or sudo command to access root privileges</t>
  </si>
  <si>
    <t>1.1.3.10.6</t>
  </si>
  <si>
    <t>With the Guest only model, any user who can authenticate to your computer over the network does so with guest privileges, which probably means that they will not have write access to shared resources on that computer. Although this restriction does increase security, it makes it more difficult for authorized users to access shared resources on those computers because ACLs on those resources must include access control entries (ACEs) for the Guest account. With the Classic model, local accounts should be password protected. Otherwise, if Guest access is enabled, anyone can use those user accounts to access shared system resources.</t>
  </si>
  <si>
    <t>To establish the recommended configuration via GP, set the following UI path to Classic - local users authenticate as themselves.
Computer Configuration&gt;Windows Settings&gt;Security Settings&gt;Local Policies&gt;Security Options&gt;Network access: Sharing and security model for local accounts</t>
  </si>
  <si>
    <t>CCE-21740-6</t>
  </si>
  <si>
    <t>WIN8-113</t>
  </si>
  <si>
    <t>Set Network access: Remotely accessible registry paths and sub-paths</t>
  </si>
  <si>
    <t>This policy setting determines which registry paths and sub-paths will be accessible when an application or process references the WinReg key to determine access permissions.
Note: In Windows XP this setting is called "Network access: Remotely accessible registry paths," the setting with that same name in Windows Vista, Windows Server 2008, and Windows Server 2003 does not exist in Windows XP.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t>
  </si>
  <si>
    <t>Navigate to the UI Path articulated in the Remediation section and confirm it is set as prescribed. This group policy setting is backed by the following registry location:
	HKEY_LOCAL_MACHINESystemCurrentControlSetControlSecurePipeServersWinregAllowedPathsMachine</t>
  </si>
  <si>
    <t>The security setting Network access: Remotely accessible registry paths and sub-paths to the following list: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t>
  </si>
  <si>
    <t xml:space="preserve">The security setting Network access: Remotely accessible registry paths and sub-paths is not properly configured.
</t>
  </si>
  <si>
    <t>1.1.3.10.7</t>
  </si>
  <si>
    <t>The registry contains sensitive computer configuration information that could be used by an attacker to facilitate unauthorized activities. The fact that the default ACLs assigned throughout the registry are fairly restrictive and help to protect the registry from access by unauthorized users reduces the risk of such an attack.</t>
  </si>
  <si>
    <t>To establish the recommended configuration via GP, set the following UI path to: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
Computer Configuration&gt;Windows Settings&gt;Security Settings&gt;Local Policies&gt;Security Options&gt;Network access: Remotely accessible registry paths and sub-paths</t>
  </si>
  <si>
    <t>Remote management tools such as the Microsoft Baseline Security Analyzer and Microsoft Systems Management Server require remote access to the registry to properly monitor and manage those computers. If you remove the default registry paths from the list of accessible ones, such remote management tools could fail.
Note: If you want to allow remote access, you must also enable the Remote Registry service.</t>
  </si>
  <si>
    <t>CCE-22977-3</t>
  </si>
  <si>
    <t>WIN8-114</t>
  </si>
  <si>
    <t>Set Network access: Shares that can be accessed anonymously to Not Defined</t>
  </si>
  <si>
    <t>This policy setting determines which network shares can be accessed by anonymous users. The default configuration for this policy setting has little effect because all users have to be authenticated before they can access shared resources on the server.
Note: It can be very dangerous to add other shares to this Group Policy setting. Any network user can access any shares that are listed, which could exposure or corrupt sensitive data.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Not Defined.</t>
  </si>
  <si>
    <t>Navigate to the UI Path articulated in the Remediation section and confirm it is set as prescribed. This group policy setting is backed by the following registry location:
	HKEY_LOCAL_MACHINESystemCurrentControlSetServicesLanManServerParametersNullSessionShares</t>
  </si>
  <si>
    <t>The security setting Network access: Shares that can be accessed anonymously is set to Not Defined.</t>
  </si>
  <si>
    <t>The security setting Network access: Shares that can be accessed anonymously is not properly configured.</t>
  </si>
  <si>
    <t>1.1.3.10.8</t>
  </si>
  <si>
    <t>It is very dangerous to enable this setting. Any shares that are listed can be accessed by any network user, which could lead to the exposure or corruption of sensitive data.</t>
  </si>
  <si>
    <t>To establish the recommended configuration via GP, set the following UI path to Not Defined.
Computer Configuration&gt;Windows Settings&gt;Security Settings&gt;Local Policies&gt;Security Options&gt;Network access: Shares that can be accessed anonymously</t>
  </si>
  <si>
    <t>There should be little impact because this is the default configuration. Only authenticated users will have access to shared resources on the server.</t>
  </si>
  <si>
    <t>CCE-23257-9</t>
  </si>
  <si>
    <t>WIN8-115</t>
  </si>
  <si>
    <t>Set Network access: Do not allow anonymous enumeration of SAM accounts to Enabled</t>
  </si>
  <si>
    <t>This policy setting controls the ability of anonymous users to enumerate the accounts in the Security Accounts Manager (SAM). If you enable this policy setting, users with anonymous connections cannot enumerate domain account user names on the workstations in your environment. This policy setting also allows additional restrictions on anonymous connections. The recommended state for this setting is: Enabled.</t>
  </si>
  <si>
    <t>Navigate to the UI Path articulated in the Remediation section and confirm it is set as prescribed. This group policy setting is backed by the following registry location:
	HKEY_LOCAL_MACHINESystemCurrentControlSetControlLsaRestrictAnonymousSAM</t>
  </si>
  <si>
    <t>The security setting Network access: Do not allow anonymous enumeration of SAM accounts is set to Enabled.</t>
  </si>
  <si>
    <t>The security setting Network access: Do not allow anonymous enumeration of SAM accounts is not enabled.</t>
  </si>
  <si>
    <t>1.1.3.10.9</t>
  </si>
  <si>
    <t>An unauthorized user could anonymously list account names and use the information to perform social engineering attacks or attempt to guess passwords. (Social engineering attacks try to deceive users in some way to obtain passwords or some form of security information.)</t>
  </si>
  <si>
    <t>To establish the recommended configuration via GP, set the following UI path to Enabled.
Computer Configuration&gt;Windows Settings&gt;Security Settings&gt;Local Policies&gt;Security Options&gt;Network access: Do not allow anonymous enumeration of SAM accounts</t>
  </si>
  <si>
    <t>It will be impossible to establish trusts with Windows NT 4.0-based domains. Also, client computers that run older versions of the Windows operating system such as Windows NT 3.51 and Windows 95 will experience problems when they try to use resources on the server.</t>
  </si>
  <si>
    <t>CCE-21546-7</t>
  </si>
  <si>
    <t>WIN8-116</t>
  </si>
  <si>
    <t xml:space="preserve">Set Network access: Remotely accessible registry paths </t>
  </si>
  <si>
    <t>This policy setting determines which registry paths will be accessible after referencing the WinReg key to determine access permissions to the paths.
Note: This setting does not exist in Windows XP. There was a setting with that name in Windows XP, but it is called "Network access: Remotely accessible registry paths and subpaths" in Windows Server 2003, Windows Vista, and Windows Server 2008.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SystemCurrentControlSetControlProductOptions
SystemCurrentControlSetControlServer Applications
SoftwareMicrosoftWindows NTCurrentVersion</t>
  </si>
  <si>
    <t>Navigate to the UI Path articulated in the Remediation section and confirm it is set as prescribed. This group policy setting is backed by the following registry location:
HKEY_LOCAL_MACHINE&gt;System&gt;CurrentControlSet&gt;Control&gt;SecurePipeServers&gt;Winreg&gt;AllowedExactPaths&gt;Machine</t>
  </si>
  <si>
    <t>The security setting Network access: Remotely accessible registry paths to the following list is set to the following list:
System&gt;CurrentControlSet&gt;Control&gt;ProductOptions
System&gt;CurrentControlSet&gt;Control&gt;Server Applications
Software&gt;Microsoft&gt;Windows NT&gt;CurrentVersion.</t>
  </si>
  <si>
    <t xml:space="preserve">The security setting Network access: Remotely accessible registry paths is not properly configured.
</t>
  </si>
  <si>
    <t>1.1.3.10.10</t>
  </si>
  <si>
    <t>The registry is a database that contains computer configuration information, and much of the information is sensitive. An attacker could use this information to facilitate unauthorized activities. To reduce the risk of such an attack, suitable ACLs are assigned throughout the registry to help protect it from access by unauthorized users.</t>
  </si>
  <si>
    <t>To establish the recommended configuration via GP, set the following UI path to SystemCurrentControlSetControlProductOptions
SystemCurrentControlSetControlServer Applications
SoftwareMicrosoftWindows NTCurrentVersion.
Computer Configuration&gt;Windows Settings&gt;Security Settings&gt;Local Policies&gt;Security Options&gt;Network access: Remotely accessible registry paths</t>
  </si>
  <si>
    <t>CCE-21504-6</t>
  </si>
  <si>
    <t>WIN8-117</t>
  </si>
  <si>
    <t xml:space="preserve">AC-1
</t>
  </si>
  <si>
    <t>Set Network security: Do not store LAN Manager hash value on next password change to Enabled</t>
  </si>
  <si>
    <t>This policy setting determines whether the LAN Manager (LM) hash value for the new password is stored when the password is changed. The LM hash is relatively weak and prone to attack compared to the cryptographically stronger Microsoft Windows NT' hash.
Note Older operating systems and some third-party applications may fail when this policy setting is enabled. Also you will need to change the password on all accounts after you enable this setting. The recommended state for this setting is: Enabled.</t>
  </si>
  <si>
    <t>Navigate to the UI Path articulated in the Remediation section and confirm it is set as prescribed. This group policy setting is backed by the following registry location:
	HKEY_LOCAL_MACHINESystemCurrentControlSetControlLsaNoLMHash</t>
  </si>
  <si>
    <t>The security setting Network security: Do not store LAN Manager hash value on next password change is set to Enabled.</t>
  </si>
  <si>
    <t>The security setting Network security: Do not store LAN Manager hash value on next password change is not enabled.</t>
  </si>
  <si>
    <t>1.1.3.11</t>
  </si>
  <si>
    <t>1.1.3.11.1</t>
  </si>
  <si>
    <t>The SAM file can be targeted by attackers who seek access to username and password hashes. Such attacks use special tools to crack passwords, which can then be used to impersonate users and gain access to resources on your network. These types of attacks will not be prevented if you enable this policy setting, but it will be much more difficult for these types of attacks to succeed.</t>
  </si>
  <si>
    <t>To establish the recommended configuration via GP, set the following UI path to Enabled.
Computer Configuration&gt;Windows Settings&gt;Security Settings&gt;Local Policies&gt;Security Options&gt;Network security: Do not store LAN Manager hash value on next password change</t>
  </si>
  <si>
    <t>Earlier operating systems such as Windows 95, Windows 98, and Windows ME as well as some third-party applications will fail.</t>
  </si>
  <si>
    <t>CCE-22552-4</t>
  </si>
  <si>
    <t>WIN8-118</t>
  </si>
  <si>
    <t>Set Network security: Minimum session security for NTLM SSP based (including secure RPC) servers to Require NTLMv2 session security, Require 128-bit encryption</t>
  </si>
  <si>
    <t>This policy setting determines which behaviors are allowed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possible values for the Network security: Minimum session security for NTLM SSP based (including secure RPC) servers setting are:
- Require message confidentiality. This option is only available in Windows XP and Windows Server 2003, the connection will fail if encryption is not negotiated. Encryption converts data into a form that is not readable until decrypted.
- Require message integrity. This option is only available in Windows XP and Windows Server 2003, the connection will fail if message integrity is not negotiated. The integrity of a message can be assessed through message signing. Message signing proves that the message has not been tampered with; it attaches a cryptographic signature that identifies the sender and is a numeric representation of the contents of the message. 
- Require 128-bit encryption. The connection will fail if strong encryption (128-bit) is not negotiated.
- Require NTLMv2 session security. The connection will fail if the NTLMv2 protocol is not negotiated.
- Not Defined. The recommended state for this setting is: Require NTLMv2 session security, Require 128-bit encryption.</t>
  </si>
  <si>
    <t>Navigate to the UI Path articulated in the Remediation section and confirm it is set as prescribed. This group policy setting is backed by the following registry location:
	HKEY_LOCAL_MACHINESystemCurrentControlSetControlLsaMSV1_0NTLMMinServerSec</t>
  </si>
  <si>
    <t>The security setting Network security: Minimum session security for NTLM SSP based (including secure RPC) servers is set to Require NTLMv2 session security, Require 128-bit encryption.</t>
  </si>
  <si>
    <t>The security setting Network security: Minimum session security for NTLM SSP based (including secure RPC) servers is not properly configured.</t>
  </si>
  <si>
    <t>1.1.3.11.2</t>
  </si>
  <si>
    <t>You can enable all of the options for this policy setting to help protect network traffic that uses the NTLM Security Support Provider (NTLM SSP) from being exposed or tampered with by an attacker who has gained access to the same network. That is, these options help protect against man-in-the-middle attacks.</t>
  </si>
  <si>
    <t>To establish the recommended configuration via GP, set the following UI path to Require NTLMv2 session security, Require 128-bit encryption.
Computer Configuration&gt;Windows Settings&gt;Security Settings&gt;Local Policies&gt;Security Options&gt;Network security: minimum session security for NTLM SSP based (including secure RPC) servers</t>
  </si>
  <si>
    <t>Server applications that are enforcing these settings will be unable to communicate with older servers that do not support them. This setting could impact Windows Clustering when applied to servers running Windows Server 2003, see "How to apply more restrictive security settings on a Windows Server 2003-based cluster server" at http://support.microsoft.com/default.aspx?scid=kb;en-us;891597 and "You receive an "Error 0x8007042b" error message when you add or join a node to a cluster if you use NTLM version 2 in Windows Server 2003" at http://support.microsoft.com/kb/890761/ for more information on possible issues and how to resolve them.</t>
  </si>
  <si>
    <t>CCE-23391-6</t>
  </si>
  <si>
    <t>WIN8-119</t>
  </si>
  <si>
    <t xml:space="preserve">CM-7
</t>
  </si>
  <si>
    <t>Least Functionality</t>
  </si>
  <si>
    <t>Set Network security: Allow Local System to use computer identity for NTLM to Enabled</t>
  </si>
  <si>
    <t>When enabled, this policy setting causes Local System services that use Negotiate to use the computer identity when NTLM authentication is selected by the negotiation.
This policy is supported on at least Windows 7 or Windows Server 2008 R2. The recommended state for this setting is: Enabled.</t>
  </si>
  <si>
    <t>Navigate to the UI Path articulated in the Remediation section and confirm it is set as prescribed. This group policy setting is backed by the following registry location:
	HKEY_LOCAL_MACHINESystemCurrentControlSetControlLsaUseMachineId</t>
  </si>
  <si>
    <t>The security setting Network security: Allow Local System to use computer identity for NTLM is set to Enabled.</t>
  </si>
  <si>
    <t>The security setting Network security: Allow Local System to use computer identity for NTLM is not enabled.</t>
  </si>
  <si>
    <t>1.1.3.11.3</t>
  </si>
  <si>
    <t>When connecting to computers running versions of Windows earlier than Windows Vista or Windows Server 2008, services running as Local System and using SPNEGO (Negotiate) that revert to NTLM use the computer identity. In Windows 7, if you are connecting to a computer running Windows Server 2008 or Windows Vista, then a system service uses either the computer identity or a NULL session. When connecting with a NULL session, a system-generated session key is created, which provides no protection but allows applications to sign and encrypt data without errors. When connecting with the computer identity, both signing and encryption is supported in order to provide data protection.</t>
  </si>
  <si>
    <t>To establish the recommended configuration via GP, set the following UI path to Enabled.
Computer Configuration&gt;Windows Settings&gt;Security Settings&gt;Local Policies&gt;Security Options&gt;Network security: Allow Local System to use computer identity for NTLM</t>
  </si>
  <si>
    <t>If you enable this policy setting, services running as Local System that use Negotiate will use the computer identity. This might cause some authentication requests between Windows operating systems to fail and log an error.
If you disable this policy setting, services running as Local System that use Negotiate when reverting to NTLM authentication will authenticate anonymously. This was the behavior in previous versions of Windows.</t>
  </si>
  <si>
    <t>CCE-23578-8</t>
  </si>
  <si>
    <t>WIN8-120</t>
  </si>
  <si>
    <t>Set Network security: Allow LocalSystem NULL session fallback to Disabled</t>
  </si>
  <si>
    <t>Allow NTLM to fall back to NULL session when used with LocalSystem.
The default is TRUE up to Windows Vista and FALSE in Windows 7. The recommended state for this setting is: Disabled.</t>
  </si>
  <si>
    <t>Navigate to the UI Path articulated in the Remediation section and confirm it is set as prescribed. This group policy setting is backed by the following registry location:
	HKEY_LOCAL_MACHINESystemCurrentControlSetControlLsaMSV1_0allownullsessionfallback</t>
  </si>
  <si>
    <t>The security setting Network security: Allow LocalSystem NULL session fallback is set to Disabled.</t>
  </si>
  <si>
    <t>The security setting Network security: Allow LocalSystem NULL session fallback is not disabled.</t>
  </si>
  <si>
    <t>1.1.3.11.4</t>
  </si>
  <si>
    <t>NULL sessions are less secure because by definition they are unauthenticated.</t>
  </si>
  <si>
    <t>To establish the recommended configuration via GP, set the following UI path to Disabled.
Computer Configuration&gt;Windows Settings&gt;Security Settings&gt;Local Policies&gt;Security Options&gt;Network security: Allow LocalSystem NULL session fallback</t>
  </si>
  <si>
    <t>Any applications that require NULL sessions for LocalSystem will not work as designed.</t>
  </si>
  <si>
    <t>CCE-23261-1</t>
  </si>
  <si>
    <t>WIN8-121</t>
  </si>
  <si>
    <t>Set Network security: Minimum session security for NTLM SSP based (including secure RPC) clients to Require NTLMv2 session security, Require 128-bit encryption</t>
  </si>
  <si>
    <t>This policy setting determines which behaviors are allowed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possible values for the Network security: Minimum session security for NTLM SSP based (including secure RPC) clients setting are:
- Require message confidentiality. This option is only available in Windows XP and Windows Server 2003, the connection will fail if encryption is not negotiated. Encryption converts data into a form that is not readable until decrypted.
- Require message integrity. This option is only available in Windows XP and Windows Server 2003, the connection will fail if message integrity is not negotiated. The integrity of a message can be assessed through message signing. Message signing proves that the message has not been tampered with; it attaches a cryptographic signature that identifies the sender and is a numeric representation of the contents of the message. 
- Require 128-bit encryption. The connection will fail if strong encryption (128-bit) is not negotiated.
- Require NTLMv2 session security. The connection will fail if the NTLMv2 protocol is not negotiated.
- Not Defined. The recommended state for this setting is: Require NTLMv2 session security, Require 128-bit encryption.</t>
  </si>
  <si>
    <t>Navigate to the UI Path articulated in the Remediation section and confirm it is set as prescribed. This group policy setting is backed by the following registry location:
	HKEY_LOCAL_MACHINESystemCurrentControlSetControlLsaMSV1_0NTLMMinClientSec</t>
  </si>
  <si>
    <t>The security setting Network security: Minimum session security for NTLM SSP based (including secure RPC) clients is set to Require NTLMv2 session security, Require 128-bit encryption.</t>
  </si>
  <si>
    <t>The security setting Network security: Minimum session security for NTLM SSP based (including secure RPC) clients is not properly configured.</t>
  </si>
  <si>
    <t>1.1.3.11.7</t>
  </si>
  <si>
    <t>You can enable all of the options for this policy setting to help protect network traffic that uses the NTLM Security Support Provider (NTLM SSP) from being exposed or tampered with by an attacker who has gained access to the same network. In other words, these options help protect against man-in-the-middle attacks.</t>
  </si>
  <si>
    <t>To establish the recommended configuration via GP, set the following UI path to Require NTLMv2 session security, Require 128-bit encryption.
Computer Configuration&gt;Windows Settings&gt;Security Settings&gt;Local Policies&gt;Security Options&gt;Network security: minimum session security for NTLM SSP based (including secure RPC) clients</t>
  </si>
  <si>
    <t>Client applications that are enforcing these settings will be unable to communicate with older servers that do not support them. This setting could impact Windows Clustering when applied to servers running Windows Server 2003, see "How to apply more restrictive security settings on a Windows Server 2003-based cluster server" at http://support.microsoft.com/default.aspx?scid=kb;en-us;891597 and "You receive an "Error 0x8007042b" error message when you add or join a node to a cluster if you use NTLM version 2 in Windows Server 2003" at http://support.microsoft.com/kb/890761/ for more information on possible issues and how to resolve them.</t>
  </si>
  <si>
    <t>CCE-22749-6</t>
  </si>
  <si>
    <t>WIN8-122</t>
  </si>
  <si>
    <t>Set Network Security: Restrict NTLM: Audit Incoming NTLM Traffic to Not Defined</t>
  </si>
  <si>
    <t>This policy setting allows you to audit incoming NTLM traffic.
This policy is supported on at least Windows 7 or Windows Server 2008 R2.
Note: Audit events are recorded on this computer in the "Operational" Log located under the Applications and Services Log/Microsoft/Windows/NTLM. The recommended state for this setting is: Not Defined.</t>
  </si>
  <si>
    <t>Navigate to the UI Path articulated in the Remediation section and confirm it is set as prescribed. This group policy setting is backed by the following registry location:
	HKEY_LOCAL_MACHINESystemCurrentControlSetControlLsaMSV1_0AuditReceivingNTLMTraffic</t>
  </si>
  <si>
    <t>The security setting Network Security: Restrict NTLM: Audit Incoming NTLM Traffic is set to Not Defined.</t>
  </si>
  <si>
    <t>The security setting Network Security: Restrict NTLM: Audit Incoming NTLM Traffic is not properly configured.</t>
  </si>
  <si>
    <t>1.1.3.11.10</t>
  </si>
  <si>
    <t>NTLM is a Microsoft-developed authentication protocol that uses a challenge-response mechanism for authentication, in which client computers can prove their identities without sending a password to the server. The protocol employs three types of messages to negotiate the request, challenge the authenticity of the sender, and perform the authentication. Kerberos is a more robust protocol and is the preferred method of authentication when available.</t>
  </si>
  <si>
    <t>To establish the recommended configuration via GP, set the following UI path to Not Defined.
Computer Configuration&gt;Windows Settings&gt;Security Settings&gt;Local Policies&gt;Security Options&gt;Network Security: Restrict NTLM: Audit coming NTLM Traffic</t>
  </si>
  <si>
    <t>If you select "Disable", or do not configure this policy setting, the server will not log events for incoming NTLM traffic.
If you select "Enable auditing for domain accounts", the server will log events for NTLM pass-through authentication requests that would be blocked when the "Network Security: Restrict NTLM: Incoming NTLM traffic" policy setting is set to the "Deny all domain accounts" option.
If you select "Enable auditing for all accounts", the server will log events for all NTLM authentication requests that would be blocked when the "Network Security: Restrict NTLM: Incoming NTLM traffic" policy setting is set to the "Deny all accounts" option.</t>
  </si>
  <si>
    <t>CCE-21941-0</t>
  </si>
  <si>
    <t>WIN8-123</t>
  </si>
  <si>
    <t xml:space="preserve">IA-2
</t>
  </si>
  <si>
    <t>Set Network security: LAN Manager authentication level to Send NTLMv2 response only. Refuse LM &amp; NTLM</t>
  </si>
  <si>
    <t>LAN Manager (LM) is a family of early Microsoft client/server software that allows users to link personal computers together on a single network. Network capabilities include transparent file and print sharing, user security features, and network administration tools. In Active Directory domains, the Kerberos protocol is the default authentication protocol. However, if the Kerberos protocol is not negotiated for some reason, Active Directory will use LM, NTLM, or NTLMv2. LAN Manager authentication includes the LM, NTLM, and NTLM version 2 (NTLMv2) variants, and is the protocol that is used to authenticate all Windows clients when they perform the following operations:
* Join a domain
* Authenticate between Active Directory forests
* Authenticate to down-level domains
* Authenticate to computers that do not run Windows 2000, Windows Server 2003, or Windows XP)
* Authenticate to computers that are not in the domain
	The possible values for the Network security: LAN Manager authentication level setting are:
* Send LM &amp; NTLM responses
* Send LM &amp; NTLM -- use NTLMv2 session security if negotiated
* Send NTLM responses only
* Send NTLMv2 responses only
* Send NTLMv2 responses only refuse LM
* Send NTLMv2 responses only refuse LM &amp; NTLM
* Not Defined
	The Network security: LAN Manager authentication level setting determines which challenge/response authentication protocol is used for network logons. This choice affects the authentication protocol level that clients use, the session security level that the computers negotiate, and the authentication level that servers accept as follows:
* Send LM &amp; NTLM responses. Clients use LM and NTLM authentication and never use NTLMv2 session security. Domain controllers accept LM, NTLM, and NTLMv2 authentication.
* Send LM &amp; NTLM - use NTLMv2 session security if negotiated. Clients use LM and NTLM authentication and use NTLMv2 session security if the server supports it. Domain controllers accept LM, NTLM, and NTLMv2 authentication.
* Send NTLM response only. Clients use NTLM authentication only and use NTLMv2 session security if the server supports it. Domain controllers accept LM, NTLM, and NTLMv2 authentication.
* Send NTLMv2 response only. Clients use NTLMv2 authentication only and use NTLMv2 session security if the server supports it. Domain controllers accept LM, NTLM, and NTLMv2 authentication.
* Send NTLMv2 response only refuse LM. Clients use NTLMv2 authentication only and use NTLMv2 session security if the server supports it. Domain controllers refuse LM (accept only NTLM and NTLMv2 authentication).
* Send NTLMv2 response only refuse LM never use NTLMv2 session security. Clients use LM and NTLM authentication, and never use NTLMv2 session security. Domain controllers accept LM, NTLM, and NTLMv2 authentication.
* Level 1 - Use NTLMv2 session security if negotiated. Clients use LM and NTLM authentication, and use NTLMv2 session security if the server supports it. Domain controllers accept LM, NTLM, and NTLMv2 authentication.
* Level 2 - Send NTLM response only. Clients use only NTLM authentication, and use NTLMv2 session security if the server supports it. Domain controllers accept LM, NTLM, and NTLMv2 authentication.
* Level 3 - Send NTLMv2 response only. Clients use NTLMv2 authentication, and use NTLMv2 session security if the server supports it. Domain controllers accept LM, NTLM, and NTLMv2 authentication.
* Level 4 - Domain controllers refuse LM responses. Clients use NTLM authentication, and use NTLMv2 session security if the server supports it. Domain controllers refuse LM authentication, that is, they accept NTLM and NTLMv2.
* Level 5 - Domain controllers refuse LM and NTLM responses (accept only NTLMv2). Clients use NTLMv2 authentication, use and NTLMv2 session security if the server supports it. Domain controllers refuse NTLM and LM authentication (they accept only NTLMv2). The recommended state for this setting is: Send NTLMv2 response only. Refuse LM &amp; NTLM.</t>
  </si>
  <si>
    <t>Navigate to the UI Path articulated in the Remediation section and confirm it is set as prescribed. This group policy setting is backed by the following registry location:
	HKEY_LOCAL_MACHINESystemCurrentControlSetControlLsaLmCompatibilityLevel</t>
  </si>
  <si>
    <t>The security setting Network security: LAN Manager authentication level is set to Send NTLMv2 response only. Refuse LM &amp; NTLM.</t>
  </si>
  <si>
    <t>The security setting Network security: LAN Manager authentication level is not set to Send NTLMv2 response only. Refuse LM &amp; NTLM.</t>
  </si>
  <si>
    <t>1.1.3.11.11</t>
  </si>
  <si>
    <t>In Windows Vista, this setting is undefined. However, in Windows 2000, Windows Server 2003, and Windows XP clients are configured by default to send LM and NTLM authentication responses (Windows 95-based and Windows 98-based clients only send LM). The default setting on servers allows all clients to authenticate with servers and use their resources. However, this means that LM responses--the weakest form of authentication response--are sent over the network, and it is potentially possible for attackers to sniff that traffic to more easily reproduce the user's password.
The Windows 95, Windows 98, and Windows NT operating systems cannot use the Kerberos version 5 protocol for authentication. For this reason, in a Windows Server 2003 domain, these computers authenticate by default with both the LM and NTLM protocols for network authentication. You can enforce a more secure authentication protocol for Windows 95, Windows 98, and Windows NT by using NTLMv2. For the logon process, NTLMv2 uses a secure channel to protect the authentication process. Even if you use NTLMv2 for earlier clients and servers, Windows-based clients and servers that are members of the domain will use the Kerberos authentication protocol to authenticate with Windows Server 2003 domain controllers.</t>
  </si>
  <si>
    <t>To establish the recommended configuration via GP, set the following UI path to Send NTLMv2 response only. Refuse LM &amp; NTLM.
Computer Configuration&gt;Windows Settings&gt;Security Settings&gt;Local Policies&gt;Security Options&gt;Network security: LAN Manager authentication level</t>
  </si>
  <si>
    <t>Clients that do not support NTLMv2 authentication will not be able to authenticate in the domain and access domain resources by using LM and NTLM.
Note: For information about a hotfix to ensure that this setting works in networks that include Windows NT 4.0-based computers along with Windows 2000, Windows XP, and Windows Server 2003-based computers, see article 305379, Authentication Problems in Windows 2000 with NTLM 2 Levels Above 2 in a Windows NT 4.0 Domain, in the Microsoft Knowledge Base (http://go.microsoft.com/fwlink/?LinkId=100907).</t>
  </si>
  <si>
    <t>CCE-22639-9</t>
  </si>
  <si>
    <t>WIN8-124</t>
  </si>
  <si>
    <t>Set Network Security: Allow PKU2U authentication requests to this computer to use online identities to Disabled</t>
  </si>
  <si>
    <t>Windows 7 and Windows Server 2008 R2 introduce an extension to the Negotiate authentication package, Spnego.dll. In previous versions of Windows, Negotiate decides whether to use Kerberos or NTLM for authentication. The extension SSP for Negotiate, Negoexts, which is treated as an authentication protocol by Windows, supports Microsoft SSPs including PKU2U. You can also develop or add other SSPs.
When computers are configured to accept authentication requests by using online IDs, Negoexts.dll calls the PKU2U SSP on the computer that is used to log on. The PKU2U SSP obtains a local certificate and exchanges the policy between the peer computers. When validated on the peer computer, the certificate within the metadata is sent to the logon peer for validation and associates the user's certificate to a security token and the logon process completes.
This policy will be turned off by default on domain joined machines. This would disallow the online identities to be able to authenticate to the domain joined machine in Windows 7. The recommended state for this setting is: Disabled.</t>
  </si>
  <si>
    <t>Navigate to the UI Path articulated in the Remediation section and confirm it is set as prescribed. This group policy setting is backed by the following registry location:
	HKEY_LOCAL_MACHINESystemCurrentControlSetControlLsapku2uAllowOnlineID</t>
  </si>
  <si>
    <t>The security setting Network Security: Allow PKU2U authentication requests to this computer to use online identities is set to Disabled.</t>
  </si>
  <si>
    <t>The security setting Network Security: Allow PKU2U authentication requests to this computer to use online identities is not disabled.</t>
  </si>
  <si>
    <t>1.1.3.11.12</t>
  </si>
  <si>
    <t>The PKU2U protocol is a peer-to-peer authentication protocol, in most managed networks authentication should be managed centrally.</t>
  </si>
  <si>
    <t>To establish the recommended configuration via GP, set the following UI path to Disabled.
Computer Configuration&gt;Windows Settings&gt;Security Settings&gt;Local Policies&gt;Security Options&gt;Network Security: Allow PKU2U authentication requests to this computer to use online identities</t>
  </si>
  <si>
    <t>Disabling this setting will disallow the online identities to be able to authenticate to the domain joined machine in Windows 7.</t>
  </si>
  <si>
    <t>CCE-22829-6</t>
  </si>
  <si>
    <t>WIN8-125</t>
  </si>
  <si>
    <t xml:space="preserve">SC-8
</t>
  </si>
  <si>
    <t>Set Network Security: Configure encryption types allowed for Kerberos to RC4&gt;AES128&gt;AES256&gt;Future types</t>
  </si>
  <si>
    <t>This policy setting allows you to set the encryption types that Kerberos is allowed to use.
This policy is supported on at least Windows 7 or Windows Server 2008 R2. The recommended state for this setting is: RC4&gt;AES128&gt;AES256&gt;Future types.</t>
  </si>
  <si>
    <t>Navigate to the UI Path articulated in the Remediation section and confirm it is set as prescribed. This group policy setting is backed by the following registry location:
	HKEY_LOCAL_MACHINESoftwareMicrosoftWindowsCurrentVersionPoliciesSystemKerberosParametersSupportedEncryptionTypes</t>
  </si>
  <si>
    <t>The security setting Network Security: Configure encryption types allowed for Kerberos is set to RC4&gt;AES128&gt;AES256&gt;Future types.</t>
  </si>
  <si>
    <t>The security setting Network Security: Configure encryption types allowed for Kerberos is not properly configured.</t>
  </si>
  <si>
    <t>1.1.3.11.15</t>
  </si>
  <si>
    <t>The strength of each encryption algorithm varies from one to the next, choosing stronger algorithms will reduce the risk of compromise however doing so may cause issues when the computer attempts to authenticate with systems that do not support them.</t>
  </si>
  <si>
    <t>To establish the recommended configuration via GP, set the following UI path to RC4&gt;AES128&gt;AES256&gt;Future types.
Computer Configuration&gt;Windows Settings&gt;Security Settings&gt;Local Policies&gt;Security Options&gt;Network Security: Configure encryption types allowed for Kerberos</t>
  </si>
  <si>
    <t>If not selected, the encryption type will not be allowed. This setting may affect compatibility with client computers or services and applications. Multiple selections are permitted.</t>
  </si>
  <si>
    <t>CCE-22301-6</t>
  </si>
  <si>
    <t>WIN8-126</t>
  </si>
  <si>
    <t>Set Network security: LDAP client signing requirements to Negotiate signing</t>
  </si>
  <si>
    <t>This policy setting determines the level of data signing that is requested on behalf of clients that issue LDAP BIND requests, as follows:
- None. The LDAP BIND request is issued with the caller-specified options.
- Negotiate signing. If Transport Layer Security/Secure Sockets Layer (TLS/SSL) has not been started, the LDAP BIND request is initiated with the LDAP data signing option set in addition to the caller-specified options. If TLS/SSL has been started, the LDAP BIND request is initiated with the caller-specified options.
- Require signature. This level is the same as Negotiate signing. However, if the LDAP server's intermediate saslBindInProgress response does not indicate that LDAP traffic signing is required, the caller is told that the LDAP BIND command request failed.
Note: This policy setting does not have any impact on ldap_simple_bind or ldap_simple_bind_s. No Microsoft LDAP clients that are included with Windows XP Professional use ldap_simple_bind or ldap_simple_bind_s to communicate with a domain controller.
The possible values for the Network security: LDAP client signing requirements setting are:
- None
- Negotiate signing
- Require signature
- Not Defined The recommended state for this setting is: Negotiate signing.</t>
  </si>
  <si>
    <t>Navigate to the UI Path articulated in the Remediation section and confirm it is set as prescribed. This group policy setting is backed by the following registry location:
	HKEY_LOCAL_MACHINESystemCurrentControlSetServicesLDAPLDAPClientIntegrity</t>
  </si>
  <si>
    <t>The security setting Network security: LDAP client signing requirements is set to Negotiate signing.</t>
  </si>
  <si>
    <t>The security setting Network security: LDAP client signing requirements is not set to Negotiate signing.</t>
  </si>
  <si>
    <t>1.1.3.11.16</t>
  </si>
  <si>
    <t>Unsigned network traffic is susceptible to man-in-the-middle attacks in which an intruder captures the packets between the client and server, modifies them, and then forwards them to the server. For an LDAP server, this susceptibility means that an attacker could cause a server to make decisions that are based on false or altered data from the LDAP queries. To lower this risk in your network, you can implement strong physical security measures to protect the network infrastructure. Also, you can make all types of man-in-the-middle attacks extremely difficult if you require digital signatures on all network packets by means of IPsec authentication headers.</t>
  </si>
  <si>
    <t>To establish the recommended configuration via GP, set the following UI path to Negotiate signing.
Computer Configuration&gt;Windows Settings&gt;Security Settings&gt;Local Policies&gt;Security Options&gt;Network security: LDAP client signing requirements</t>
  </si>
  <si>
    <t>If you configure the server to require LDAP signatures you must also configure the client. If you do not configure the client it will not be able to communicate with the server, which could cause many features to fail, including user authentication, Group Policy, and logon scripts.</t>
  </si>
  <si>
    <t>CCE-23400-5</t>
  </si>
  <si>
    <t>WIN8-127</t>
  </si>
  <si>
    <t>Set Recovery console: Allow automatic administrative logon to Disabled</t>
  </si>
  <si>
    <t>The recovery console is a command-line environment that is used to recover from system problems. If you enable this policy setting, the administrator account is automatically logged on to the recovery console when it is invoked during startup. The recommended state for this setting is: Disabled.</t>
  </si>
  <si>
    <t>Navigate to the UI Path articulated in the Remediation section and confirm it is set as prescribed. This group policy setting is backed by the following registry location:
	HKEY_LOCAL_MACHINESoftwareMicrosoftWindows NTCurrentVersionSetupRecoveryConsolesecuritylevel</t>
  </si>
  <si>
    <t>The security setting Recovery console: Allow automatic administrative logon is set to Disabled.</t>
  </si>
  <si>
    <t>The security setting Recovery console: Allow automatic administrative logon is not disabled.</t>
  </si>
  <si>
    <t>1.1.3.12</t>
  </si>
  <si>
    <t>1.1.3.12.1</t>
  </si>
  <si>
    <t>The Recovery Console can be very useful when you need to troubleshoot and repair computers that do not start. However, it is dangerous to allow automatic logon to the console. Anyone could walk up to the server, disconnect the power to shut it down, restart it, select Recover Console from the Restart menu, and then assume full control of the server.</t>
  </si>
  <si>
    <t>To establish the recommended configuration via GP, set the following UI path to Disabled.
Computer Configuration&gt;Windows Settings&gt;Security Settings&gt;Local Policies&gt;Security Options&gt;Recovery console: Allow automatic administrative logon</t>
  </si>
  <si>
    <t>Users will have to enter a user name and password to access the Recovery Console.</t>
  </si>
  <si>
    <t>CCE-22384-2</t>
  </si>
  <si>
    <t>WIN8-128</t>
  </si>
  <si>
    <t>Set Recovery console: Allow floppy copy and access to all drives and all folders to Disabled</t>
  </si>
  <si>
    <t>This policy setting makes the Recovery Console SET command available, which allows you to set the following recovery console environment variables:
* AllowWildCards. Enables wildcard support for some commands (such as the DEL command).
* AllowAllPaths. Allows access to all files and folders on the computer.
* AllowRemovableMedia. Allows files to be copied to removable media, such as a floppy disk.
* NoCopyPrompt. Does not prompt when overwriting an existing file. 
	The recommended state for this setting is: Disabled.</t>
  </si>
  <si>
    <t>Navigate to the UI Path articulated in the Remediation section and confirm it is set as prescribed. This group policy setting is backed by the following registry location:
	HKEY_LOCAL_MACHINESoftwareMicrosoftWindows NTCurrentVersionSetupRecoveryConsolesetcommand</t>
  </si>
  <si>
    <t>The security setting Recovery console: Allow floppy copy and access to all drives and all folders is set to Disabled.</t>
  </si>
  <si>
    <t>The security setting Recovery console: Allow floppy copy and access to all drives and all folders is not disabled.</t>
  </si>
  <si>
    <t>1.1.3.12.2</t>
  </si>
  <si>
    <t>An attacker who can cause the system to restart into the Recovery Console could steal sensitive data and leave no audit or access trail.</t>
  </si>
  <si>
    <t>To establish the recommended configuration via GP, set the following UI path to Disabled.
Computer Configuration&gt;Windows Settings&gt;Security Settings&gt;Local Policies&gt;Security Options&gt;Recovery console: Allow floppy copy and access to all drives and all folders</t>
  </si>
  <si>
    <t>Users who have started a server through the Recovery Console and logged in with the built-in Administrator account will not be able to copy files and folders to a floppy disk.</t>
  </si>
  <si>
    <t>CCE-23133-2</t>
  </si>
  <si>
    <t>WIN8-129</t>
  </si>
  <si>
    <t>CM-7</t>
  </si>
  <si>
    <t>Set Shutdown: Clear virtual memory pagefile to Disabled</t>
  </si>
  <si>
    <t>This policy setting determines whether the virtual memory pagefile is cleared when the system is shut down. When this policy setting is enabled, the system pagefile is cleared each time that the system shuts down properly. If you enable this security setting, the hibernation file (Hiberfil.sys) is zeroed out when hibernation is disabled on a portable computer system. It will take longer to shut down and restart the computer, and will be especially noticeable on computers with large paging files. The recommended state for this setting is: Disabled.</t>
  </si>
  <si>
    <t>Navigate to the UI Path articulated in the Remediation section and confirm it is set as prescribed. This group policy setting is backed by the following registry location:
	HKEY_LOCAL_MACHINESystemCurrentControlSetControlSession ManagerMemory ManagementClearPageFileAtShutdown</t>
  </si>
  <si>
    <t>The security setting Shutdown: Clear virtual memory pagefile is set to Disabled.</t>
  </si>
  <si>
    <t>The security setting Shutdown: Clear virtual memory pagefile is not disabled.</t>
  </si>
  <si>
    <t>HSI33</t>
  </si>
  <si>
    <t>1.1.3.13</t>
  </si>
  <si>
    <t>1.1.3.13.1</t>
  </si>
  <si>
    <t>Important information that is kept in real memory may be written periodically to the page file to help Windows Server 2003 handle multitasking functions. An attacker who has physical access to a server that has been shut down could view the contents of the paging file. The attacker could move the system volume into a different computer and then analyze the contents of the paging file. Although this process is time consuming, it could expose data that is cached from random access memory (RAM) to the paging file.
 Caution 
An attacker who has physical access to the server could bypass this countermeasure by simply unplugging the server from its power source.</t>
  </si>
  <si>
    <t>To establish the recommended configuration via GP, set the following UI path to Disabled.
Computer Configuration&gt;Windows Settings&gt;Security Settings&gt;Local Policies&gt;Security Options&gt;Shutdown: Clear virtual memory pagefile</t>
  </si>
  <si>
    <t>It will take longer to shut down and restart the server, especially on servers with large paging files. For a server with 2 gigabytes (GB) of RAM and a 2-GB paging file, this policy setting could increase the shutdown process by 20 to 30 minutes, or more. For some organizations, this downtime violates their internal service level agreements. Therefore, use caution before you implement this countermeasure in your environment.</t>
  </si>
  <si>
    <t>CCE-22950-0</t>
  </si>
  <si>
    <t>WIN8-130</t>
  </si>
  <si>
    <t>Set Shutdown: Allow system to be shut down without having to log on to Enabled</t>
  </si>
  <si>
    <t>This policy setting determines whether a computer can be shut down when a user is not logged on. If this policy setting is enabled, the shutdown command is available on the Windows logon screen. It is recommended to disable this policy setting to restrict the ability to shut down the computer to users with credentials on the system.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</si>
  <si>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HKEY_LOCAL_MACHINESoftwareMicrosoftWindowsCurrentVersionPoliciesSystemShutdownWithoutLogon</t>
  </si>
  <si>
    <t>The security setting Shutdown: Allow system to be shut down without having to log on is set to Enabled.</t>
  </si>
  <si>
    <t>The security setting Shutdown: Allow system to be shut down without having to log on is not enabled.</t>
  </si>
  <si>
    <t>1.1.3.13.2</t>
  </si>
  <si>
    <t>Users who can access the console locally could shut down the computer.
Attackers could also walk to the local console and restart the server, which would cause a temporary DoS condition. Attackers could also shut down the server and leave all of its applications and services unavailable.</t>
  </si>
  <si>
    <t>To establish the recommended configuration via GP, set the following UI path to Enabled.
Computer Configuration&gt;Windows Settings&gt;Security Settings&gt;Local Policies&gt;Security Options&gt;Shutdown: Allow system to be shut down without having to log on</t>
  </si>
  <si>
    <t>Operators will have to log on to servers to shut them down or restart them.</t>
  </si>
  <si>
    <t>CCE-22913-8</t>
  </si>
  <si>
    <t>WIN8-131</t>
  </si>
  <si>
    <t>Set System cryptography: Use FIPS compliant algorithms for encryption, hashing, and signing to Enabled</t>
  </si>
  <si>
    <t>This policy setting determines whether the Transport Layer Security/Secure Sockets Layer (TLS/SSL) Security Provider supports only the TLS_RSA_WITH_3DES_EDE_CBC_SHA cipher suite. Although this policy setting increases security, most public Web sites that are secured with TLS or SSL do not support these algorithms. Client computers that have this policy setting enabled will also be unable to connect to Terminal Services on servers that are not configured to use the FIPS compliant algorithms.
Note If you enable this policy setting, computer performance will be slower because the 3DES process is performed on each block of data in the file three times. This policy setting should only be enabled if your organization is required to be FIPS compliant.
Important: This setting is recorded in different registry locations depending upon the version of Windows being used. For Windows XP and Windows Server 2003 it is stored at HKLMSystemCurrentControlSetControlLsaFIPSAlgorithmPolicy, with Windows Vista and later versions of Windows it is stored at HKLMSystemCurrentControlSetControlLsaFIPSAlgorithmPolicyEnabled. This means that you must use Windows XP or Windows Server 2003 to edit group policies and security templates which will be applied to computers running Windows XP or Windows Server 2003. However, when editing group policies or security templates which will be applied to computers running Windows Vista or Windows Server 2008 you must use Windows Vista or Windows Server 2008. The recommended state for this setting is: Enabled.</t>
  </si>
  <si>
    <t>Navigate to the UI Path articulated in the Remediation section and confirm it is set as prescribed. This group policy setting is backed by the following registry location:
	HKEY_LOCAL_MACHINESystemCurrentControlSetControlLsaFIPSAlgorithmPolicyEnabled</t>
  </si>
  <si>
    <t>The security setting System cryptography: Use FIPS compliant algorithms for encryption, hashing, and signing is set to Enabled.</t>
  </si>
  <si>
    <t>The security setting System cryptography: Use FIPS compliant algorithms for encryption, hashing, and signing is not enabled.</t>
  </si>
  <si>
    <t>1.1.3.14</t>
  </si>
  <si>
    <t>1.1.3.14.2</t>
  </si>
  <si>
    <t>You can enable this policy setting to ensure that the computer will use the most powerful algorithms that are available for digital encryption, hashing and signing. Use of these algorithms will minimize the risk of compromise of digitally encrypted or signed data by an unauthorized user.</t>
  </si>
  <si>
    <t>To establish the recommended configuration via GP, set the following UI path to Enabled.
Computer Configuration&gt;Windows Settings&gt;Security Settings&gt;Local Policies&gt;Security Options&gt;System cryptography: Use FIPS compliant algorithms for encryption, hashing, and signing</t>
  </si>
  <si>
    <t>Client computers that have this policy setting enabled will be unable to communicate by means of digitally encrypted or signed protocols with servers that do not support these algorithms. Network clients that do not support these algorithms will not be able to use servers that require them for network communications. For example, many Apache-based Web servers are not configured to support TLS. If you enable this setting, you also need to configure Internet Explorer to use TLS. This policy setting also affects the encryption level that is used for the Remote Desktop Protocol (RDP). The Remote Desktop Connection tool uses the RDP protocol to communicate with servers that run Terminal Services and client computers that are configured for remote control; RDP connections will fail if both computers are not configured to use the same encryption algorithms.
 To enable Internet Explore to use TLS
1. On the Internet Explorer Tools menu, click Internet Options.
2. Click the Advanced tab.
3. Select the Use TLS 1.0 check box.
It is also possible to configure this policy setting through Group Policy or by using the Internet Explorer Administrators Kit.
Client computers running Windows XP, Windows XP SP1 and Windows XP SP2 that try to connect to a Terminal Services server that has this setting enabled will be unable to communicate with the server until an updated version of the Terminal Services client is installed. This issue could allow affect Remote Assistance and Remote Desktop connections. For more information about the issue and how to resolve it see "Remote Assistance connection to Windows Server 2003 with FIPS encryption does not work" at http://support.microsoft.com/default.aspx?scid=kb;en-us;811770.
Microsoft .NET Framework applications such as Microsoft ASP.NET that use  cryptographic algorithms which are not validated by NIST to be FIPS 140 compliant may fail. Use of cryptographic algorithm classes that are not FIPS validated will cause an InvalidOperationException exception to occur. See ""System cryptography: Use FIPS compliant algorithms for encryption, hashing, and signing" security setting effects in Windows XP and in later versions of Windows" for more information: http://support.microsoft.com/kb/811833.
For more information about the impact of this setting see "FIPS 140 Evaluation" available at: http://technet.microsoft.com/en-us/library/cc750357.aspx.</t>
  </si>
  <si>
    <t>CCE-21453-6</t>
  </si>
  <si>
    <t>WIN8-132</t>
  </si>
  <si>
    <t>Set System objects: Strengthen default permissions of internal system objects (e.g., Symbolic Links) to Enabled</t>
  </si>
  <si>
    <t>This policy setting determines the strength of the default discretionary access control list (DACL) for objects. The setting helps secure objects that can be located and shared among processes and its default configuration strengthens the DACL, because it allows users who are not administrators to read shared objects but does not allow them to modify any that they did not create. The recommended state for this setting is: Enabled.</t>
  </si>
  <si>
    <t>Navigate to the UI Path articulated in the Remediation section and confirm it is set as prescribed. This group policy setting is backed by the following registry location:
	HKEY_LOCAL_MACHINESystemCurrentControlSetControlSession ManagerProtectionMode</t>
  </si>
  <si>
    <t>1.1.3.15</t>
  </si>
  <si>
    <t>1.1.3.15.1</t>
  </si>
  <si>
    <t>This setting determines the strength of the default DACL for objects. Windows Server 2003 maintains a global list of shared computer resources so that objects can be located and shared among processes. Each type of object is created with a default DACL that specifies who can access the objects and with what permissions. If you enable this setting, the default DACL is strengthened because non-administrator users are allowed to read shared objects but not modify shared objects that they did not create.</t>
  </si>
  <si>
    <t>To establish the recommended configuration via GP, set the following UI path to Enabled.
Computer Configuration&gt;Windows Settings&gt;Security Settings&gt;Local Policies&gt;Security Options&gt;System objects: Strengthen default permissions of internal system objects (e.g. Symbolic Links)</t>
  </si>
  <si>
    <t>CCE-22783-5</t>
  </si>
  <si>
    <t>WIN8-133</t>
  </si>
  <si>
    <t>Set System objects: Require case insensitivity for non-Windows subsystems to Enabled</t>
  </si>
  <si>
    <t>This policy setting determines whether case insensitivity is enforced for all subsystems. The Microsoft Win32' subsystem is case insensitive. However, the kernel supports case sensitivity for other subsystems, such as the Portable Operating System Interface for UNIX (POSIX). Because Windows is case insensitive (but the POSIX subsystem will support case sensitivity), failure to enforce this policy setting makes it possible for a user of the POSIX subsystem to create a file with the same name as another file by using mixed case to label it. Such a situation can block access to these files by another user who uses typical Win32 tools, because only one of the files will be available. The recommended state for this setting is: Enabled.</t>
  </si>
  <si>
    <t>Navigate to the UI Path articulated in the Remediation section and confirm it is set as prescribed. This group policy setting is backed by the following registry location:
	HKEY_LOCAL_MACHINESystemCurrentControlSetControlSession ManagerKernelObCaseInsensitive</t>
  </si>
  <si>
    <t>The security setting System objects: Require case insensitivity for non-Windows subsystems is set to Enabled.</t>
  </si>
  <si>
    <t>The security setting System objects: Require case insensitivity for non-Windows subsystems is not enabled.</t>
  </si>
  <si>
    <t>1.1.3.15.2</t>
  </si>
  <si>
    <t>Because Windows is case-insensitive but the POSIX subsystem will support case sensitivity, failure to enable this policy setting would make it possible for a user of that subsystem to create a file with the same name as another file but with a different mix of upper and lower case letters. Such a situation could potentially confuse users when they try to access such files from normal Win32 tools because only one of the files will be available.</t>
  </si>
  <si>
    <t>To establish the recommended configuration via GP, set the following UI path to Enabled.
Computer Configuration&gt;Windows Settings&gt;Security Settings&gt;Local Policies&gt;Security Options&gt;System objects: Require case insensitivity for non-Windows subsystems</t>
  </si>
  <si>
    <t>All subsystems will be forced to observe case insensitivity. This configuration may confuse users who are familiar with any UNIX-based operating systems that is case-sensitive.</t>
  </si>
  <si>
    <t>CCE-22786-8</t>
  </si>
  <si>
    <t>WIN8-134</t>
  </si>
  <si>
    <t>Set User Account Control: Admin Approval Mode for the Built-in Administrator account to Enabled</t>
  </si>
  <si>
    <t>This policy setting controls the behavior of Admin Approval Mode for the built-in Administrator account.
The options are:
- Enabled: The built-in Administrator account uses Admin Approval Mode. By default, any operation that requires elevation of privilege will prompt the user to approve the operation.
- Disabled: (Default) The built-in Administrator account runs all applications with full administrative privilege.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</si>
  <si>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HKEY_LOCAL_MACHINESoftwareMicrosoftWindowsCurrentVersionPoliciesSystemFilterAdministratorToken</t>
  </si>
  <si>
    <t>The security setting User Account Control: Admin Approval Mode for the Built-in Administrator account is set to Enabled.</t>
  </si>
  <si>
    <t>The security setting User Account Control: Admin Approval Mode for the Built-in Administrator account is not enabled.</t>
  </si>
  <si>
    <t>1.1.3.17</t>
  </si>
  <si>
    <t>1.1.3.17.1</t>
  </si>
  <si>
    <t>One of the risks that the User Account Control feature introduced with Windows Vista is trying to mitigate is that of malicious software running under elevated credentials without the user or administrator being aware of its activity. An attack vector for these programs was to discover the password of the account named "Administrator" because that user account was created for all installations of Windows. To address this risk, in Windows Vista the built-in Administrator account is disabled. In a default installation of a new computer, accounts with administrative control over the computer are initially set up in one of two ways:
- If the computer is not joined to a domain, the first user account you create has the equivalent permissions as a local administrator.
- If the computer is joined to a domain, no local administrator accounts are created. The Enterprise or Domain Administrator must log on to the computer and create one if a local administrator account is warranted. 
Once Windows Vista is installed, the built-in Administrator account may be enabled, but we strongly recommend that this account remain disabled.</t>
  </si>
  <si>
    <t>To establish the recommended configuration via GP, set the following UI path to Enabled.
Computer Configuration&gt;Windows Settings&gt;Security Settings&gt;Local Policies&gt;Security Options&gt;User Account Control: Admin Approval Mode for the Built-in Administrator account</t>
  </si>
  <si>
    <t>Users that log on using the local Administrator account will be prompted for consent whenever a program requests an elevation in privilege.</t>
  </si>
  <si>
    <t>CCE-22294-3</t>
  </si>
  <si>
    <t>WIN8-135</t>
  </si>
  <si>
    <t>Set User Account Control: Detect application installations and prompt for elevation to Enabled</t>
  </si>
  <si>
    <t>This policy setting controls the behavior of application installation detection for the computer.
The options are:
- Enabled: (Default for home) When an application installation package is detected that requires elevation of privilege, the user is prompted to enter an administrative user name and password. If the user enters valid credentials, the operation continues with the applicable privilege.
- Disabled: (Default for enterprise) Application installation packages are not detected and prompted for elevation. Enterprises that are running standard user desktops and use delegated installation technologies such as Group Policy Software Installation or Systems Management Server (SMS) should disable this policy setting. In this case, installer detection is unnecessary.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</si>
  <si>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HKEY_LOCAL_MACHINESoftwareMicrosoftWindowsCurrentVersionPoliciesSystemEnableInstallerDetection</t>
  </si>
  <si>
    <t>The security setting User Account Control: Detect application installations and prompt for elevation is set to Enabled.</t>
  </si>
  <si>
    <t>The security setting User Account Control: Detect application installations and prompt for elevation is not enabled.</t>
  </si>
  <si>
    <t>HSA4</t>
  </si>
  <si>
    <t>HSA4: Software installation rights are not limited to the technical staff</t>
  </si>
  <si>
    <t>1.1.3.17.2</t>
  </si>
  <si>
    <t>Some malicious software will attempt to install itself after being given permission to run. For example, malicious software with a trusted application shell. The user may have given permission for the program to run because the program is trusted, but if they are then prompted for installation of an unknown component this provides another way of trapping the software before it can do damage</t>
  </si>
  <si>
    <t>To establish the recommended configuration via GP, set the following UI path to Enabled.
Computer Configuration&gt;Windows Settings&gt;Security Settings&gt;Local Policies&gt;Security Options&gt;User Account Control: Detect application installations and prompt for elevation</t>
  </si>
  <si>
    <t>Users will need to provide administrative passwords to be able to install programs.</t>
  </si>
  <si>
    <t>CCE-22466-7</t>
  </si>
  <si>
    <t xml:space="preserve"> Set User Account Control: Detect application installations and prompt for elevation to Enabled. One method to achieve the recommended configuration via GP: Set the following UI path to Enabled.
Computer Configuration&gt;Windows  Settings&gt;Security  Settings&gt;Local Policies&gt;Security Options&gt;User Account Control: Detect application installations and prompt for elevation</t>
  </si>
  <si>
    <t>WIN8-136</t>
  </si>
  <si>
    <t>Set User Account Control: Behavior of the elevation prompt for standard users to Automatically deny elevation requests</t>
  </si>
  <si>
    <t>This policy setting controls the behavior of the elevation prompt for standard users.
The options are:
- Prompt for credentials: When an operation requires elevation of privilege, the user is prompted to enter an administrative user name and password. If the user enters valid credentials, the operation continues with the applicable privilege.
- Automatically deny elevation requests: When an operation requires elevation of privilege, a configurable access denied error message is displayed. An enterprise that is running desktops as standard user may choose this setting to reduce help desk calls.
- Prompt for credentials on the secure desktop: (Default) When an operation requires elevation of privilege, the user is prompted on the secure desktop to enter a different user name and password. If the user enters valid credentials, the operation continues with the applicable privilege. Note that this option was introduced in Windows 7 and it is not applicable to computers running Windows Vista or Windows Server 2008. The recommended state for this setting is: Automatically deny elevation requests.</t>
  </si>
  <si>
    <t>Navigate to the UI Path articulated in the Remediation section and confirm it is set as prescribed. This group policy setting is backed by the following registry location:
	HKEY_LOCAL_MACHINESoftwareMicrosoftWindowsCurrentVersionPoliciesSystemConsentPromptBehaviorUser</t>
  </si>
  <si>
    <t>The security setting User Account Control: Behavior of the elevation prompt for standard users is set to Automatically deny elevation requests.</t>
  </si>
  <si>
    <t>The security setting User Account Control: Behavior of the elevation prompt for standard users is not properly configured.</t>
  </si>
  <si>
    <t>1.1.3.17.3</t>
  </si>
  <si>
    <t>One of the risks that the User Account Control feature introduced with Windows Vista is trying to mitigate is that of malicious programs running under elevated credentials without the user or administrator being aware of their activity. This setting raises awareness to the user that a program requires the use of elevated privilege operations and requires that the user be able to supply administrative credentials in order for the program to run.</t>
  </si>
  <si>
    <t>To establish the recommended configuration via GP, set the following UI path to Automatically deny elevation requests.
Computer Configuration&gt;Windows Settings&gt;Security Settings&gt;Local Policies&gt;Security Options&gt;User Account Control: Behavior of the elevation prompt for standard users</t>
  </si>
  <si>
    <t>Users will need to provide administrative passwords to be able to run programs with elevated privileges. This could cause an increased load on IT staff while the programs that are impacted are identified and standard operating procedures are modified to support least privilege operations.</t>
  </si>
  <si>
    <t>CCE-21703-4</t>
  </si>
  <si>
    <t xml:space="preserve"> Set User Account Control: Behavior of the elevation prompt for standard users to Automatically deny elevation requests. One method to achieve the recommended configuration via GP: Set the following UI path to Automatically deny elevation requests.
Computer Configuration&gt;Windows  Settings&gt;Security  Settings&gt;Local Policies&gt;Security Options&gt;User Account Control: Behavior of the elevation prompt for standard users</t>
  </si>
  <si>
    <t>WIN8-137</t>
  </si>
  <si>
    <t>Set User Account Control: Behavior of the elevation prompt for administrators in Admin Approval Mode to Prompt for consent on the secure desktop</t>
  </si>
  <si>
    <t>This policy setting controls the behavior of the elevation prompt for administrators.
The options are:
- Elevate without prompting: Allows privileged accounts to perform an operation that requires elevation without requiring consent or credentials. Note: Use this option only in the most constrained environments.
- Prompt for credentials on the secure desktop: When an operation requires elevation of privilege, the user is prompted on the secure desktop to enter a privileged user name and password. If the user enters valid credentials, the operation continues with the user's highest available privilege.
- Prompt for consent on the secure desktop: When an operation requires elevation of privilege, the user is prompted on the secure desktop to select either Permit or Deny. If the user selects Permit, the operation continues with the user's highest available privilege.
- Prompt for credentials: When an operation requires elevation of privilege, the user is prompted to enter an administrative user name and password. If the user enters valid credentials, the operation continues with the applicable privilege.
- Prompt for consent: When an operation requires elevation of privilege, the user is prompted to select either Permit or Deny. If the user selects Permit, the operation continues with the user's highest available privilege.
- Prompt for consent for non-Windows binaries: (Default) When an operation for a non-Microsoft application requires elevation of privilege, the user is prompted on the secure desktop to select either Permit or Deny. If the user selects Permit, the operation continues with the user's highest available privilege. The recommended state for this setting is: Prompt for consent on the secure desktop.</t>
  </si>
  <si>
    <t>Navigate to the UI Path articulated in the Remediation section and confirm it is set as prescribed. This group policy setting is backed by the following registry location:
	HKEY_LOCAL_MACHINESoftwareMicrosoftWindowsCurrentVersionPoliciesSystemConsentPromptBehaviorAdmin</t>
  </si>
  <si>
    <t>The security setting User Account Control: Behavior of the elevation prompt for administrators in Admin Approval Mode is set to Prompt for consent on the secure desktop.</t>
  </si>
  <si>
    <t>The security setting User Account Control: Behavior of the elevation prompt for administrators in Admin Approval Mode is not properly configured.</t>
  </si>
  <si>
    <t>1.1.3.17.4</t>
  </si>
  <si>
    <t>One of the risks that the UAC feature introduced with Windows Vista is trying to mitigate is that of malicious software running under elevated credentials without the user or administrator being aware of its activity. This setting raises awareness to the administrator of elevated privilege operations and permits the administrator to prevent a malicious program from elevating its privilege when the program attempts to do so.</t>
  </si>
  <si>
    <t>To establish the recommended configuration via GP, set the following UI path to Prompt for consent on the secure desktop.
Computer Configuration&gt;Windows Settings&gt;Security Settings&gt;Local Policies&gt;Security Options&gt;User Account Control: Behavior of the elevation prompt for administrators in Admin Approval Mode</t>
  </si>
  <si>
    <t>This policy setting controls the behavior of the elevation prompt for administrators.</t>
  </si>
  <si>
    <t>CCE-22243-0</t>
  </si>
  <si>
    <t xml:space="preserve"> Set User Account Control: Behavior of the elevation prompt for administrators in Admin Approval Mode to Prompt for consent on the secure desktop. One method to achieve the recommended configuration via GP: Set the following UI path to Prompt for consent on the secure desktop.
Computer Configuration&gt;Windows  Settings&gt;Security  Settings&gt;Local Policies&gt;Security Options&gt;User Account Control: Behavior of the elevation prompt for administrators in Admin Approval Mode</t>
  </si>
  <si>
    <t>WIN8-138</t>
  </si>
  <si>
    <t>Set User Account Control: Only elevate UIAccess applications that are installed in secure locations to Enabled</t>
  </si>
  <si>
    <t>This policy setting controls whether applications that request to run with a User Interface Accessibility (UIAccess) integrity level must reside in a secure location in the file system. Secure locations are limited to the following:
- Program Files, including subfolders
- Windowssystem32
- Program Files (x86), including subfolders for 64-bit versions of Windows
Note: Windows enforces a public key infrastructure (PKI) signature check on any interactive application that requests to run with a UIAccess integrity level regardless of the state of this security setting.
The options are:
- Enabled: (Default) If an application resides in a secure location in the file system, it runs only with UIAccess integrity.
- Disabled: An application runs with UIAccess integrity even if it does not reside in a secure location in the file system.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</si>
  <si>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HKEY_LOCAL_MACHINESoftwareMicrosoftWindowsCurrentVersionPoliciesSystemEnableSecureUIAPaths</t>
  </si>
  <si>
    <t>The security setting User Account Control: Only elevate UIAccess applications that are installed in secure locations is set to Enabled.</t>
  </si>
  <si>
    <t>The security setting User Account Control: Only elevate UIAccess applications that are installed in secure locations is not enabled.</t>
  </si>
  <si>
    <t>1.1.3.17.5</t>
  </si>
  <si>
    <t>UIAccess Integrity allows an application to bypass User Interface Privilege Isolation (UIPI) restrictions when an application is elevated in privilege from a standard user to an administrator. This is required to support accessibility features such as screen readers that are transmitting user interfaces to alternative forms. A process that is started with UIAccess rights has the following abilities:
- To set the foreground window.
- To drive any application window using SendInput function.
- To use read input for all integrity levels using low-level hooks, raw input, GetKeyState, GetAsyncKeyState, and GetKeyboardInput.
- To set journal hooks.
- To uses AttachThreadInput to attach a thread to a higher integrity input queue.</t>
  </si>
  <si>
    <t>To establish the recommended configuration via GP, set the following UI path to Enabled.
Computer Configuration&gt;Windows Settings&gt;Security Settings&gt;Local Policies&gt;Security Options&gt;User Account Control: Only elevate UI&gt;Access applications that are installed in secure locations</t>
  </si>
  <si>
    <t>If the application that requests UIAccess meets the UIAccess setting requirements, Windows Vista starts the application with the ability to bypass most of the UIPI restrictions. If the application does not meet the security restrictions, the application will be started without UIAccess rights and can interact only with applications at the same or lower privilege level.</t>
  </si>
  <si>
    <t>CCE-22553-2</t>
  </si>
  <si>
    <t xml:space="preserve"> Set User Account Control: Only elevate UIAccess applications that are installed in secure locations to Enabled. One method to achieve the recommended configuration via GP: Set the following UI path to Enabled.
Computer Configuration&gt;Windows  Settings&gt;Security  Settings&gt;Local Policies&gt;Security Options&gt;User Account Control: Only elevate UI&gt;Access applications that are installed in secure locations</t>
  </si>
  <si>
    <t>WIN8-139</t>
  </si>
  <si>
    <t>Set User Account Control: Virtualize file and registry write failures to per-user locations to Enabled</t>
  </si>
  <si>
    <t>This policy setting controls whether application write failures are redirected to defined registry and file system locations. This policy setting mitigates applications that run as administrator and write run-time application data to %ProgramFiles%, %Windir%, %Windir%system32, or HKLMSoftware.
The options are:
- Enabled: (Default) Application write failures are redirected at run time to defined user locations for both the file system and registry.
- Disabled: Applications that write data to protected locations fail.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</si>
  <si>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HKEY_LOCAL_MACHINESoftwareMicrosoftWindowsCurrentVersionPoliciesSystemEnableVirtualization</t>
  </si>
  <si>
    <t>The security setting User Account Control: Virtualize file and registry write failures to per-user locations is set to Enabled.</t>
  </si>
  <si>
    <t>The security setting User Account Control: Virtualize file and registry write failures to per-user locations is not enabled.</t>
  </si>
  <si>
    <t>HAU10</t>
  </si>
  <si>
    <t>HAU10: Audit logs are not properly protected</t>
  </si>
  <si>
    <t>1.1.3.17.6</t>
  </si>
  <si>
    <t>This setting reduces vulnerabilities by ensuring that legacy applications only write data to permitted locations.</t>
  </si>
  <si>
    <t>To establish the recommended configuration via GP, set the following UI path to Enabled.
Computer Configuration&gt;Windows Settings&gt;Security Settings&gt;Local Policies&gt;Security Options&gt;User Account Control: Virtualize file and registry write failures to per-user locations</t>
  </si>
  <si>
    <t>CCE-22126-7</t>
  </si>
  <si>
    <t xml:space="preserve"> Set User Account Control: Virtualize file and registry write failures to per-user locations to Enabled. One method to achieve the recommended configuration via GP: Set the following UI path to Enabled.
Computer Configuration&gt;Windows  Settings&gt;Security  Settings&gt;Local Policies&gt;Security Options&gt;User Account Control: Virtualize file and registry write failures to per-user locations</t>
  </si>
  <si>
    <t>WIN8-140</t>
  </si>
  <si>
    <t>Set User Account Control: Switch to the secure desktop when prompting for elevation to Enabled</t>
  </si>
  <si>
    <t>This policy setting controls whether the elevation request prompt is displayed on the interactive user's desktop or the secure desktop.
The options are:
- Enabled: (Default) All elevation requests go to the secure desktop regardless of prompt behavior policy settings for administrators and standard users.
- Disabled: All elevation requests go to the interactive user's desktop. Prompt behavior policy settings for administrators and standard users are used.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</si>
  <si>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HKEY_LOCAL_MACHINESoftwareMicrosoftWindowsCurrentVersionPoliciesSystemPromptOnSecureDesktop</t>
  </si>
  <si>
    <t>The security setting User Account Control: Switch to the secure desktop when prompting for elevation is set to Enabled.</t>
  </si>
  <si>
    <t>The security setting User Account Control: Switch to the secure desktop when prompting for elevation is not enabled.</t>
  </si>
  <si>
    <t>1.1.3.17.7</t>
  </si>
  <si>
    <t>Elevation prompt dialog boxes can be spoofed, causing users to disclose their passwords to malicious software.</t>
  </si>
  <si>
    <t>To establish the recommended configuration via GP, set the following UI path to Enabled.
Computer Configuration&gt;Windows Settings&gt;Security Settings&gt;Local Policies&gt;Security Options&gt;User Account Control: Switch to the secure desktop when prompting for elevation</t>
  </si>
  <si>
    <t>CCE-21801-6</t>
  </si>
  <si>
    <t>WIN8-141</t>
  </si>
  <si>
    <t>Set User Account Control: Allow UIAccess applications to prompt for elevation without using the secure desktop to Disabled</t>
  </si>
  <si>
    <t>This policy setting controls whether User Interface Accessibility (UIAccess or UIA) programs can automatically disable the secure desktop for elevation prompts used by a standard user.
- Enabled: UIA programs, including Windows Remote Assistance, automatically disable the secure desktop for elevation prompts. If you do not disable the "User Account Control: Switch to the secure desktop when prompting for elevation" policy setting, the prompts appear on the interactive user's desktop instead of the secure desktop.
- Disabled: (Default) The secure desktop can be disabled only by the user of the interactive desktop or by disabling the "User Account Control: Switch to the secure desktop when prompting for elevation" policy setting. The recommended state for this setting is: Disabled.</t>
  </si>
  <si>
    <t>Navigate to the UI Path articulated in the Remediation section and confirm it is set as prescribed. This group policy setting is backed by the following registry location:
	HKEY_LOCAL_MACHINESOFTWAREMicrosoftWindowsCurrentVersionPoliciesSystemEnableUIADesktopToggle</t>
  </si>
  <si>
    <t>The security setting User Account Control: Allow UIAccess applications to prompt for elevation without using the secure desktop is set to Disabled.</t>
  </si>
  <si>
    <t>The security setting User Account Control: Allow UIAccess applications to prompt for elevation without using the secure desktop is not disabled.</t>
  </si>
  <si>
    <t>1.1.3.17.8</t>
  </si>
  <si>
    <t>One of the risks that the UAC feature introduced with Windows Vista is trying to mitigate is that of malicious software running under elevated credentials without the user or administrator being aware of its activity. This setting allows the administrator to perform operations that require elevated privileges while connected via Remote Assistance. This increases security in that organizations can use UAC even when end user support is provided remotely. However, it also reduces security by adding the risk that an administrator might allow an unprivileged user to share elevated privileges for an application that the administrator needs to use during the Remote Desktop session.</t>
  </si>
  <si>
    <t>To establish the recommended configuration via GP, set the following UI path to Disabled.
Computer Configuration&gt;Windows Settings&gt;Security Settings&gt;Local Policies&gt;Security Options&gt;User Account Control: Allow UI&gt;Access applications to prompt for elevation without using the secure desktop</t>
  </si>
  <si>
    <t>If you enable this setting, ("User Account Control: Allow UIAccess applications to prompt for elevation without using the secure desktop"), requests for elevation are automatically sent to the interactive desktop (not the secure desktop) and also appear on the remote administrator's view of the desktop during a Windows Remote Assistance session, and the remote administrator is able to provide the appropriate credentials for elevation. This setting does not change the behavior of the UAC elevation prompt for administrators.</t>
  </si>
  <si>
    <t>CCE-21458-5</t>
  </si>
  <si>
    <t>WIN8-142</t>
  </si>
  <si>
    <t>Set User Account Control: Only elevate executables that are signed and validated to Disabled</t>
  </si>
  <si>
    <t>This policy setting enforces public key infrastructure (PKI) signature checks for any interactive applications that request elevation of privilege. Enterprise administrators can control which applications are allowed to run by adding certificates to the Trusted Publishers certificate store on local computers.
The options are:
- Enabled: Enforces the PKI certification path validation for a given executable file before it is permitted to run.
- Disabled: (Default) Does not enforce PKI certification path validation before a given executable file is permitted to run. The recommended state for this setting is: Disabled.</t>
  </si>
  <si>
    <t>Navigate to the UI Path articulated in the Remediation section and confirm it is set as prescribed. This group policy setting is backed by the following registry location:
	HKEY_LOCAL_MACHINESoftwareMicrosoftWindowsCurrentVersionPoliciesSystemValidateAdminCodeSignatures</t>
  </si>
  <si>
    <t>The security setting User Account Control: Only elevate executables that are signed and validated is set to Disabled.</t>
  </si>
  <si>
    <t>The security setting User Account Control: Only elevate executables that are signed and validated is not disabled.</t>
  </si>
  <si>
    <t>1.1.3.17.9</t>
  </si>
  <si>
    <t>Intellectual property, personally identifiable information, and other confidential data are normally manipulated by applications on the computer and require elevated credentials to get access to the information. Users and administrators inherently trust applications used with these information sources and provide their credentials. If one of these applications is replaced by a rogue application that appears identical to the trusted application the confidential data could be compromised and the user's administrative credentials would also be compromised.</t>
  </si>
  <si>
    <t>To establish the recommended configuration via GP, set the following UI path to Disabled.
Computer Configuration&gt;Windows Settings&gt;Security Settings&gt;Local Policies&gt;Security Options&gt;User Account Control: Only elevate executables that are signed and validated</t>
  </si>
  <si>
    <t>Enabling this setting requires that you have a PKI infrastructure and that your Enterprise administrators have populated the Trusted Root Store with the certificates for the allowed applications. Some older applications are not signed and will not be able to be used in an environment that is hardened with this setting. You should carefully test your applications in a pre-production environment before implementing this setting. For information about the steps required to test application compatibility, make application compatibility fixes, and sign installer packages to prepare your organization for deployment of Windows Vista User Account Control, see Understanding and Configuring User Account Control in Windows Vista (http://go.microsoft.com/fwlink/?LinkID=79026).
Control over the applications that are installed on the desktops and the hardware that is able to join your domain should provide similar protection from the vulnerability addressed by this setting. Additionally, the level of protection provided by this setting is not an assurance that all rogue applications will be found</t>
  </si>
  <si>
    <t>CCE-22436-0</t>
  </si>
  <si>
    <t>WIN8-143</t>
  </si>
  <si>
    <t>Set User Account Control: Run all administrators in Admin Approval Mode to Enabled</t>
  </si>
  <si>
    <t>This policy setting controls the behavior of all User Account Control (UAC) policy settings for the computer. If you change this policy setting, you must restart your computer.
The options are:
- Enabled: (Default) Admin Approval Mode is enabled. This policy must be enabled and related UAC policy settings must also be set appropriately to allow the built-in Administrator account and all other users who are members of the Administrators group to run in Admin Approval Mode. 
- Disabled: Admin Approval Mode and all related UAC policy settings are disabled. Note: If this policy setting is disabled, the Security Center notifies you that the overall security of the operating system has been reduced.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</si>
  <si>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HKEY_LOCAL_MACHINESoftwareMicrosoftWindowsCurrentVersionPoliciesSystemEnableLUA</t>
  </si>
  <si>
    <t>The security setting User Account Control: Run all administrators in Admin Approval Mode is set to Enabled.</t>
  </si>
  <si>
    <t>The security setting User Account Control: Run all administrators in Admin Approval Mode is not enabled.</t>
  </si>
  <si>
    <t>1.1.3.17.10</t>
  </si>
  <si>
    <t>This is the setting that turns on or off UAC. If this setting is disabled, UAC will not be used and any security benefits and risk mitigations that are dependent on UAC will not be present on the system.</t>
  </si>
  <si>
    <t>To establish the recommended configuration via GP, set the following UI path to Enabled.
Computer Configuration&gt;Windows Settings&gt;Security Settings&gt;Local Policies&gt;Security Options&gt;User Account Control: Run all administrators in Admin Approval Mode</t>
  </si>
  <si>
    <t>Users and administrators will need to learn to work with UAC prompts and adjust their work habits to use least privilege operations.</t>
  </si>
  <si>
    <t>CCE-21534-3</t>
  </si>
  <si>
    <t>WIN8-144</t>
  </si>
  <si>
    <t>Set Deny log on through Remote Desktop Services to Guests</t>
  </si>
  <si>
    <t>This policy setting determines whether users can log on as Terminal Services clients. After the baseline member server is joined to a domain environment, there is no need to use local accounts to access the server from the network. Domain accounts can access the server for administration and end-user processing. When configuring a user right in the SCM enter a comma delimited list of accounts. Accounts can be either local or located in Active Directory, they can be groups, users, or computers. The recommended state for this setting is: Guests.</t>
  </si>
  <si>
    <t>The security setting Deny log on through Remote Desktop Services is set to Guests.</t>
  </si>
  <si>
    <t>The security setting Deny log on through Remote Desktop Services is not set to Guests.</t>
  </si>
  <si>
    <t>1.1.4</t>
  </si>
  <si>
    <t>1.1.4.2</t>
  </si>
  <si>
    <t>Any account with the right to log on through Terminal Services could be used to log on to the remote console of the computer. If this user right is not restricted to legitimate users who need to log on to the console of the computer, unauthorized users might download and run malicious software that elevates their privileges.</t>
  </si>
  <si>
    <t>To establish the recommended configuration via GP, set the following UI path to Guests. 
Computer Configuration&gt;Windows Settings&gt;Security Settings&gt;Local Policies&gt;User Rights Assignment&gt;Deny log on through Remote Desktop Services</t>
  </si>
  <si>
    <t>If you assign the Deny log on through Terminal Services user right to other groups, you could limit the abilities of users who are assigned to specific administrative roles in your environment. Accounts that have this user right will be unable to connect to the computer through either Terminal Services or Remote Assistance. You should confirm that delegated tasks will not be negatively impacted.</t>
  </si>
  <si>
    <t>CCE-21638-2</t>
  </si>
  <si>
    <t>WIN8-145</t>
  </si>
  <si>
    <t>Set Deny access to this computer from the network to Guests</t>
  </si>
  <si>
    <t>This policy setting prohibits users from connecting to a computer from across the network, which would allow users to access and potentially modify data remotely. In high security environments, there should be no need for remote users to access data on a computer. Instead, file sharing should be accomplished through the use of network servers. When configuring a user right in the SCM enter a comma delimited list of accounts. Accounts can be either local or located in Active Directory, they can be groups, users, or computers. The recommended state for this setting is: Guests.</t>
  </si>
  <si>
    <t>The security setting Deny access to this computer from the network is set to Guests.</t>
  </si>
  <si>
    <t>The security setting Deny access to this computer from the network is not set to Guests.</t>
  </si>
  <si>
    <t>1.1.4.3</t>
  </si>
  <si>
    <t>Users who can log on to the computer over the network can enumerate lists of account names, group names, and shared resources. Users with permission to access shared folders and files can connect over the network and possibly view or modify data.</t>
  </si>
  <si>
    <t>To establish the recommended configuration via GP, set the following UI path to Guests. 
Computer Configuration&gt;Windows Settings&gt;Security Settings&gt;Local Policies&gt;User Rights Assignment&gt;Deny access to this computer from the network</t>
  </si>
  <si>
    <t>If you configure the Deny access to this computer from the network user right for other groups, you could limit the abilities of users who are assigned to specific administrative roles in your environment. You should verify that delegated tasks will not be negatively affected.</t>
  </si>
  <si>
    <t>CCE-21840-4</t>
  </si>
  <si>
    <t>WIN8-146</t>
  </si>
  <si>
    <t>Set Create a pagefile to Administrators</t>
  </si>
  <si>
    <t>This policy setting allows users to change the size of the pagefile. By making the pagefile extremely large or extremely small, an attacker could easily affect the performance of a compromised computer. When configuring a user right in the SCM enter a comma delimited list of accounts. Accounts can be either local or located in Active Directory, they can be groups, users, or computers. The recommended state for this setting is: Administrators.</t>
  </si>
  <si>
    <t>The security setting Create a pagefile is set to Administrators.</t>
  </si>
  <si>
    <t>The security setting Create a pagefile is not set to Administrators.</t>
  </si>
  <si>
    <t>1.1.4.4</t>
  </si>
  <si>
    <t>Users who can change the page file size could make it extremely small or move the file to a highly fragmented storage volume, which could cause reduced computer performance.</t>
  </si>
  <si>
    <t>To establish the recommended configuration via GP, set the following UI path to Administrators. 
Computer Configuration&gt;Windows Settings&gt;Security Settings&gt;Local Policies&gt;User Rights Assignment&gt;Create a pagefile</t>
  </si>
  <si>
    <t>CCE-21617-6</t>
  </si>
  <si>
    <t>WIN8-147</t>
  </si>
  <si>
    <t>Set Create permanent shared objects to No One</t>
  </si>
  <si>
    <t>This user right is useful to kernel-mode components that extend the object namespace. However, components that run in kernel mode have this user right inherently. Therefore, it is typically not necessary to specifically assign this user right. When configuring a user right in the SCM enter a comma delimited list of accounts. Accounts can be either local or located in Active Directory, they can be groups, users, or computers. The recommended state for this setting is: No One.</t>
  </si>
  <si>
    <t>The security setting Create permanent shared objects is set to No One.</t>
  </si>
  <si>
    <t>The security setting Create permanent shared objects is not properly configured.</t>
  </si>
  <si>
    <t>1.1.4.5</t>
  </si>
  <si>
    <t>Users who have the Create permanent shared objects user right could create new shared objects and expose sensitive data to the network.</t>
  </si>
  <si>
    <t>To establish the recommended configuration via GP, the following UI path should not be set to any user. 
Computer Configuration&gt;Windows Settings&gt;Security Settings&gt;Local Policies&gt;User Rights Assignment&gt;Create permanent shared objects</t>
  </si>
  <si>
    <t>CCE-22141-6</t>
  </si>
  <si>
    <t>WIN8-148</t>
  </si>
  <si>
    <t>Set Increase scheduling priority to Administrators</t>
  </si>
  <si>
    <t>This policy setting determines whether users can increase the base priority class of a process. (It is not a privileged operation to increase relative priority within a priority class.) This user right is not required by administrative tools that are supplied with the operating system but might be required by software development tools. When configuring a user right in the SCM enter a comma delimited list of accounts. Accounts can be either local or located in Active Directory, they can be groups, users, or computers. The recommended state for this setting is: Administrators.</t>
  </si>
  <si>
    <t>The security setting Increase scheduling priority is set to Administrators.</t>
  </si>
  <si>
    <t>The security setting Increase scheduling priority is not set to Administrators.</t>
  </si>
  <si>
    <t>1.1.4.6</t>
  </si>
  <si>
    <t>A user who is assigned this user right could increase the scheduling priority of a process to Real-Time, which would leave little processing time for all other processes and could lead to a DoS condition.</t>
  </si>
  <si>
    <t>To establish the recommended configuration via GP, set the following UI path to Administrators. 
Computer Configuration&gt;Windows Settings&gt;Security Settings&gt;Local Policies&gt;User Rights Assignment&gt;Increase scheduling priority</t>
  </si>
  <si>
    <t>CCE-22960-9</t>
  </si>
  <si>
    <t>WIN8-149</t>
  </si>
  <si>
    <t>Set Access this computer from the network to Users, Administrators</t>
  </si>
  <si>
    <t>This policy setting allows other users on the network to connect to the computer and is required by various network protocols that include Server Message Block (SMB)-based protocols, NetBIOS, Common Internet File System (CIFS), and Component Object Model Plus (COM+).
When configuring a user right in the SCM enter a comma delimited list of accounts. Accounts can be either local or located in Active Directory, they can be groups, users, or computers. The recommended state for this setting is: Users, Administrators.</t>
  </si>
  <si>
    <t>The security setting Access this computer from the network is set to Users, Administrators.</t>
  </si>
  <si>
    <t>The security setting Access this computer from the network is not set to Users, Administrators.</t>
  </si>
  <si>
    <t>1.1.4.7</t>
  </si>
  <si>
    <t>Users who can connect from their computer to the network can access resources on target computers for which they have permission. For example, the Access this computer from the network user right is required for users to connect to shared printers and folders. If this user right is assigned to the Everyone group, then anyone in the group will be able to read the files in those shared folders. However, this situation is unlikely for new installations of Windows Server 2003 with Service Pack 1 (SP1), because the default share and NTFS permissions in Windows Server 2003 do not include the Everyone group. This vulnerability may have a higher level of risk for computers that you upgrade from Windows NT 4.0 or Windows 2000, because the default permissions for these operating systems are not as restrictive as the default permissions in Windows Server 2003.</t>
  </si>
  <si>
    <t>To establish the recommended configuration via GP, set the following UI path to Users, Administrators.
Computer Configuration&gt;Windows Settings&gt;Security Settings&gt;Local Policies&gt;User Rights Assignment&gt;Access this computer from the network</t>
  </si>
  <si>
    <t>If you remove the Access this computer from the network user right on domain controllers for all users, no one will be able to log on to the domain or use network resources. If you remove this user right on member servers, users will not be able to connect to those servers through the network. Successful negotiation of IPsec connections requires that the initiating machine has this right, therefor it is recommended that it be assigned to the Users group. If you have installed optional components such as ASP.NET or Internet Information Services (IIS), you may need to assign this user right to additional accounts that are required by those components. It is important to verify that authorized users are assigned this user right for the computers they need to access the network.</t>
  </si>
  <si>
    <t>CCE-22976-5</t>
  </si>
  <si>
    <t>WIN8-150</t>
  </si>
  <si>
    <t>Set Force shutdown from a remote system to Administrators</t>
  </si>
  <si>
    <t>This policy setting allows users to shut down Windows Vista-based computers from remote locations on the network. Anyone who has been assigned this user right can cause a denial of service (DoS) condition, which would make the computer unavailable to service user requests. 
When configuring a user right in the SCM enter a comma delimited list of accounts. Accounts can be either local or located in Active Directory, they can be groups, users, or computers. The recommended state for this setting is: Administrators.</t>
  </si>
  <si>
    <t>The security setting Force shutdown from a remote system is set to Administrators.</t>
  </si>
  <si>
    <t>The security setting Force shutdown from a remote system is not set to Administrators.</t>
  </si>
  <si>
    <t>1.1.4.8</t>
  </si>
  <si>
    <t>Any user who can shut down a computer could cause a DoS condition to occur. Therefore, this user right should be tightly restricted.</t>
  </si>
  <si>
    <t>To establish the recommended configuration via GP, set the following UI path to Administrators.
Computer Configuration&gt;Windows Settings&gt;Security Settings&gt;Local Policies&gt;User Rights Assignment&gt;Force shutdown from a remote system</t>
  </si>
  <si>
    <t>If you remove the Force shutdown from a remote system user right from the Server Operator group you could limit the abilities of users who are assigned to specific administrative roles in your environment. You should confirm that delegated activities will not be adversely affected.</t>
  </si>
  <si>
    <t>CCE-22886-6</t>
  </si>
  <si>
    <t>WIN8-151</t>
  </si>
  <si>
    <t>AU-8</t>
  </si>
  <si>
    <t>Time Stamps</t>
  </si>
  <si>
    <t>Set Change the time zone to LOCAL SERVICE, Administrators, Users</t>
  </si>
  <si>
    <t>This setting determines which users can change the time zone of the computer. This ability holds no great danger for the computer and may be useful for mobile workers. When configuring a user right in the SCM enter a comma delimited list of accounts. Accounts can be either local or located in Active Directory, they can be groups, users, or computers. The recommended state for this setting is: LOCAL SERVICE, Administrators, Users.</t>
  </si>
  <si>
    <t>The security setting Change the time zone is set to Local Service, Administrators, Users.</t>
  </si>
  <si>
    <t>The security setting Change the time zone is not set to Local Service, Administrators, Users.</t>
  </si>
  <si>
    <t>1.1.4.9</t>
  </si>
  <si>
    <t>Changing the time zone represents little vulnerability because the system time is not affected. This setting merely enables users to display their preferred time zone while being synchronized with domain controllers in different time zones.</t>
  </si>
  <si>
    <t>To establish the recommended configuration via GP, set the following UI path to Local Service, Administrators, Users. 
Computer Configuration&gt;Windows Settings&gt;Security Settings&gt;Local Policies&gt;User Rights Assignment&gt;Change the time zone</t>
  </si>
  <si>
    <t>CCE-22291-9</t>
  </si>
  <si>
    <t>WIN8-152</t>
  </si>
  <si>
    <t>Set Create global objects to Administrators, SERVICE, LOCAL SERVICE, NETWORK SERVICE</t>
  </si>
  <si>
    <t>This policy setting determines whether users can create global objects that are available to all sessions. Users can still create objects that are specific to their own session if they do not have this user right. Users who can create global objects could affect processes that run under other users' sessions. This capability could lead to a variety of problems, such as application failure or data corruption. When configuring a user right in the SCM enter a comma delimited list of accounts. Accounts can be either local or located in Active Directory, they can be groups, users, or computers. The recommended state for this setting is: Administrators, SERVICE, LOCAL SERVICE, NETWORK SERVICE.</t>
  </si>
  <si>
    <t>The security setting Create global objects is set to Administrators, Service, Local Service, Network Service.</t>
  </si>
  <si>
    <t>The security setting Create global objects is not set to Administrators, Service, Local Service, Network Service.</t>
  </si>
  <si>
    <t>1.1.4.10</t>
  </si>
  <si>
    <t>Users who can create global objects could affect Windows services and processes that run under other user or system accounts. This capability could lead to a variety of problems, such as application failure, data corruption and elevation of privilege.</t>
  </si>
  <si>
    <t>To establish the recommended configuration via GP, set the following UI path to Administrators, Service, Local Service, Network Service. 
Computer Configuration&gt;Windows Settings&gt;Security Settings&gt;Local Policies&gt;User Rights Assignment&gt;Create global objects</t>
  </si>
  <si>
    <t>CCE-21432-0</t>
  </si>
  <si>
    <t>WIN8-153</t>
  </si>
  <si>
    <t>Set Enable computer and user accounts to be trusted for delegation to No One</t>
  </si>
  <si>
    <t>This policy setting allows users to change the Trusted for Delegation setting on a computer object in Active Directory. Abuse of this privilege could allow unauthorized users to impersonate other users on the network. When configuring a user right in the SCM enter a comma delimited list of accounts. Accounts can be either local or located in Active Directory, they can be groups, users, or computers. The recommended state for this setting is: No One.</t>
  </si>
  <si>
    <t>The security setting Enable computer and user accounts to be trusted for delegation is No One.</t>
  </si>
  <si>
    <t>The security setting Enable computer and user accounts to be trusted for delegation is not properly configured.</t>
  </si>
  <si>
    <t>1.1.4.11</t>
  </si>
  <si>
    <t>Misuse of the Enable computer and user accounts to be trusted for delegation user right could allow unauthorized users to impersonate other users on the network. An attacker could exploit this privilege to gain access to network resources and make it difficult to determine what has happened after a security incident.</t>
  </si>
  <si>
    <t>To establish the recommended configuration via GP, the following UI path should not be set to any user. 
Computer Configuration&gt;Windows Settings&gt;Security Settings&gt;Local Policies&gt;User Rights Assignment&gt;Enable computer and user accounts to be trusted for delegation</t>
  </si>
  <si>
    <t>CCE-23258-7</t>
  </si>
  <si>
    <t>WIN8-154</t>
  </si>
  <si>
    <t>Set Profile single process to Administrators</t>
  </si>
  <si>
    <t>This policy setting determines which users can use tools to monitor the performance of non-system processes. Typically, you do not need to configure this user right to use the Microsoft Management Console (MMC) Performance snap-in. However, you do need this user right if System Monitor is configured to collect data using Windows Management Instrumentation (WMI). Restricting the Profile single process user right prevents intruders from gaining additional information that could be used to mount an attack on the system. When configuring a user right in the SCM enter a comma delimited list of accounts. Accounts can be either local or located in Active Directory, they can be groups, users, or computers. The recommended state for this setting is: Administrators.</t>
  </si>
  <si>
    <t>The security setting Profile single process is set to Administrators.</t>
  </si>
  <si>
    <t>The security setting Profile single process is not set to Administrators.</t>
  </si>
  <si>
    <t>1.1.4.12</t>
  </si>
  <si>
    <t>The Profile single process user right presents a moderate vulnerability. An attacker with this user right could monitor a computer's performance to help identify critical processes that they might wish to attack directly. The attacker may also be able to determine what processes run on the computer so that they could identify countermeasures that they may need to avoid, such as antivirus software, an intrusion-detection system, or which other users are logged on to a computer.</t>
  </si>
  <si>
    <t>To establish the recommended configuration via GP, set the following UI path to Administrators. 
Computer Configuration&gt;Windows Settings&gt;Security Settings&gt;Local Policies&gt;User Rights Assignment&gt;Profile single process</t>
  </si>
  <si>
    <t>If you remove the Profile single process user right from the Power Users group or other accounts, you could limit the abilities of users who are assigned to specific administrative roles in your environment. You should ensure that delegated tasks will not be negatively affected.</t>
  </si>
  <si>
    <t>CCE-21895-8</t>
  </si>
  <si>
    <t>WIN8-155</t>
  </si>
  <si>
    <t>Set Shut down the system to Administrators, Users</t>
  </si>
  <si>
    <t>This policy setting determines which users who are logged on locally to the computers in your environment can shut down the operating system with the Shut Down command. Misuse of this user right can result in a denial of service condition. When configuring a user right in the SCM enter a comma delimited list of accounts. Accounts can be either local or located in Active Directory, they can be groups, users, or computers. The recommended state for this setting is: Administrators, Users.</t>
  </si>
  <si>
    <t>The security setting Shut down the system is set to Administrators, Users.</t>
  </si>
  <si>
    <t>The security setting Shut down the system is not set to Administrators, Users.</t>
  </si>
  <si>
    <t>1.1.4.13</t>
  </si>
  <si>
    <t>The ability to shut down domain controllers should be limited to a very small number of trusted administrators. Although the Shut down the system user right requires the ability to log on to the server, you should be very careful about which accounts and groups you allow to shut down a domain controller. When a domain controller is shut down, it is no longer available to process logons, serve Group Policy, and answer Lightweight Directory Access Protocol (LDAP) queries. If you shut down domain controllers that possess Flexible SingleMaster Operations (FSMO) roles, you can disable key domain functionality, such as processing logons for new passwords—the Primary Domain Controller (PDC) Emulator role.</t>
  </si>
  <si>
    <t>To establish the recommended configuration via GP, set the following UI path to Administrators, Users. 
Computer Configuration&gt;Windows Settings&gt;Security Settings&gt;Local Policies&gt;User Rights Assignment&gt;Shut down the system</t>
  </si>
  <si>
    <t>The impact of removing these default groups from the Shut down the system user right could limit the delegated abilities of assigned roles in your environment. You should confirm that delegated activities will not be adversely affected.</t>
  </si>
  <si>
    <t>CCE-21391-8</t>
  </si>
  <si>
    <t>WIN8-156</t>
  </si>
  <si>
    <t>Set Take ownership of files or other objects to Administrators</t>
  </si>
  <si>
    <t>This policy setting allows users to take ownership of files, folders, registry keys, processes, or threads. This user right bypasses any permissions that are in place to protect objects to give ownership to the specified user. When configuring a user right in the SCM enter a comma delimited list of accounts. Accounts can be either local or located in Active Directory, they can be groups, users, or computers. The recommended state for this setting is: Administrators.</t>
  </si>
  <si>
    <t>The security setting Take ownership of files or other objects is set to Administrators.</t>
  </si>
  <si>
    <t>The security setting Take ownership of files or other objects is not set to Administrators.</t>
  </si>
  <si>
    <t>1.1.4.14</t>
  </si>
  <si>
    <t>Any users with the Take ownership of files or other objects user right can take control of any object, regardless of the permissions on that object, and then make any changes they wish to that object. Such changes could result in exposure of data, corruption of data, or a DoS condition.</t>
  </si>
  <si>
    <t>To establish the recommended configuration via GP, set the following UI path to Administrators. 
Computer Configuration&gt;Windows Settings&gt;Security Settings&gt;Local Policies&gt;User Rights Assignment&gt;Take ownership of files or other objects</t>
  </si>
  <si>
    <t>CCE-23192-8</t>
  </si>
  <si>
    <t>WIN8-157</t>
  </si>
  <si>
    <t>Set Create symbolic links to Administrators</t>
  </si>
  <si>
    <t>This policy setting determines which users can create symbolic links. In Windows Vista, existing NTFS file system objects, such as files and folders, can be accessed by referring to a new kind of file system object called a symbolic link. A symbolic link is a pointer (much like a shortcut or .lnk file) to another file system object, which can be a file, folder, shortcut or another symbolic link. The difference between a shortcut and a symbolic link is that a shortcut only works from within the Windows shell. To other programs and applications, shortcuts are just another file, whereas with symbolic links, the concept of a shortcut is implemented as a feature of the NTFS file system. Symbolic links can potentially expose security vulnerabilities in applications that are not designed to use them. For this reason, the privilege for creating symbolic links should only be assigned to trusted users. By default, only Administrators can create symbolic links. When configuring a user right in the SCM enter a comma delimited list of accounts. Accounts can be either local or located in Active Directory, they can be groups, users, or computers. The recommended state for this setting is: Administrators.</t>
  </si>
  <si>
    <t>The security setting Create symbolic links is set to Administrators.</t>
  </si>
  <si>
    <t>The security setting Create symbolic links is not set to Administrators.</t>
  </si>
  <si>
    <t>1.1.4.15</t>
  </si>
  <si>
    <t>Users who have the Create Symbolic Links user right could inadvertently or maliciously expose your system to symbolic link attacks. Symbolic link attacks can be used to change the permissions on a file, to corrupt data, to destroy data, or as a Denial of Service attack.</t>
  </si>
  <si>
    <t>To establish the recommended configuration via GP, set the following UI path to Administrators. 
Computer Configuration&gt;Windows Settings&gt;Security Settings&gt;Local Policies&gt;User Rights Assignment&gt;Create symbolic links</t>
  </si>
  <si>
    <t>In most cases there will be no impact because this is the default configuration, however, on Windows Servers with the Hyper-V server role installed this user right should also be granted to the special group "Virtual Machines" otherwise you will not be able to create new virtual machines.</t>
  </si>
  <si>
    <t>CCE-22166-3</t>
  </si>
  <si>
    <t>WIN8-158</t>
  </si>
  <si>
    <t>Set Act as part of the operating system to No One</t>
  </si>
  <si>
    <t>This policy setting allows a process to assume the identity of any user and thus gain access to the resources that the user is authorized to access. When configuring a user right in the SCM enter a comma delimited list of accounts. Accounts can be either local or located in Active Directory, they can be groups, users, or computers. The recommended state for this setting is: No One.</t>
  </si>
  <si>
    <t>The security setting Act as part of the operating system is set to No One.</t>
  </si>
  <si>
    <t>The security setting Act as part of the operating system is not properly configured.</t>
  </si>
  <si>
    <t>1.1.4.16</t>
  </si>
  <si>
    <t>The Act as part of the operating system user right is extremely powerful. Anyone with this user right can take complete control of the computer and erase evidence of their activities.</t>
  </si>
  <si>
    <t>To establish the recommended configuration via GP, the following UI path should not be set to any user.
Computer Configuration&gt;Windows Settings&gt;Security Settings&gt;Local Policies&gt;User Rights AssignmentAct as part of the operating system</t>
  </si>
  <si>
    <t>There should be little or no impact because the Act as part of the operating system user right is rarely needed by any accounts other than the Local System account.</t>
  </si>
  <si>
    <t>CCE-23381-7</t>
  </si>
  <si>
    <t>WIN8-159</t>
  </si>
  <si>
    <t>CM-3</t>
  </si>
  <si>
    <t>Configuration Change Control</t>
  </si>
  <si>
    <t>Set Modify firmware environment values to Administrators</t>
  </si>
  <si>
    <t>This policy setting allows users to configure the system-wide environment variables that affect hardware configuration. This information is typically stored in the Last Known Good Configuration. Modification of these values and could lead to a hardware failure that would result in a denial of service condition. When configuring a user right in the SCM enter a comma delimited list of accounts. Accounts can be either local or located in Active Directory, they can be groups, users, or computers. The recommended state for this setting is: Administrators.</t>
  </si>
  <si>
    <t>The security setting Modify firmware environment values is set to Administrators.</t>
  </si>
  <si>
    <t>The security setting Modify firmware environment values is not set to Administrators.</t>
  </si>
  <si>
    <t>1.1.4.17</t>
  </si>
  <si>
    <t>Anyone who is assigned the Modify firmware environment values user right could configure the settings of a hardware component to cause it to fail, which could lead to data corruption or a DoS condition.</t>
  </si>
  <si>
    <t>To establish the recommended configuration via GP, set the following UI path to Administrators. 
Computer Configuration&gt;Windows Settings&gt;Security Settings&gt;Local Policies&gt;User Rights Assignment&gt;Modify firmware environment values</t>
  </si>
  <si>
    <t>CCE-23145-6</t>
  </si>
  <si>
    <t>WIN8-160</t>
  </si>
  <si>
    <t xml:space="preserve">CP-9
</t>
  </si>
  <si>
    <t>Information System Backup</t>
  </si>
  <si>
    <t>Set Back up files and directories to Administrators</t>
  </si>
  <si>
    <t>This policy setting allows users to circumvent file and directory permissions to back up the system. This user right is enabled only when an application (such as NTBACKUP) attempts to access a file or directory through the NTFS file system backup application programming interface (API). Otherwise, the assigned file and directory permissions apply. When configuring a user right in the SCM enter a comma delimited list of accounts. Accounts can be either local or located in Active Directory, they can be groups, users, or computers. The recommended state for this setting is: Administrators.</t>
  </si>
  <si>
    <t>The security setting Back up files and directories is set to Administrators.</t>
  </si>
  <si>
    <t>The security setting Back up files and directories is not set to Administrators.</t>
  </si>
  <si>
    <t>1.1.4.18</t>
  </si>
  <si>
    <t>Users who are able to back up data from a computer could take the backup media to a non-domain computer on which they have administrative privileges and restore the data. They could take ownership of the files and view any unencrypted data that is contained within the backup set.</t>
  </si>
  <si>
    <t>To establish the recommended configuration via GP, set the following UI path to Administrators. 
Computer Configuration&gt;Windows Settings&gt;Security Settings&gt;Local Policies&gt;User Rights Assignment&gt;Back up files and directories</t>
  </si>
  <si>
    <t>Changes in the membership of the groups that have the Back up files and directories user right could limit the abilities of users who are assigned to specific administrative roles in your environment. You should confirm that authorized backup administrators are still able to perform backup operations.</t>
  </si>
  <si>
    <t>CCE-23314-8</t>
  </si>
  <si>
    <t>WIN8-161</t>
  </si>
  <si>
    <t>Set Debug programs to Administrators</t>
  </si>
  <si>
    <t>This policy setting determines which user accounts will have the right to attach a debugger to any process or to the kernel, which provides complete access to sensitive and critical operating system components. Developers who are debugging their own applications do not need to be assigned this user right; however, developers who are debugging new system components will need it. Note Microsoft released several security updates in October 2003 that used a version of Update.exe that required the administrator to have the Debug programs user right. Administrators who did not have this user right were unable to install these security updates until they reconfigured their user rights. This is not typical behavior for operating system updates. For more information, see Knowledge Base article 830846: "Windows Product Updates may stop responding or may use most or all the CPU resources." When configuring a user right in the SCM enter a comma delimited list of accounts. Accounts can be either local or located in Active Directory, they can be groups, users, or computers. The recommended state for this setting is: Administrators.</t>
  </si>
  <si>
    <t>The security setting Debug programs is set to Administrators.</t>
  </si>
  <si>
    <t>The security setting Debug programs is not set to Administrators.</t>
  </si>
  <si>
    <t>1.1.4.19</t>
  </si>
  <si>
    <t>The Debug programs user right can be exploited to capture sensitive computer information from system memory, or to access and modify kernel or application structures. Some attack tools exploit this user right to extract hashed passwords and other private security information, or to insert rootkit code. By default, the Debug programs user right is assigned only to administrators, which helps to mitigate the risk from this vulnerability.</t>
  </si>
  <si>
    <t>To establish the recommended configuration via GP, set the following UI path to Administrators. 
Computer Configuration&gt;Windows Settings&gt;Security Settings&gt;Local Policies&gt;User Rights Assignment&gt;Debug programs</t>
  </si>
  <si>
    <t>If you revoke this user right, no one will be able to debug programs. However, typical circumstances rarely require this capability on production computers. If a problem arises that requires an application to be debugged on a production server, you can move the server to a different OU temporarily and assign the Debug programs user right to a separate Group Policy for that OU. The service account that is used for the cluster service needs the Debug programs privilege; if it does not have it, Windows Clustering will fail. For additional information about how to configure Windows Clustering in conjunction with computer hardening, see article 891597, How to apply more restrictive security settings on a Windows Server 2003based cluster server, in the Microsoft Knowledge Base (http://go.microsoft.com/fwlink/?LinkId=100746). Tools that are used to manage processes will be unable to affect processes that are not owned by the person who runs the tools. For example, the Windows Server 2003 Resource Kit tool Kill.exe requires this user right for administrators to terminate processes that they did not start. Also, some older versions of Update.exe (which is used to install Windows product updates) require the account that applies the update to have this user right. If you install one of the patches that uses this version of Update.exe, the computer could become unresponsive. For more information, see article 830846, Windows Product Updates may stop responding or may use most or all the CPU resources, in the Microsoft Knowledge Base (http://go.microsoft.com/fwlink/?LinkId=100747).</t>
  </si>
  <si>
    <t>CCE-21982-4</t>
  </si>
  <si>
    <t>WIN8-162</t>
  </si>
  <si>
    <t>Set Access Credential Manager as a trusted caller to No One</t>
  </si>
  <si>
    <t>This security setting is used by Credential Manager during Backup and Restore. No accounts should have this user right, as it is only assigned to Winlogon. Users' saved credentials might be compromised if this user right is assigned to other entities. When configuring a user right in the SCM enter a comma delimited list of accounts. Accounts can be either local or located in Active Directory, they can be groups, users, or computers. The recommended state for this setting is: No One.</t>
  </si>
  <si>
    <t>The security setting Access Credential Manager as a trusted caller is set to No One.</t>
  </si>
  <si>
    <t>The security setting Access Credential Manager as a trusted caller is not properly configured.</t>
  </si>
  <si>
    <t>1.1.4.20</t>
  </si>
  <si>
    <t>If an account is given this right the user of the account may create an application that calls into Credential Manager and is returned the credentials for another user.</t>
  </si>
  <si>
    <t>To establish the recommended configuration via GP, the following UI path should not be set to any user.
Computer Configuration&gt;Windows Settings&gt;Security Settings&gt;Local Policies&gt;User Rights Assignment&gt;Access Credential Manager as a trusted caller</t>
  </si>
  <si>
    <t>None, this is the default configuration</t>
  </si>
  <si>
    <t>CCE-23439-3</t>
  </si>
  <si>
    <t>WIN8-163</t>
  </si>
  <si>
    <t>Set Deny log on locally to Guests</t>
  </si>
  <si>
    <t>This security setting determines which users are prevented from logging on at the computer. This policy setting supersedes the Allow log on locally policy setting if an account is subject to both policies.Important:If you apply this security policy to the Everyone group, no one will be able to log on locally. When configuring a user right in the SCM enter a comma delimited list of accounts. Accounts can be either local or located in Active Directory, they can be groups, users, or computers. The recommended state for this setting is: Guests.</t>
  </si>
  <si>
    <t>The security setting Deny log on locally is set to Guests.</t>
  </si>
  <si>
    <t>The security setting Deny log on locally is not set to Guests.</t>
  </si>
  <si>
    <t>1.1.4.21</t>
  </si>
  <si>
    <t>Any account with the ability to log on locally could be used to log on at the console of the computer. If this user right is not restricted to legitimate users who need to log on to the console of the computer, unauthorized users might download and run malicious software that elevates their privileges.</t>
  </si>
  <si>
    <t>To establish the recommended configuration via GP, set the following UI path to Guests. 
Computer Configuration&gt;Windows Settings&gt;Security Settings&gt;Local Policies&gt;User Rights Assignment&gt;Deny log on locally</t>
  </si>
  <si>
    <t>If you assign the Deny log on locally user right to additional accounts, you could limit the abilities of users who are assigned to specific roles in your environment. However, this user right should explicitly be assigned to the ASPNET account on computers that run IIS 6.0. You should confirm that delegated activities will not be adversely affected.</t>
  </si>
  <si>
    <t>CCE-22816-3</t>
  </si>
  <si>
    <t>WIN8-164</t>
  </si>
  <si>
    <t>Set Profile system performance to NT SERVICE&gt;WdiServiceHost,Administrators</t>
  </si>
  <si>
    <t>This policy setting allows users to use tools to view the performance of different system processes, which could be abused to allow attackers to determine a system's active processes and provide insight into the potential attack surface of the computer. When configuring a user right in the SCM enter a comma delimited list of accounts. Accounts can be either local or located in Active Directory, they can be groups, users, or computers. The recommended state for this setting is: NT SERVICEWdiServiceHost,Administrators.</t>
  </si>
  <si>
    <t>The security setting Profile system performance is set to NT SERVICE&gt;WdiServiceHost,Administrators.</t>
  </si>
  <si>
    <t>The security setting Profile system performance is not properly configured.</t>
  </si>
  <si>
    <t>1.1.4.22</t>
  </si>
  <si>
    <t>The Profile system performance user right poses a moderate vulnerability. Attackers with this user right could monitor a computer's performance to help identify critical processes that they might wish to attack directly. Attackers may also be able to determine what processes are active on the computer so that they could identify countermeasures that they may need to avoid, such as antivirus software or an intrusion detection system.</t>
  </si>
  <si>
    <t>To establish the recommended configuration via GP, set the following UI path to NT SERVICEWdiServiceHost,Administrators. 
Computer Configuration&gt;Windows Settings&gt;Security Settings&gt;Local Policies&gt;User Rights Assignment&gt;Profile system performance</t>
  </si>
  <si>
    <t>CCE-21755-4</t>
  </si>
  <si>
    <t>WIN8-165</t>
  </si>
  <si>
    <t>Set Restore files and directories to Administrators</t>
  </si>
  <si>
    <t>This policy setting determines which users can bypass file, directory, registry, and other persistent object permissions when restoring backed up files and directories on computers that run Windows Vista in your environment. This user right also determines which users can set valid security principals as object owners; it is similar to the Back up files and directories user right. When configuring a user right in the SCM enter a comma delimited list of accounts. Accounts can be either local or located in Active Directory, they can be groups, users, or computers. The recommended state for this setting is: Administrators.</t>
  </si>
  <si>
    <t>The security setting Restore files and directories is set to Administrators.</t>
  </si>
  <si>
    <t>The security setting Restore files and directories is not set to Administrators.</t>
  </si>
  <si>
    <t>1.1.4.23</t>
  </si>
  <si>
    <t>An attacker with the Restore files and directories user right could restore sensitive data to a computer and overwrite data that is more recent, which could lead to loss of important data, data corruption, or a denial of service. Attackers could overwrite executable files that are used by legitimate administrators or system services with versions that include malicious software to grant themselves elevated privileges, compromise data, or install backdoors for continued access to the computer. Note Even if the following countermeasure is configured, an attacker could still restore data to a computer in a domain that is controlled by the attacker. Therefore, it is critical that organizations carefully protect the media that are used to back up data.</t>
  </si>
  <si>
    <t>To establish the recommended configuration via GP, set the following UI path to Administrators. 
Computer Configuration&gt;Windows Settings&gt;Security Settings&gt;Local Policies&gt;User Rights Assignment&gt;Restore files and directories</t>
  </si>
  <si>
    <t>If you remove the Restore files and directories user right from the Backup Operators group and other accounts you could make it impossible for users who have been delegated specific tasks to perform those tasks. You should verify that this change won't negatively affect the ability of your organization's personnel to do their jobs.</t>
  </si>
  <si>
    <t>CCE-23442-7</t>
  </si>
  <si>
    <t>WIN8-166</t>
  </si>
  <si>
    <t>Set Perform volume maintenance tasks to Administrators</t>
  </si>
  <si>
    <t>This policy setting allows users to manage the system's volume or disk configuration, which could allow a user to delete a volume and cause data loss as well as a denial-of-service condition. When configuring a user right in the SCM enter a comma delimited list of accounts. Accounts can be either local or located in Active Directory, they can be groups, users, or computers. The recommended state for this setting is: Administrators.</t>
  </si>
  <si>
    <t>The security setting Perform volume maintenance tasks is set to Administrators.</t>
  </si>
  <si>
    <t>The security setting Perform volume maintenance tasks is not set to Administrators.</t>
  </si>
  <si>
    <t>1.1.4.24</t>
  </si>
  <si>
    <t>A user who is assigned the Perform volume maintenance tasks user right could delete a volume, which could result in the loss of data or a DoS condition.</t>
  </si>
  <si>
    <t>To establish the recommended configuration via GP, set the following UI path to Administrators. 
Computer Configuration&gt;Windows Settings&gt;Security Settings&gt;Local Policies&gt;User Rights Assignment&gt;Perform volume maintenance tasks</t>
  </si>
  <si>
    <t>CCE-22904-7</t>
  </si>
  <si>
    <t>WIN8-167</t>
  </si>
  <si>
    <t>Set Impersonate a client after authentication to Administrators, SERVICE, Local Service, Network Service</t>
  </si>
  <si>
    <t>The policy setting allows programs that run on behalf of a user to impersonate that user (or another specified account) so that they can act on behalf of the user. If this user right is required for this kind of impersonation, an unauthorized user will not be able to convince a client to connect—for example, by remote procedure call (RPC) or named pipes—to a service that they have created to impersonate that client, which could elevate the unauthorized user's permissions to administrative or system levels. Services that are started by the Service Control Manager have the built-in Service group added by default to their access tokens. COM servers that are started by the COM infrastructure and configured to run under a specific account also have the Service group added to their access tokens. As a result, these processes are assigned this user right when they are started. Also, a user can impersonate an access token if any of the following conditions exist: - The access token that is being impersonated is for this user. - The user, in this logon session, logged on to the network with explicit credentials to create the access token. - The requested level is less than Impersonate, such as Anonymous or Identify. An attacker with the Impersonate a client after authentication user right could create a service, trick a client to make them connect to the service, and then impersonate that client to elevate the attacker's level of access to that of the client. When configuring a user right in the SCM enter a comma delimited list of accounts. Accounts can be either local or located in Active Directory, they can be groups, users, or computers. The recommended state for this setting is: Administrators, SERVICE, Local Service, Network Service.</t>
  </si>
  <si>
    <t>The security setting Impersonate a client after authentication is set to Administrators, Service, Local Service, Network Service.</t>
  </si>
  <si>
    <t>The security setting Impersonate a client after authentication is not set to Administrators, Service, Local Service, Network Service.</t>
  </si>
  <si>
    <t>1.1.4.25</t>
  </si>
  <si>
    <t>An attacker with the Impersonate a client after authentication user right could create a service, trick a client to make them connect to the service, and then impersonate that client to elevate the attacker's level of access to that of the client.</t>
  </si>
  <si>
    <t>To establish the recommended configuration via GP, set the following UI path to Administrators, Service, Local Service, Network Service. 
Computer Configuration&gt;Windows Settings&gt;Security Settings&gt;Local Policies&gt;User Rights Assignment&gt;Impersonate a client after authentication</t>
  </si>
  <si>
    <t>In most cases this configuration will have no impact. If you have installed optional components such as ASP.NET or IIS, you may need to assign the Impersonate a client after authentication user right to additional accounts that are required by those components, such as IUSR_, IIS_WPG, ASP.NET or IWAM_.</t>
  </si>
  <si>
    <t>CCE-21887-5</t>
  </si>
  <si>
    <t>WIN8-168</t>
  </si>
  <si>
    <t>Set Adjust memory quotas for a process to Administrators, Local Service, Network Service</t>
  </si>
  <si>
    <t>This policy setting allows a user to adjust the maximum amount of memory that is available to a process. The ability to adjust memory quotas is useful for system tuning, but it can be abused. In the wrong hands, it could be used to launch a denial of service (DoS) attack. When configuring a user right in the SCM enter a comma delimited list of accounts. Accounts can be either local or located in Active Directory, they can be groups, users, or computers. The recommended state for this setting is: Administrators, Local Service, Network Service.</t>
  </si>
  <si>
    <t>The security setting Adjust memory quotas for a process is set to Administrators, Local Service, Network Service.</t>
  </si>
  <si>
    <t>The security setting Adjust memory quotas for a process is not set to Administrators, Local Service, Network Service.</t>
  </si>
  <si>
    <t>1.1.4.27</t>
  </si>
  <si>
    <t>A user with the Adjust memory quotas for a process privilege can reduce the amount of memory that is available to any process, which could cause business-critical network applications to become slow or to fail. In the wrong hands, this privilege could be used to start a denial of service (DoS) attack.</t>
  </si>
  <si>
    <t>To establish the recommended configuration via GP, set the following UI path to Administrators, Local Service, Network Service. 
Computer Configuration&gt;Windows Settings&gt;Security Settings&gt;Local Policies&gt;User Rights Assignment&gt;Adjust memory quotas for a process</t>
  </si>
  <si>
    <t>Organizations that have not restricted users to roles with limited privileges will find it difficult to impose this countermeasure. Also, if you have installed optional components such as ASP.NET or IIS, you may need to assign the Adjust memory quotas for a process user right to additional accounts that are required by those components. IIS requires that this privilege be explicitly assigned to the IWAM_, Network Service, and Service accounts. Otherwise, this countermeasure should have no impact on most computers. If this user right is necessary for a user account, it can be assigned to a local computer account instead of a domain account.</t>
  </si>
  <si>
    <t>CCE-22688-6</t>
  </si>
  <si>
    <t>WIN8-169</t>
  </si>
  <si>
    <t>Set Manage auditing and security log to Administrators</t>
  </si>
  <si>
    <t>This policy setting determines which users can change the auditing options for files and directories and clear the Security log. When configuring a user right in the SCM enter a comma delimited list of accounts. Accounts can be either local or located in Active Directory, they can be groups, users, or computers. The recommended state for this setting is: Administrators.</t>
  </si>
  <si>
    <t>The security setting Manage auditing and security log is set to Administrators.</t>
  </si>
  <si>
    <t>The security setting Manage auditing and security log is not set to Administrators.</t>
  </si>
  <si>
    <t>1.1.4.28</t>
  </si>
  <si>
    <t>The ability to manage the Security event log is a powerful user right and it should be closely guarded. Anyone with this user right can clear the Security log to erase important evidence of unauthorized activity.</t>
  </si>
  <si>
    <t>To establish the recommended configuration via GP, set the following UI path to Administrators. 
Computer Configuration&gt;Windows Settings&gt;Security Settings&gt;Local Policies&gt;User Rights Assignment&gt;Manage auditing and security log</t>
  </si>
  <si>
    <t>CCE-21788-5</t>
  </si>
  <si>
    <t>WIN8-170</t>
  </si>
  <si>
    <t>Set Deny log on as a batch job to Guests</t>
  </si>
  <si>
    <t>This policy setting determines which accounts will not be able to log on to the computer as a batch job. A batch job is not a batch (.bat) file, but rather a batch-queue facility. Accounts that use the Task Scheduler to schedule jobs need this user right. The Deny log on as a batch job user right overrides the Log on as a batch job user right, which could be used to allow accounts to schedule jobs that consume excessive system resources. Such an occurrence could cause a DoS condition. Failure to assign this user right to the recommended accounts can be a security risk. When configuring a user right in the SCM enter a comma delimited list of accounts. Accounts can be either local or located in Active Directory, they can be groups, users, or computers. The recommended state for this setting is: Guests.</t>
  </si>
  <si>
    <t>The security setting Deny log on as a batch job is set to Guests.</t>
  </si>
  <si>
    <t>The security setting Deny log on as a batch job is not set to Guests.</t>
  </si>
  <si>
    <t>1.1.4.29</t>
  </si>
  <si>
    <t>Accounts that have the Deny log on as a batch job user right could be used to schedule jobs that could consume excessive computer resources and cause a DoS condition.</t>
  </si>
  <si>
    <t>To establish the recommended configuration via GP, set the following UI path to Guests. 
Computer Configuration&gt;Windows Settings&gt;Security Settings&gt;Local Policies&gt;User Rights Assignment&gt;Deny log on as a batch job</t>
  </si>
  <si>
    <t>If you assign the Deny log on as a batch job user right to other accounts, you could deny users who are assigned to specific administrative roles the ability to perform their required job activities. You should confirm that delegated tasks will not be affected adversely. For example, if you assign this user right to the IWAM_ account, the MSM Management Point will fail. On a newly installed computer that runs Windows Server 2003 this account does not belong to the Guests group, but on a computer that was upgraded from Windows 2000 this account is a member of the Guests group. Therefore, it is important that you understand which accounts belong to any groups that you assign the Deny log on as a batch job user right.</t>
  </si>
  <si>
    <t>CCE-22936-9</t>
  </si>
  <si>
    <t>WIN8-171</t>
  </si>
  <si>
    <t>Set Bypass traverse checking to Users, NETWORK SERVICE, LOCAL SERVICE, Administrators</t>
  </si>
  <si>
    <t>This policy setting allows users who do not have the Traverse Folder access permission to pass through folders when they browse an object path in the NTFS file system or the registry. This user right does not allow users to list the contents of a folder. When configuring a user right in the SCM enter a comma delimited list of accounts. Accounts can be either local or located in Active Directory, they can be groups, users, or computers. The recommended state for this setting is: Users, NETWORK SERVICE, LOCAL SERVICE, Administrators.</t>
  </si>
  <si>
    <t>The security setting Bypass traverse checking is set to Users, Network Service, Local Service, Administrators.</t>
  </si>
  <si>
    <t>The security setting Bypass traverse checking is not set to Users, Network Service, Local Service, Administrators.</t>
  </si>
  <si>
    <t>1.1.4.30</t>
  </si>
  <si>
    <t>The default configuration for the Bypass traverse checking setting is to allow all users, including the Everyone group, to bypass traverse checking. Permissions to files and folders are controlled though appropriate configuration of file system access control lists (ACLs), as the ability to traverse the folder does not provide any read or write permissions to the user. The only scenario in which the default configuration could lead to a mishap would be if the administrator who configures permissions does not understand how this policy setting works. For example, the administrator might expect that users who are unable to access a folder will be unable to access the contents of any child folders. Such a situation is unlikely, and therefore this vulnerability presents little risk.</t>
  </si>
  <si>
    <t>To establish the recommended configuration via GP, set the following UI path to Users, Network Service, Local Service, Administrators. 
Computer Configuration&gt;Windows Settings&gt;Security Settings&gt;Local Policies&gt;User Rights Assignment&gt;Bypass traverse checking</t>
  </si>
  <si>
    <t>The Windows operating systems, as well as many applications, were designed with the expectation that anyone who can legitimately access the computer will have this user right. Therefore, we recommend that you thoroughly test any changes to assignments of the Bypass traverse checking user right before you make such changes to production systems. In particular, IIS requires this user right to be assigned to the Network Service, Local Service, IIS_WPG, IUSR_, and IWAM_ accounts. (It must also be assigned to the ASPNET account through its membership in the Users group.) We recommend that you leave this policy setting at its default configuration.</t>
  </si>
  <si>
    <t>CCE-23566-3</t>
  </si>
  <si>
    <t>WIN8-172</t>
  </si>
  <si>
    <t>Set Increase a process working set to Administrators, Local Service</t>
  </si>
  <si>
    <t>This privilege determines which user accounts can increase or decrease the size of a process's working set. The working set of a process is the set of memory pages currently visible to the process in physical RAM memory. These pages are resident and available for an application to use without triggering a page fault. The minimum and maximum working set sizes affect the virtual memory paging behavior of a process. When configuring a user right in the SCM enter a comma delimited list of accounts. Accounts can be either local or located in Active Directory, they can be groups, users, or computers. The recommended state for this setting is: Administrators, Local Service.</t>
  </si>
  <si>
    <t>The security setting Increase a process working set is set to Administrators, Local Service.</t>
  </si>
  <si>
    <t>The security setting Increase a process working set is not set to Administrators, Local Service.</t>
  </si>
  <si>
    <t>1.1.4.31</t>
  </si>
  <si>
    <t>This right is granted to all users by default. However, increasing the working set size for a process decreases the amount of physical memory available to the rest of the system. It would be possible for malicious code to increase the process working set to a level that could severely degrade system performance and potentially cause a denial of service.</t>
  </si>
  <si>
    <t>To establish the recommended configuration via GP, set the following UI path to Administrators, Local Service. 
Computer Configuration&gt;Windows Settings&gt;Security Settings&gt;Local Policies&gt;User Rights Assignment&gt;Increase a process working set</t>
  </si>
  <si>
    <t>Users will be unable to increase the working set for their processes, which could degrade performance.</t>
  </si>
  <si>
    <t>CCE-21894-1</t>
  </si>
  <si>
    <t>WIN8-173</t>
  </si>
  <si>
    <t>Set Change the system time to LOCAL SERVICE, Administrators</t>
  </si>
  <si>
    <t>This policy setting determines which users and groups can change the time and date on the internal clock of the computers in your environment. Users who are assigned this user right can affect the appearance of event logs. When a computer's time setting is changed, logged events reflect the new time, not the actual time that the events occurred.
When configuring a user right in the SCM enter a comma delimited list of accounts. Accounts can be either local or located in Active Directory, they can be groups, users, or computers.
Note: Discrepancies between the time on the local computer and on the domain controllers in your environment may cause problems for the Kerberos authentication protocol, which could make it impossible for users to log on to the domain or obtain authorization to access domain resources after they are logged on. Also, problems will occur when Group Policy is applied to client computers if the system time is not synchronized with the domain controllers. The recommended state for this setting is: LOCAL SERVICE, Administrators.</t>
  </si>
  <si>
    <t>The security setting Change the system time is set to Local Service, Administrators.</t>
  </si>
  <si>
    <t>The security setting Change the system time is not set to Local Service, Administrators.</t>
  </si>
  <si>
    <t>1.1.4.32</t>
  </si>
  <si>
    <t>Users who can change the time on a computer could cause several problems. For example, Time Stamps on event log entries could be made inaccurate, Time Stamps on files and folders that are created or modified could be incorrect, and computers that belong to a domain may not be able to authenticate themselves or users who try to log on to the domain from them. Also, because the Kerberos authentication protocol requires that the requestor and authenticator have their clocks synchronized within an administrator-defined skew period, an attacker who changes a computer's time may cause that computer to be unable to obtain or grant Kerberos tickets.
	The risk from these types of events is mitigated on most domain controllers, member servers, and end-user computers because the Windows Time service automatically synchronizes time with domain controllers in the following ways:
* All client desktop computers and member servers use the authenticating domain controller as their inbound time partner.
* All domain controllers in a domain nominate the primary domain controller (PDC) emulator operations master as their inbound time partner.
* All PDC emulator operations masters follow the hierarchy of domains in the selection of their inbound time partner.
* The PDC emulator operations master at the root of the domain is authoritative for the organization. Therefore it is recommended that you configure this computer to synchronize with a reliable external time server.
	This vulnerability becomes much more serious if an attacker is able to change the system time and then stop the Windows Time service or reconfigure it to synchronize with a time server that is not accurate.</t>
  </si>
  <si>
    <t>To establish the recommended configuration via GP, set the following UI path to Local Service, Administrators.
Computer Configuration&gt;Windows Settings&gt;Security Settings&gt;Local Policies&gt;User Rights Assignment&gt;Change the system time</t>
  </si>
  <si>
    <t>There should be no impact, because time synchronization for most organizations should be fully automated for all computers that belong to the domain. Computers that do not belong to the domain should be configured to synchronize with an external source.</t>
  </si>
  <si>
    <t>CCE-21990-7</t>
  </si>
  <si>
    <t>WIN8-174</t>
  </si>
  <si>
    <t>Set Generate security audits to Local Service, Network Service</t>
  </si>
  <si>
    <t>This policy setting determines which users or processes can generate audit records in the Security log. When configuring a user right in the SCM enter a comma delimited list of accounts. Accounts can be either local or located in Active Directory, they can be groups, users, or computers. The recommended state for this setting is: Local Service, Network Service.</t>
  </si>
  <si>
    <t>The security setting Generate security audits is set to Local Service, Network Service.</t>
  </si>
  <si>
    <t>The security setting Generate security audits is not set to Local Service, Network Service.</t>
  </si>
  <si>
    <t>1.1.4.35</t>
  </si>
  <si>
    <t>An attacker could use this capability to create a large number of audited events, which would make it more difficult for a system administrator to locate any illicit activity. Also, if the event log is configured to overwrite events as needed, any evidence of unauthorized activities could be overwritten by a large number of unrelated events.</t>
  </si>
  <si>
    <t>To establish the recommended configuration via GP, set the following UI path to Local Service, Network Service. 
Computer Configuration&gt;Windows Settings&gt;Security Settings&gt;Local Policies&gt;User Rights Assignment&gt;Generate security audits</t>
  </si>
  <si>
    <t>CCE-21774-5</t>
  </si>
  <si>
    <t>WIN8-175</t>
  </si>
  <si>
    <t>Set Allow log on locally to Administrators, Users</t>
  </si>
  <si>
    <t>This policy setting determines which users can interactively log on to computers in your environment. Logons that are initiated by pressing the CTRL+ALT+DEL key sequence on the client computer keyboard require this user right. Users who attempt to log on through Terminal Services or IIS also require this user right.
The Guest account is assigned this user right by default. Although this account is disabled by default, it's recommended that you enable this setting through Group Policy. However, this user right should generally be restricted to the Administrators and Users groups. Assign this user right to the Backup Operators group if your organization requires that they have this capability.
When configuring a user right in the SCM enter a comma delimited list of accounts. Accounts can be either local or located in Active Directory, they can be groups, users, or computers. The recommended state for this setting is: Administrators, Users.</t>
  </si>
  <si>
    <t>The security setting Allow log on locally is set to Administrators, Users.</t>
  </si>
  <si>
    <t>The security setting Allow log on locally is not set to Administrators, Users.</t>
  </si>
  <si>
    <t>1.1.4.36</t>
  </si>
  <si>
    <t>Any account with the Allow log on locally user right can log on at the console of the computer. If you do not restrict this user right to legitimate users who need to be able to log on to the console of the computer, unauthorized users could download and run malicious software to elevate their privileges.</t>
  </si>
  <si>
    <t>To establish the recommended configuration via GP, set the following UI path to Administrators, Users.
Computer Configuration&gt;Windows Settings&gt;Security Settings&gt;Local Policies&gt;User Rights Assignment&gt;Allow log on locally</t>
  </si>
  <si>
    <t>If you remove these default groups, you could limit the abilities of users who are assigned to specific administrative roles in your environment. If you have installed optional components such as ASP.NET or Internet Information Services, you may need to assign Allow log on locally user right to additional accounts that are required by those components. For example, IIS 6 requires that this user right be assigned to the IUSR_ account for certain features; see "Default permissions and user rights for IIS 6.0" for more information: http://support.microsoft.com/?id=812614 [http://support.microsoft.com/?id=812614]. You should confirm that delegated activities will not be adversely affected by any changes that you make to the Allow log on locally user rights assignments.</t>
  </si>
  <si>
    <t>CCE-23296-7</t>
  </si>
  <si>
    <t xml:space="preserve"> Set Allow log on locally to Administrators, Users. One method to achieve the recommended configuration via GP: Set the following UI path to Administrators, Users.
Computer Configuration&gt;Windows  Settings&gt;Security  Settings&gt;Local Policies&gt;User Rights Assignment&gt;Allow log on locally</t>
  </si>
  <si>
    <t>WIN8-176</t>
  </si>
  <si>
    <t>Set Lock pages in memory to No One</t>
  </si>
  <si>
    <t>This policy setting allows a process to keep data in physical memory, which prevents the system from paging the data to virtual memory on disk. If this user right is assigned, significant degradation of system performance can occur. When configuring a user right in the SCM enter a comma delimited list of accounts. Accounts can be either local or located in Active Directory, they can be groups, users, or computers. The recommended state for this setting is: No One.</t>
  </si>
  <si>
    <t>The security setting Lock pages in memory is set to No One.</t>
  </si>
  <si>
    <t>The security setting Lock pages in memory is not properly configured.</t>
  </si>
  <si>
    <t>1.1.4.37</t>
  </si>
  <si>
    <t>Users with the Lock pages in memory user right could assign physical memory to several processes, which could leave little or no RAM for other processes and result in a DoS condition.</t>
  </si>
  <si>
    <t>To establish the recommended configuration via GP, the following UI path should not be set to any user. 
Computer Configuration&gt;Windows Settings&gt;Security Settings&gt;Local Policies&gt;User Rights Assignment&gt;Lock pages in memory</t>
  </si>
  <si>
    <t>CCE-21994-9</t>
  </si>
  <si>
    <t>WIN8-177</t>
  </si>
  <si>
    <t>Set Load and unload device drivers to Administrators</t>
  </si>
  <si>
    <t>This policy setting allows users to dynamically load a new device driver on a system. An attacker could potentially use this capability to install malicious code that appears to be a device driver. This user right is required for users to add local printers or printer drivers in Windows Vista. When configuring a user right in the SCM enter a comma delimited list of accounts. Accounts can be either local or located in Active Directory, they can be groups, users, or computers. The recommended state for this setting is: Administrators.</t>
  </si>
  <si>
    <t>The security setting Load and unload device drivers is set to Administrators.</t>
  </si>
  <si>
    <t>The security setting Load and unload device drivers is not set to Administrators.</t>
  </si>
  <si>
    <t>1.1.4.38</t>
  </si>
  <si>
    <t>Device drivers run as highly privileged code. A user who has the Load and unload device drivers user right could unintentionally install malicious code that masquerades as a device driver. Administrators should exercise greater care and install only drivers with verified digital signatures.</t>
  </si>
  <si>
    <t>If you remove the Load and unload device drivers user right from the Print Operators group or other accounts you could limit the abilities of users who are assigned to specific administrative roles in your environment. You should ensure that delegated tasks will not be negatively affected.</t>
  </si>
  <si>
    <t>CCE-23181-1</t>
  </si>
  <si>
    <t xml:space="preserve"> Set Load and unload device drivers to Administrators.  Device drivers run as highly privileged code. A user who has the Load and unload device drivers user right could unintentionally install malicious code that masquerades as a device driver. Administrators should exercise greater care and install only drivers with verified digital signatures.</t>
  </si>
  <si>
    <t>WIN8-178</t>
  </si>
  <si>
    <t>Set Replace a process level token to Local Service, Network Service</t>
  </si>
  <si>
    <t>This policy setting allows one process or service to start another service or process with a different security access token, which can be used to modify the security access token of that sub-process and result in the escalation of privileges. When configuring a user right in the SCM enter a comma delimited list of accounts. Accounts can be either local or located in Active Directory, they can be groups, users, or computers. The recommended state for this setting is: Local Service, Network Service.</t>
  </si>
  <si>
    <t>The security setting Replace a process level token is set to Local Service, Network Service.</t>
  </si>
  <si>
    <t>The security setting Replace a process level token is not set to Local Service, Network Service.</t>
  </si>
  <si>
    <t>1.1.4.40</t>
  </si>
  <si>
    <t>User with the Replace a process level token privilege are able to start processes as other users whose credentials they know. They could use this method to hide their unauthorized actions on the computer. (On Windows 2000-based computers, use of the Replace a process level token user right also requires the user to have the Adjust memory quotas for a process user right that is discussed earlier in this section.)</t>
  </si>
  <si>
    <t>To establish the recommended configuration via GP, set the following UI path to Local Service, Network Service. 
Computer Configuration&gt;Windows Settings&gt;Security Settings&gt;Local Policies&gt;User Rights Assignment&gt;Replace a process level token</t>
  </si>
  <si>
    <t>On most computers, this is the default configuration and there will be no negative impact. However, if you have installed optional components such as ASP.NET or IIS, you may need to assign the Replace a process level token privilege to additional accounts. For example, IIS requires that the Service, Network Service, and IWAM_ accounts be explicitly granted this user right.</t>
  </si>
  <si>
    <t>CCE-22472-5</t>
  </si>
  <si>
    <t xml:space="preserve"> Set Replace a process level token to Local Service, Network Service. One method to achieve the recommended configuration via GP: Set the following UI path to Local Service, Network Service. 
Computer Configuration&gt;Windows  Settings&gt;Security  Settings&gt;Local Policies&gt;User Rights Assignment&gt;Replace a process level token</t>
  </si>
  <si>
    <t>WIN8-179</t>
  </si>
  <si>
    <t xml:space="preserve">AC-3
</t>
  </si>
  <si>
    <t>Set Create a token object to No One</t>
  </si>
  <si>
    <t>This policy setting allows a process to create an access token, which may provide elevated rights to access sensitive data. When configuring a user right in the SCM enter a comma delimited list of accounts. Accounts can be either local or located in Active Directory, they can be groups, users, or computers. The recommended state for this setting is: No One.</t>
  </si>
  <si>
    <t>The security setting Create a token object is set to No One.</t>
  </si>
  <si>
    <t>The security setting Create a token object is not properly configured.</t>
  </si>
  <si>
    <t>1.1.4.41</t>
  </si>
  <si>
    <t>A user account that is given this user right has complete control over the system and can lead to the system being compromised. It is highly recommended that you do not assign any user accounts this right. The operating system examines a user's access token to determine the level of the user's privileges. Access tokens are built when users log on to the local computer or connect to a remote computer over a network. When you revoke a privilege, the change is immediately recorded, but the change is not reflected in the user's access token until the next time the user logs on or connects. Users with the ability to create or modify tokens can change the level of access for any currently logged on account. They could escalate their own privileges or create a DoS condition.</t>
  </si>
  <si>
    <t>To establish the recommended configuration via GP, the following UI path should not be set to any user. 
Computer Configuration&gt;Windows Settings&gt;Security Settings&gt;Local Policies&gt;User Rights Assignment&gt;Create a token object</t>
  </si>
  <si>
    <t>CCE-22082-2</t>
  </si>
  <si>
    <t>WIN8-180</t>
  </si>
  <si>
    <t>Set Modify an object label to No one</t>
  </si>
  <si>
    <t>This privilege determines which user accounts can modify the integrity label of objects, such as files, registry keys, or processes owned by other users. Processes running under a user account can modify the label of an object owned by that user to a lower level without this privilege. When configuring a user right in the SCM enter a comma delimited list of accounts. Accounts can be either local or located in Active Directory, they can be groups, users, or computers. The recommended state for this setting is: No one.</t>
  </si>
  <si>
    <t>The security setting Modify an object label is set to No one.</t>
  </si>
  <si>
    <t xml:space="preserve">The security setting Modify an object label is not properly configured.
</t>
  </si>
  <si>
    <t>1.1.4.42</t>
  </si>
  <si>
    <t>By modifying the integrity label of an object owned by an other user a malicious user may cause them to execute code at a higher level of privilege than intended.</t>
  </si>
  <si>
    <t>To establish the recommended configuration via GP, the following UI path should not be set to any user. 
Computer Configuration&gt;Windows Settings&gt;Security Settings&gt;Local Policies&gt;User Rights Assignment&gt;Modify an object label</t>
  </si>
  <si>
    <t>None, by default the Administrators group has this user right.</t>
  </si>
  <si>
    <t>CCE-22469-1</t>
  </si>
  <si>
    <t>WIN8-181</t>
  </si>
  <si>
    <t>Set Windows Firewall: Domain: Display a notification to Yes (default)</t>
  </si>
  <si>
    <t>Select this option to have Windows Firewall with Advanced Security display notifications to the user when a program is blocked from receiving inbound connections.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 The recommended state for this setting is: Yes (default).</t>
  </si>
  <si>
    <t>Navigate to the UI Path articulated in the Remediation section and confirm it is set as prescribed. This group policy setting is backed by the following registry location:
	HKEY_LOCAL_MACHINESoftwarePoliciesMicrosoftWindowsFirewallDomainProfileDisableNotifications</t>
  </si>
  <si>
    <t>The security setting Windows Firewall: Domain: Display a notification is set to Yes (default).</t>
  </si>
  <si>
    <t>The security setting Windows Firewall: Domain: Display a notification is not set to Yes (default).</t>
  </si>
  <si>
    <t>1.1.5.1</t>
  </si>
  <si>
    <t>1.1.5.1.1</t>
  </si>
  <si>
    <t>Some organizations may prefer to avoid alarming users when firewall rules block certain types of network activity. However, notifications can be helpful when troubleshooting network issues involving the firewall.</t>
  </si>
  <si>
    <t>To establish the recommended configuration via GP, set the following UI path to Yes (default).
Computer Configuration&gt;Windows Settings&gt;Security Settings&gt;Windows Firewall with Advanced Security&gt;Windows Firewall with Advanced Security&gt;Windows Firewall Properties&gt;Domain Profile&gt;Windows Firewall: Domain: Display a notification</t>
  </si>
  <si>
    <t>If you configure this policy setting to Yes, Windows Firewall will display these notifications.</t>
  </si>
  <si>
    <t>CCE-23450-0</t>
  </si>
  <si>
    <t xml:space="preserve"> Set Windows Firewall: Domain: Display a notification to Yes (default). One method to achieve the recommended configuration via GP: Set the following UI path to Yes (default).
Computer Configuration&gt;Windows  Settings&gt;Security  Settings&gt;Windows Firewall with Advanced Security&gt;Windows Firewall with Advanced Security&gt;Windows Firewall Properties&gt;Domain Profile&gt;Windows Firewall: Domain: Display a notification</t>
  </si>
  <si>
    <t>WIN8-182</t>
  </si>
  <si>
    <t xml:space="preserve">Set Windows Firewall: Domain: Logging: Size limit (KB) to 16384 KB or greater </t>
  </si>
  <si>
    <t>Use this option to specify the size limit of the file in which Windows Firewall will write its log information. The recommended state for this setting is: 16384 KB or greater.</t>
  </si>
  <si>
    <t>Navigate to the UI Path articulated in the Remediation section and confirm it is set as prescribed. This group policy setting is backed by the following registry location:
	HKEY_LOCAL_MACHINESoftwarePoliciesMicrosoftWindowsFirewallDomainProfileLoggingLogFileSize</t>
  </si>
  <si>
    <t>The security setting Windows Firewall: Domain: Logging: Size limit (KB) is set to 16384 KB or greater .</t>
  </si>
  <si>
    <t>The security setting Windows Firewall: Domain: Logging: Size limit (KB) is not set to 16384 KB or greater .</t>
  </si>
  <si>
    <t>1.1.5.1.2</t>
  </si>
  <si>
    <t>If events are not recorded it may be difficult or impossible to determine the root cause of system problems or the unauthorized activities of malicious users</t>
  </si>
  <si>
    <t>To establish the recommended configuration via GP, set the following UI path to 16384 KB or greater.
Computer Configuration&gt;Windows Settings&gt;Security Settings&gt;Windows Firewall with Advanced Security&gt;Windows Firewall with Advanced Security&gt;Windows Firewall Properties&gt;Domain Profile&gt;Logging&gt;Windows Firewall: Domain: Logging: Size limit (KB)</t>
  </si>
  <si>
    <t>The log file size will be limited to the specified size, old events will be overwritten by newer ones when the limit is reached</t>
  </si>
  <si>
    <t>CCE-22458-4</t>
  </si>
  <si>
    <t xml:space="preserve"> Set Windows Firewall: Domain: Logging: Size limit (KB) to 16384 KB or greater . One method to achieve the recommended configuration via GP: Set the following UI path to 16384 KB or greater.
Computer Configuration&gt;Windows  Settings&gt;Security  Settings&gt;Windows Firewall with Advanced Security&gt;Windows Firewall with Advanced Security&gt;Windows Firewall Properties&gt;Domain Profile&gt;Logging&gt;Windows Firewall: Domain: Logging: Size limit (KB)</t>
  </si>
  <si>
    <t>WIN8-183</t>
  </si>
  <si>
    <t>Set Windows Firewall: Domain: Logging: Name to %SYSTEMROOT%&gt;System32&gt;logfiles&gt;firewall&gt;domainfw.log</t>
  </si>
  <si>
    <t>Use this option to specify the path and name of the file in which Windows Firewall will write its log information. The recommended state for this setting is: %SYSTEMROOT%&gt;System32&gt;logfiles&gt;firewall&gt;domainfw.log.</t>
  </si>
  <si>
    <t>Navigate to the UI Path articulated in the Remediation section and confirm it is set as prescribed. This group policy setting is backed by the following registry location:
	HKEY_LOCAL_MACHINESoftwarePoliciesMicrosoftWindowsFirewallDomainProfileLoggingLogFilePath</t>
  </si>
  <si>
    <t>The security setting Windows Firewall: Domain: Logging: Name is set to %SYSTEMROOT%&gt;System32&gt;logfiles&gt;firewall&gt;domainfw.log.</t>
  </si>
  <si>
    <t xml:space="preserve">The security setting Windows Firewall: Domain: Logging: Name is not properly configured.
</t>
  </si>
  <si>
    <t>HAC62</t>
  </si>
  <si>
    <t>HAC62:  The server-level firewall is not configured according to industry standard best practice.</t>
  </si>
  <si>
    <t>1.1.5.1.3</t>
  </si>
  <si>
    <t>To establish the recommended configuration via GP, set the following UI path to %SYSTEMROOT%&gt;System32&gt;logfiles&gt;firewall&gt;domainfw.log.
Computer Configuration&gt;Windows Settings&gt;Security Settings&gt;Windows Firewall with Advanced Security&gt;Windows Firewall with Advanced Security&gt;Windows Firewall Properties&gt;Domain Profile&gt;Logging&gt;Windows Firewall: Domain: Logging: Name</t>
  </si>
  <si>
    <t>The log file will be stored in the specified file.</t>
  </si>
  <si>
    <t>CCE-23521-8</t>
  </si>
  <si>
    <t xml:space="preserve"> Set Windows Firewall: Domain: Logging: Name to %SYSTEMROOT%&gt;System32&gt;logfiles&gt;firewall&gt;domainfw.log. One method to achieve the recommended configuration via GP: Set the following UI path to %SYSTEMROOT%&gt;System32&gt;logfiles&gt;firewall&gt;domainfw.log.
Computer Configuration&gt;Windows  Settings&gt;Security  Settings&gt;Windows Firewall with Advanced Security&gt;Windows Firewall with Advanced Security&gt;Windows Firewall Properties&gt;Domain Profile&gt;Logging&gt;Windows Firewall: Domain: Logging: Name</t>
  </si>
  <si>
    <t>WIN8-184</t>
  </si>
  <si>
    <t>Set Windows Firewall: Domain: Apply local firewall rules to Yes (default)</t>
  </si>
  <si>
    <t>This setting controls whether local administrators are allowed to create local firewall rules that apply together with firewall rules configured by Group Policy. The recommended state for this setting is: Yes (default).</t>
  </si>
  <si>
    <t>Navigate to the UI Path articulated in the Remediation section and confirm it is set as prescribed. This group policy setting is backed by the following registry location:
	HKEY_LOCAL_MACHINESoftwarePoliciesMicrosoftWindowsFirewallDomainProfileAllowLocalPolicyMerge</t>
  </si>
  <si>
    <t>The security setting Windows Firewall: Domain: Apply local firewall rules is set to Yes (default).</t>
  </si>
  <si>
    <t>The security setting Windows Firewall: Domain: Apply local firewall rules is not set to Yes (default).</t>
  </si>
  <si>
    <t>1.1.5.1.4</t>
  </si>
  <si>
    <t>Users with administrative privileges might create firewall rules that expose the system to remote attack.</t>
  </si>
  <si>
    <t>To establish the recommended configuration via GP, set the following UI path to Yes (default). 
Computer Configuration&gt;Windows Settings&gt;Security Settings&gt;Windows Firewall with Advanced Security&gt;Windows Firewall with Advanced Security&gt;Windows Firewall Properties&gt;Domain Profile&gt;Windows Firewall: Domain: Apply local firewall rules</t>
  </si>
  <si>
    <t>If you configure this setting to No, administrators can still create firewall rules, but the rules will not be applied. This setting is available only when configuring the policy through Group Policy.</t>
  </si>
  <si>
    <t>CCE-21968-3</t>
  </si>
  <si>
    <t xml:space="preserve"> Set Windows Firewall: Domain: Apply local firewall rules to Yes (default). One method to achieve the recommended configuration via GP: Set the following UI path to Yes (default). 
Computer Configuration&gt;Windows  Settings&gt;Security  Settings&gt;Windows Firewall with Advanced Security&gt;Windows Firewall with Advanced Security&gt;Windows Firewall Properties&gt;Domain Profile&gt;Windows Firewall: Domain: Apply local firewall rules</t>
  </si>
  <si>
    <t>WIN8-185</t>
  </si>
  <si>
    <t>Set Windows Firewall: Domain: Apply local connection security rules to Yes (default)</t>
  </si>
  <si>
    <t>This setting controls whether local administrators are allowed to create connection security rules that apply together with connection security rules configured by Group Policy. The recommended state for this setting is: Yes (default).</t>
  </si>
  <si>
    <t>Navigate to the UI Path articulated in the Remediation section and confirm it is set as prescribed. This group policy setting is backed by the following registry location:
	HKEY_LOCAL_MACHINESoftwarePoliciesMicrosoftWindowsFirewallDomainProfileAllowLocalIPsecPolicyMerge</t>
  </si>
  <si>
    <t>The security setting Windows Firewall: Domain: Apply local connection security rules is set to Yes (default).</t>
  </si>
  <si>
    <t>The security setting Windows Firewall: Domain: Apply local connection security rules is not set to Yes (default).</t>
  </si>
  <si>
    <t>1.1.5.1.5</t>
  </si>
  <si>
    <t>To establish the recommended configuration via GP, set the following UI path to Yes (default). 
Computer Configuration&gt;Windows Settings&gt;Security Settings&gt;Windows Firewall with Advanced Security&gt;Windows Firewall with Advanced Security&gt;Windows Firewall Properties&gt;Domain Profile&gt;Windows Firewall: Domain: Apply local connection security rules</t>
  </si>
  <si>
    <t>CCE-23253-8</t>
  </si>
  <si>
    <t xml:space="preserve"> Set Windows Firewall: Domain: Apply local connection security rules to Yes (default). One method to achieve the recommended configuration via GP: Set the following UI path to Yes (default). 
Computer Configuration&gt;Windows  Settings&gt;Security  Settings&gt;Windows Firewall with Advanced Security&gt;Windows Firewall with Advanced Security&gt;Windows Firewall Properties&gt;Domain Profile&gt;Windows Firewall: Domain: Apply local connection security rules</t>
  </si>
  <si>
    <t>WIN8-186</t>
  </si>
  <si>
    <t>SC-5</t>
  </si>
  <si>
    <t>Denial of Service Protection</t>
  </si>
  <si>
    <t>Set Windows Firewall: Domain: Allow unicast response to No</t>
  </si>
  <si>
    <t>This option is useful if you need to control whether this computer receives unicast responses to its outgoing multicast or broadcast messages. The recommended state for this setting is: No.</t>
  </si>
  <si>
    <t>Navigate to the UI Path articulated in the Remediation section and confirm it is set as prescribed. This group policy setting is backed by the following registry location:
	HKEY_LOCAL_MACHINESoftwarePoliciesMicrosoftWindowsFirewallDomainProfileDisableUnicastResponsesToMulticastBroadcast</t>
  </si>
  <si>
    <t>The security setting Windows Firewall: Domain: Allow unicast response is set to No.</t>
  </si>
  <si>
    <t>The security setting Windows Firewall: Domain: Allow unicast response is not set to No.</t>
  </si>
  <si>
    <t>1.1.5.1.6</t>
  </si>
  <si>
    <t>An attacker could respond to broadcast or multicast message with malicious payloads.</t>
  </si>
  <si>
    <t>To establish the recommended configuration via GP, set the following UI path to No. 
Computer Configuration&gt;Windows Settings&gt;Security Settings&gt;Windows Firewall with Advanced Security&gt;Windows Firewall with Advanced Security&gt;Windows Firewall Properties&gt;Domain Profile&gt;Windows Firewall: Domain: Allow unicast response</t>
  </si>
  <si>
    <t>If you enable this setting and this computer sends multicast or broadcast messages to other computers, Windows Firewall with Advanced Security waits as long as three seconds for unicast responses from the other computers and then blocks all later responses. If you disable this setting and this computer sends a multicast or broadcast message to other computers, Windows Firewall with Advanced Security blocks the unicast responses sent by those other computers.</t>
  </si>
  <si>
    <t>CCE-23201-7</t>
  </si>
  <si>
    <t xml:space="preserve"> Set Windows Firewall: Domain: Allow unicast response to No. One method to achieve the recommended configuration via GP: Set the following UI path to No. 
Computer Configuration&gt;Windows  Settings&gt;Security  Settings&gt;Windows Firewall with Advanced Security&gt;Windows Firewall with Advanced Security&gt;Windows Firewall Properties&gt;Domain Profile&gt;Windows Firewall: Domain: Allow unicast response</t>
  </si>
  <si>
    <t>WIN8-187</t>
  </si>
  <si>
    <t>Set Windows Firewall: Domain: Outbound connections to Allow (default)</t>
  </si>
  <si>
    <t>This setting determines the behavior for outbound connections that do not match an outbound firewall rule. In Windows Vista, the default behavior is to allow connections unless there are firewall rules that block the connection. The recommended state for this setting is: Allow (default).</t>
  </si>
  <si>
    <t>Navigate to the UI Path articulated in the Remediation section and confirm it is set as prescribed. This group policy setting is backed by the following registry location:
	HKEY_LOCAL_MACHINESoftwarePoliciesMicrosoftWindowsFirewallDomainProfileDefaultOutboundAction</t>
  </si>
  <si>
    <t>The security setting Windows Firewall: Domain: Outbound connections is set to Allow (default).</t>
  </si>
  <si>
    <t>The security setting Windows Firewall: Domain: Outbound connections is not set to Allow (default).</t>
  </si>
  <si>
    <t>1.1.5.1.7</t>
  </si>
  <si>
    <t>Some people believe that it is prudent to block all outbound connections except those specifically approved by the user or administrator. Microsoft disagrees with this opinion, blocking outbound connections by default will force users to deal with a large number of dialog boxes prompting them to authorize or block applications such as their web browser or instant messaging software. Additionally, blocking outbound traffic has little value because if an attacker has compromised the system they can reconfigure the firewall anyway.</t>
  </si>
  <si>
    <t>To establish the recommended configuration via GP, set the following UI path to Allow (default). 
Computer Configuration&gt;Windows Settings&gt;Security Settings&gt;Windows Firewall with Advanced Security&gt;Windows Firewall with Advanced Security&gt;Windows Firewall Properties&gt;Domain Profile&gt;Windows Firewall: Domain: Outbound connections</t>
  </si>
  <si>
    <t>None, this is the default configuration.</t>
  </si>
  <si>
    <t>CCE-22324-8</t>
  </si>
  <si>
    <t xml:space="preserve"> Set Windows Firewall: Domain: Outbound connections to Allow (default). One method to achieve the recommended configuration via GP: Set the following UI path to Allow (default). 
Computer Configuration&gt;Windows  Settings&gt;Security  Settings&gt;Windows Firewall with Advanced Security&gt;Windows Firewall with Advanced Security&gt;Windows Firewall Properties&gt;Domain Profile&gt;Windows Firewall: Domain: Outbound connections</t>
  </si>
  <si>
    <t>WIN8-188</t>
  </si>
  <si>
    <t>Set Windows Firewall: Domain: Logging: Log dropped packets to Yes</t>
  </si>
  <si>
    <t>Use this option to log when Windows Firewall with Advanced Security discards an inbound packet for any reason. The log records why and when the packet was dropped. Look for entries with the word DROP in the action column of the log. The recommended state for this setting is: Yes.</t>
  </si>
  <si>
    <t>Navigate to the UI Path articulated in the Remediation section and confirm it is set as prescribed. This group policy setting is backed by the following registry location:
	HKEY_LOCAL_MACHINESoftwarePoliciesMicrosoftWindowsFirewallDomainProfileLoggingLogDroppedPackets</t>
  </si>
  <si>
    <t>The security setting Windows Firewall: Domain: Logging: Log dropped packets is set to Yes.</t>
  </si>
  <si>
    <t>The security setting Windows Firewall: Domain: Logging: Log dropped packets is not set to Yes.</t>
  </si>
  <si>
    <t>1.1.5.1.8</t>
  </si>
  <si>
    <t>To establish the recommended configuration via GP, set the following UI path to Yes. 
Computer Configuration&gt;Windows Settings&gt;Security Settings&gt;Windows Firewall with Advanced Security&gt;Windows Firewall with Advanced Security&gt;Windows Firewall Properties&gt;Domain Profile&gt;Logging&gt;Windows Firewall: Domain: Logging: Log dropped packets</t>
  </si>
  <si>
    <t>Information about dropped packets will be recorded in the firewall log file</t>
  </si>
  <si>
    <t>CCE-23030-0</t>
  </si>
  <si>
    <t xml:space="preserve"> Set Windows Firewall: Domain: Logging: Log dropped packets to Yes. One method to achieve the recommended configuration via GP: Set the following UI path to Yes. 
Computer Configuration&gt;Windows  Settings&gt;Security  Settings&gt;Windows Firewall with Advanced Security&gt;Windows Firewall with Advanced Security&gt;Windows Firewall Properties&gt;Domain Profile&gt;Logging&gt;Windows Firewall: Domain: Logging: Log dropped packets</t>
  </si>
  <si>
    <t>WIN8-189</t>
  </si>
  <si>
    <t>Set Windows Firewall: Domain: Logging: Log successful connections to Yes</t>
  </si>
  <si>
    <t>Use this option to log when Windows Firewall with Advanced Security allows an inbound connection. The log records why and when the connection was formed. Look for entries with the word ALLOW in the action column of the log. The recommended state for this setting is: Yes.</t>
  </si>
  <si>
    <t>Navigate to the UI Path articulated in the Remediation section and confirm it is set as prescribed. This group policy setting is backed by the following registry location:
	HKEY_LOCAL_MACHINESoftwarePoliciesMicrosoftWindowsFirewallDomainProfileLoggingLogSuccessfulConnections</t>
  </si>
  <si>
    <t>The security setting Windows Firewall: Domain: Logging: Log successful connections is set to Yes.</t>
  </si>
  <si>
    <t>The security setting Windows Firewall: Domain: Logging: Log successful connections is not set to Yes.</t>
  </si>
  <si>
    <t>1.1.5.1.9</t>
  </si>
  <si>
    <t>To establish the recommended configuration via GP, set the following UI path to Yes. 
Computer Configuration&gt;Windows Settings&gt;Security Settings&gt;Windows Firewall with Advanced Security&gt;Windows Firewall with Advanced Security&gt;Windows Firewall Properties&gt;Domain Profile&gt;Logging&gt;Windows Firewall: Domain: Logging: Log successful connections</t>
  </si>
  <si>
    <t>Information about successful connections will be recorded in the firewall log file</t>
  </si>
  <si>
    <t>CCE-21810-7</t>
  </si>
  <si>
    <t xml:space="preserve"> Set Windows Firewall: Domain: Logging: Log successful connections to Yes. One method to achieve the recommended configuration via GP: Set the following UI path to Yes. 
Computer Configuration&gt;Windows  Settings&gt;Security  Settings&gt;Windows Firewall with Advanced Security&gt;Windows Firewall with Advanced Security&gt;Windows Firewall Properties&gt;Domain Profile&gt;Logging&gt;Windows Firewall: Domain: Logging: Log successful connections</t>
  </si>
  <si>
    <t>WIN8-190</t>
  </si>
  <si>
    <t>Set Inbound Connections to Enabled:Block (default)</t>
  </si>
  <si>
    <t>This setting determines the behavior for inbound connections that do not match an inbound firewall rule. The default behavior is to block connections unless there are firewall rules to allow the connection. The recommended state for this setting is: Enabled:Block (default).</t>
  </si>
  <si>
    <t>Navigate to the UI Path articulated in the Remediation section and confirm it is set as prescribed. This group policy setting is backed by the following registry location:
	HKEY_LOCAL_MACHINESoftwarePoliciesMicrosoftWindowsFirewallDomainProfileDefaultInboundAction</t>
  </si>
  <si>
    <t>The security setting Inbound Connections is Enabled:Block (default).</t>
  </si>
  <si>
    <t>1.1.5.1.10</t>
  </si>
  <si>
    <t>If the firewall allows all traffic to access the system then an attacker may be more easily able to remotely exploit a weakness in a network service.</t>
  </si>
  <si>
    <t>CCE-22387-5</t>
  </si>
  <si>
    <t>WIN8-191</t>
  </si>
  <si>
    <t>Set Windows Firewall: Domain: Firewall state to On (recommended)</t>
  </si>
  <si>
    <t>Select On (recommended) to have Windows Firewall with Advanced Security use the settings for this profile to filter network traffic. If you select Off, Windows Firewall with Advanced Security will not use any of the firewall rules or connection security rules for this profile. The recommended state for this setting is: On (recommended).</t>
  </si>
  <si>
    <t>Navigate to the UI Path articulated in the Remediation section and confirm it is set as prescribed. This group policy setting is backed by the following registry location:
	HKEY_LOCAL_MACHINESoftwarePoliciesMicrosoftWindowsFirewallDomainProfileEnableFirewall</t>
  </si>
  <si>
    <t>The security setting Windows Firewall: Domain: Firewall state is set to On (recommended).</t>
  </si>
  <si>
    <t>The security setting Windows Firewall: Domain: Firewall state is not set to On (recommended).</t>
  </si>
  <si>
    <t>1.1.5.1.11</t>
  </si>
  <si>
    <t>If the firewall is turned off all traffic will be able to access the system and an attacker may be more easily able to remotely exploit a weakness in a network service.</t>
  </si>
  <si>
    <t>To establish the recommended configuration via GP, set the following UI path to On (recommended). 
Computer Configuration&gt;Windows Settings&gt;Security Settings&gt;Windows Firewall with Advanced Security&gt;Windows Firewall with Advanced Security&gt;Windows Firewall Properties&gt;Domain Profile&gt;Windows Firewall: Domain: Firewall state</t>
  </si>
  <si>
    <t>CCE-23090-4</t>
  </si>
  <si>
    <t xml:space="preserve"> Set Windows Firewall: Domain: Firewall state to On (recommended). One method to achieve the recommended configuration via GP: Set the following UI path to On (recommended). 
Computer Configuration&gt;Windows  Settings&gt;Security  Settings&gt;Windows Firewall with Advanced Security&gt;Windows Firewall with Advanced Security&gt;Windows Firewall Properties&gt;Domain Profile&gt;Windows Firewall: Domain: Firewall state</t>
  </si>
  <si>
    <t>WIN8-192</t>
  </si>
  <si>
    <t>Set Windows Firewall: Private: Firewall state to On (recommended)</t>
  </si>
  <si>
    <t>Navigate to the UI Path articulated in the Remediation section and confirm it is set as prescribed. This group policy setting is backed by the following registry location:
	HKEY_LOCAL_MACHINESoftwarePoliciesMicrosoftWindowsFirewallPrivateProfileEnableFirewall</t>
  </si>
  <si>
    <t>The security setting Windows Firewall: Private: Firewall state is set to On (recommended).</t>
  </si>
  <si>
    <t>The security setting Windows Firewall: Private: Firewall state is not set to On (recommended).</t>
  </si>
  <si>
    <t>1.1.5.2</t>
  </si>
  <si>
    <t>1.1.5.2.1</t>
  </si>
  <si>
    <t>To establish the recommended configuration via GP, set the following UI path to On (recommended). 
Computer Configuration&gt;Windows Settings&gt;Security Settings&gt;Windows Firewall with Advanced Security&gt;Windows Firewall with Advanced Security&gt;Windows Firewall Properties&gt;Private Profile&gt;Windows Firewall: Private: Firewall state</t>
  </si>
  <si>
    <t>CCE-21714-1</t>
  </si>
  <si>
    <t xml:space="preserve"> Set Windows Firewall: Private: Firewall state to On (recommended). One method to achieve the recommended configuration via GP: Set the following UI path to On (recommended). 
Computer Configuration&gt;Windows  Settings&gt;Security  Settings&gt;Windows Firewall with Advanced Security&gt;Windows Firewall with Advanced Security&gt;Windows Firewall Properties&gt;Private Profile&gt;Windows Firewall: Private: Firewall state</t>
  </si>
  <si>
    <t>WIN8-193</t>
  </si>
  <si>
    <t>Set Windows Firewall: Private: Outbound connections to Allow (default)</t>
  </si>
  <si>
    <t>This setting determines the behavior for outbound connections that do not match an outbound firewall rule. The default behavior is to allow connections unless there are firewall rules that block the connection. Important If you set Outbound connections to Block and then deploy the firewall policy by using a GPO, computers that receive the GPO settings cannot receive subsequent Group Policy updates unless you create and deploy an outbound rule that enables Group Policy to work. Predefined rules for Core Networking include outbound rules that enable Group Policy to work. Ensure that these outbound rules are active, and thoroughly test firewall profiles before deploying. The recommended state for this setting is: Allow (default).</t>
  </si>
  <si>
    <t>Navigate to the UI Path articulated in the Remediation section and confirm it is set as prescribed. This group policy setting is backed by the following registry location:
	HKEY_LOCAL_MACHINESoftwarePoliciesMicrosoftWindowsFirewallPrivateProfileDefaultOutboundAction</t>
  </si>
  <si>
    <t>The security setting Windows Firewall: Private: Outbound connections is set to Allow (default).</t>
  </si>
  <si>
    <t>The security setting Windows Firewall: Private: Outbound connections is not set to Allow (default).</t>
  </si>
  <si>
    <t>1.1.5.2.2</t>
  </si>
  <si>
    <t>To establish the recommended configuration via GP, set the following UI path to Allow (default). 
Computer Configuration&gt;Windows Settings&gt;Security Settings&gt;Windows Firewall with Advanced Security&gt;Windows Firewall with Advanced Security&gt;Windows Firewall Properties&gt;Private Profile&gt;Windows Firewall: Private: Outbound connections</t>
  </si>
  <si>
    <t>CCE-23180-3</t>
  </si>
  <si>
    <t xml:space="preserve"> Set Windows Firewall: Private: Outbound connections to Allow (default). One method to achieve the recommended configuration via GP: Set the following UI path to Allow (default). 
Computer Configuration&gt;Windows  Settings&gt;Security  Settings&gt;Windows Firewall with Advanced Security&gt;Windows Firewall with Advanced Security&gt;Windows Firewall Properties&gt;Private Profile&gt;Windows Firewall: Private: Outbound connections</t>
  </si>
  <si>
    <t>WIN8-194</t>
  </si>
  <si>
    <t>Set Windows Firewall: Private: Apply local firewall rules to Yes (default)</t>
  </si>
  <si>
    <t>Navigate to the UI Path articulated in the Remediation section and confirm it is set as prescribed. This group policy setting is backed by the following registry location:
	HKEY_LOCAL_MACHINESoftwarePoliciesMicrosoftWindowsFirewallPrivateProfileAllowLocalPolicyMerge</t>
  </si>
  <si>
    <t>The security setting Windows Firewall: Private: Apply local firewall rules is set to Yes (default).</t>
  </si>
  <si>
    <t>The security setting Windows Firewall: Private: Apply local firewall rules is not set to Yes (default).</t>
  </si>
  <si>
    <t>1.1.5.2.3</t>
  </si>
  <si>
    <t>To establish the recommended configuration via GP, set the following UI path to Yes (default). 
Computer Configuration&gt;Windows Settings&gt;Security Settings&gt;Windows Firewall with Advanced Security&gt;Windows Firewall with Advanced Security&gt;Windows Firewall Properties&gt;Private Profile&gt;Windows Firewall: Private: Apply local firewall rules</t>
  </si>
  <si>
    <t>CCE-22676-1</t>
  </si>
  <si>
    <t xml:space="preserve"> Set Windows Firewall: Private: Apply local firewall rules to Yes (default). One method to achieve the recommended configuration via GP: Set the following UI path to Yes (default). 
Computer Configuration&gt;Windows  Settings&gt;Security  Settings&gt;Windows Firewall with Advanced Security&gt;Windows Firewall with Advanced Security&gt;Windows Firewall Properties&gt;Private Profile&gt;Windows Firewall: Private: Apply local firewall rules</t>
  </si>
  <si>
    <t>WIN8-195</t>
  </si>
  <si>
    <t>Set Windows Firewall: Private: Logging: Size limit (KB) to 16384 KB or greater</t>
  </si>
  <si>
    <t>Navigate to the UI Path articulated in the Remediation section and confirm it is set as prescribed. This group policy setting is backed by the following registry location:
	HKEY_LOCAL_MACHINESoftwarePoliciesMicrosoftWindowsFirewallPrivateProfileLoggingLogFileSize</t>
  </si>
  <si>
    <t>The security setting Windows Firewall: Private: Logging: Size limit (KB) is set to 16384 KB or greater.</t>
  </si>
  <si>
    <t>The security setting Windows Firewall: Private: Logging: Size limit (KB) is not set to 16384 KB or greater.</t>
  </si>
  <si>
    <t>1.1.5.2.4</t>
  </si>
  <si>
    <t>To establish the recommended configuration via GP, set the following UI path to 16384 KB or greater.
Computer Configuration&gt;Windows Settings&gt;Security Settings&gt;Windows Firewall with Advanced Security&gt;Windows Firewall with Advanced Security&gt;Windows Firewall Properties&gt;Private Profile&gt;Logging&gt;Windows Firewall: Private: Logging: Size limit (KB)</t>
  </si>
  <si>
    <t>CCE-23447-6</t>
  </si>
  <si>
    <t xml:space="preserve"> Set Windows Firewall: Private: Logging: Size limit (KB) to 16384 KB or greater. One method to achieve the recommended configuration via GP: Set the following UI path to 16384 KB or greater.
Computer Configuration&gt;Windows  Settings&gt;Security  Settings&gt;Windows Firewall with Advanced Security&gt;Windows Firewall with Advanced Security&gt;Windows Firewall Properties&gt;Private Profile&gt;Logging&gt;Windows Firewall: Private: Logging: Size limit (KB)</t>
  </si>
  <si>
    <t>WIN8-196</t>
  </si>
  <si>
    <t>Set Windows Firewall: Private: Apply local connection security rules to Yes (default)</t>
  </si>
  <si>
    <t>Navigate to the UI Path articulated in the Remediation section and confirm it is set as prescribed. This group policy setting is backed by the following registry location:
	HKEY_LOCAL_MACHINESoftwarePoliciesMicrosoftWindowsFirewallPrivateProfileAllowLocalIPsecPolicyMerge</t>
  </si>
  <si>
    <t>The security setting Windows Firewall: Private: Apply local connection security rules is set to Yes (default).</t>
  </si>
  <si>
    <t>The security setting Windows Firewall: Private: Apply local connection security rules is not set to Yes (default).</t>
  </si>
  <si>
    <t>1.1.5.2.5</t>
  </si>
  <si>
    <t>To establish the recommended configuration via GP, set the following UI path to Yes (default). 
Computer Configuration&gt;Windows Settings&gt;Security Settings&gt;Windows Firewall with Advanced Security&gt;Windows Firewall with Advanced Security&gt;Windows Firewall Properties&gt;Private Profile&gt;Windows Firewall: Private: Apply local connection security rules</t>
  </si>
  <si>
    <t>CCE-22915-3</t>
  </si>
  <si>
    <t xml:space="preserve"> Set Windows Firewall: Private: Apply local connection security rules to Yes (default). One method to achieve the recommended configuration via GP: Set the following UI path to Yes (default). 
Computer Configuration&gt;Windows  Settings&gt;Security  Settings&gt;Windows Firewall with Advanced Security&gt;Windows Firewall with Advanced Security&gt;Windows Firewall Properties&gt;Private Profile&gt;Windows Firewall: Private: Apply local connection security rules</t>
  </si>
  <si>
    <t>WIN8-197</t>
  </si>
  <si>
    <t>Set Windows Firewall: Private: Display a notification to Yes (default)</t>
  </si>
  <si>
    <t>Select this option to have Windows Firewall with Advanced Security display notifications to the user when a program is blocked from receiving inbound connections.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 The recommended state for this setting is: Yes (default).</t>
  </si>
  <si>
    <t>Navigate to the UI Path articulated in the Remediation section and confirm it is set as prescribed. This group policy setting is backed by the following registry location:
	HKEY_LOCAL_MACHINESoftwarePoliciesMicrosoftWindowsFirewallPrivateProfileDisableNotifications</t>
  </si>
  <si>
    <t>The security setting Windows Firewall: Private: Display a notification is set to Yes (default).</t>
  </si>
  <si>
    <t>The security setting Windows Firewall: Private: Display a notification is not set to Yes (default).</t>
  </si>
  <si>
    <t>1.1.5.2.6</t>
  </si>
  <si>
    <t>To establish the recommended configuration via GP, set the following UI path to Yes (default).
Computer Configuration&gt;Windows Settings&gt;Security Settings&gt;Windows Firewall with Advanced Security&gt;Windows Firewall with Advanced Security&gt;Windows Firewall Properties&gt;Private Profile&gt;Windows Firewall: Private: Display a notification</t>
  </si>
  <si>
    <t>CCE-22877-5</t>
  </si>
  <si>
    <t xml:space="preserve"> Set Windows Firewall: Private: Display a notification to Yes (default). One method to achieve the recommended configuration via GP: Set the following UI path to Yes (default).
Computer Configuration&gt;Windows  Settings&gt;Security  Settings&gt;Windows Firewall with Advanced Security&gt;Windows Firewall with Advanced Security&gt;Windows Firewall Properties&gt;Private Profile&gt;Windows Firewall: Private: Display a notification</t>
  </si>
  <si>
    <t>WIN8-198</t>
  </si>
  <si>
    <t>Navigate to the UI Path articulated in the Remediation section and confirm it is set as prescribed. This group policy setting is backed by the following registry location:
	HKEY_LOCAL_MACHINESoftwarePoliciesMicrosoftWindowsFirewallPrivateProfileDefaultInboundAction</t>
  </si>
  <si>
    <t>1.1.5.2.7</t>
  </si>
  <si>
    <t>To establish the recommended configuration via GP, set the following UI path to Enabled. 
Computer Configuration&gt;Windows Settings&gt;Security Settings&gt;Windows Firewall with Advanced Security&gt;Windows Firewall with Advanced Security&gt;Windows Firewall Properties&gt;Private Profile&gt;Windows Firewall: Private: Inbound connections
Then set the Inbound Connections option to Block (default).</t>
  </si>
  <si>
    <t>CCE-21826-3</t>
  </si>
  <si>
    <t xml:space="preserve"> Set Inbound Connections to Enabled:Block (default). One method to achieve the recommended configuration via GP: Set the following UI path to Enabled. 
Computer Configuration&gt;Windows  Settings&gt;Security  Settings&gt;Windows Firewall with Advanced Security&gt;Windows Firewall with Advanced Security&gt;Windows Firewall Properties&gt;Private Profile&gt;Windows Firewall: Private: Inbound connections
Then  Set the Inbound Connections option to Block (default).</t>
  </si>
  <si>
    <t>WIN8-199</t>
  </si>
  <si>
    <t>Set Windows Firewall: Private: Logging: Name to %SYSTEMROOT%&gt;System32&gt;logfiles&gt;firewall&gt;privatefw.log</t>
  </si>
  <si>
    <t>Use this option to specify the path and name of the file in which Windows Firewall will write its log information. The recommended state for this setting is: %SYSTEMROOT%&gt;System32&gt;logfiles&gt;firewall&gt;privatefw.log.</t>
  </si>
  <si>
    <t>Navigate to the UI Path articulated in the Remediation section and confirm it is set as prescribed. This group policy setting is backed by the following registry location:
	HKEY_LOCAL_MACHINESoftwarePoliciesMicrosoftWindowsFirewallPrivateProfileLoggingLogFilePath</t>
  </si>
  <si>
    <t>The security setting Windows Firewall: Private: Logging: Name is set to %SYSTEMROOT%&gt;System32&gt;logfiles&gt;firewall&gt;privatefw.log.</t>
  </si>
  <si>
    <t xml:space="preserve">The security setting Windows Firewall: Private: Logging: Name is not properly configured.
</t>
  </si>
  <si>
    <t>HIA2</t>
  </si>
  <si>
    <t>HIA2: Standardized naming convention is not enforced</t>
  </si>
  <si>
    <t>1.1.5.2.8</t>
  </si>
  <si>
    <t>To establish the recommended configuration via GP, set the following UI path to %SYSTEMROOT%&gt;System32&gt;logfiles&gt;firewall&gt;privatefw.log.
Computer Configuration&gt;Windows Settings&gt;Security Settings&gt;Windows Firewall with Advanced Security&gt;Windows Firewall with Advanced Security&gt;Windows Firewall Properties&gt;Private Profile&gt;Logging&gt;Windows Firewall: Private: Logging: Name</t>
  </si>
  <si>
    <t>CCE-21460-1</t>
  </si>
  <si>
    <t xml:space="preserve"> Set Windows Firewall: Private: Logging: Name to %SYSTEMROOT%&gt;System32&gt;logfiles&gt;firewall&gt;privatefw.log. One method to achieve the recommended configuration via GP: Set the following UI path to %SYSTEMROOT%&gt;System32&gt;logfiles&gt;firewall&gt;privatefw.log.
Computer Configuration&gt;Windows  Settings&gt;Security  Settings&gt;Windows Firewall with Advanced Security&gt;Windows Firewall with Advanced Security&gt;Windows Firewall Properties&gt;Private Profile&gt;Logging&gt;Windows Firewall: Private: Logging: Name</t>
  </si>
  <si>
    <t>WIN8-200</t>
  </si>
  <si>
    <t>Set Windows Firewall: Private: Allow unicast response to No</t>
  </si>
  <si>
    <t>Navigate to the UI Path articulated in the Remediation section and confirm it is set as prescribed. This group policy setting is backed by the following registry location:
	HKEY_LOCAL_MACHINESoftwarePoliciesMicrosoftWindowsFirewallPrivateProfileDisableUnicastResponsesToMulticastBroadcast</t>
  </si>
  <si>
    <t>The security setting Windows Firewall: Private: Allow unicast response is set to No.</t>
  </si>
  <si>
    <t>The security setting Windows Firewall: Private: Allow unicast response is not set to No.</t>
  </si>
  <si>
    <t>1.1.5.2.9</t>
  </si>
  <si>
    <t>To establish the recommended configuration via GP, set the following UI path to No. 
Computer Configuration&gt;Windows Settings&gt;Security Settings&gt;Windows Firewall with Advanced Security&gt;Windows Firewall with Advanced Security&gt;Windows Firewall Properties&gt;Private Profile&gt;Windows Firewall: Private: Allow unicast response</t>
  </si>
  <si>
    <t>CCE-22003-8</t>
  </si>
  <si>
    <t xml:space="preserve"> Set Windows Firewall: Private: Allow unicast response to No. One method to achieve the recommended configuration via GP: Set the following UI path to No. 
Computer Configuration&gt;Windows  Settings&gt;Security  Settings&gt;Windows Firewall with Advanced Security&gt;Windows Firewall with Advanced Security&gt;Windows Firewall Properties&gt;Private Profile&gt;Windows Firewall: Private: Allow unicast response</t>
  </si>
  <si>
    <t>WIN8-201</t>
  </si>
  <si>
    <t>Set Windows Firewall: Private: Logging: Log successful connections to Yes</t>
  </si>
  <si>
    <t>Navigate to the UI Path articulated in the Remediation section and confirm it is set as prescribed. This group policy setting is backed by the following registry location:
	HKEY_LOCAL_MACHINESoftwarePoliciesMicrosoftWindowsFirewallPrivateProfileLoggingLogSuccessfulConnections</t>
  </si>
  <si>
    <t>The security setting Windows Firewall: Private: Logging: Log successful connections is set to Yes.</t>
  </si>
  <si>
    <t>The security setting Windows Firewall: Private: Logging: Log successful connections is not set to Yes.</t>
  </si>
  <si>
    <t>1.1.5.2.10</t>
  </si>
  <si>
    <t>To establish the recommended configuration via GP, set the following UI path to Yes. 
Computer Configuration&gt;Windows Settings&gt;Security Settings&gt;Windows Firewall with Advanced Security&gt;Windows Firewall with Advanced Security&gt;Windows Firewall Properties&gt;Private Profile&gt;Logging&gt;Windows Firewall: Private: Logging: Log successful connections</t>
  </si>
  <si>
    <t>CCE-23120-9</t>
  </si>
  <si>
    <t xml:space="preserve"> Set Windows Firewall: Private: Logging: Log successful connections to Yes. One method to achieve the recommended configuration via GP: Set the following UI path to Yes. 
Computer Configuration&gt;Windows  Settings&gt;Security  Settings&gt;Windows Firewall with Advanced Security&gt;Windows Firewall with Advanced Security&gt;Windows Firewall Properties&gt;Private Profile&gt;Logging&gt;Windows Firewall: Private: Logging: Log successful connections</t>
  </si>
  <si>
    <t>WIN8-202</t>
  </si>
  <si>
    <t>Set Windows Firewall: Private: Logging: Log dropped packets to Yes</t>
  </si>
  <si>
    <t>Navigate to the UI Path articulated in the Remediation section and confirm it is set as prescribed. This group policy setting is backed by the following registry location:
	HKEY_LOCAL_MACHINESoftwarePoliciesMicrosoftWindowsFirewallPrivateProfileLoggingLogDroppedPackets</t>
  </si>
  <si>
    <t>The security setting Windows Firewall: Private: Logging: Log dropped packets is set to Yes.</t>
  </si>
  <si>
    <t>The security setting Windows Firewall: Private: Logging: Log dropped packets is not set to Yes.</t>
  </si>
  <si>
    <t>1.1.5.2.11</t>
  </si>
  <si>
    <t>To establish the recommended configuration via GP, set the following UI path to Yes. 
Computer Configuration&gt;Windows Settings&gt;Security Settings&gt;Windows Firewall with Advanced Security&gt;Windows Firewall with Advanced Security&gt;Windows Firewall Properties&gt;Private Profile&gt;Logging&gt;Windows Firewall: Private: Logging: Log dropped packets</t>
  </si>
  <si>
    <t>CCE-21256-3</t>
  </si>
  <si>
    <t xml:space="preserve"> Set Windows Firewall: Private: Logging: Log dropped packets to Yes. One method to achieve the recommended configuration via GP: Set the following UI path to Yes. 
Computer Configuration&gt;Windows  Settings&gt;Security  Settings&gt;Windows Firewall with Advanced Security&gt;Windows Firewall with Advanced Security&gt;Windows Firewall Properties&gt;Private Profile&gt;Logging&gt;Windows Firewall: Private: Logging: Log dropped packets</t>
  </si>
  <si>
    <t>WIN8-203</t>
  </si>
  <si>
    <t>Set Windows Firewall: Public: Outbound connections to Allow (default)</t>
  </si>
  <si>
    <t>Navigate to the UI Path articulated in the Remediation section and confirm it is set as prescribed. This group policy setting is backed by the following registry location:
	HKEY_LOCAL_MACHINESoftwarePoliciesMicrosoftWindowsFirewallPublicProfileDefaultOutboundAction</t>
  </si>
  <si>
    <t>The security setting Windows Firewall: Public: Outbound connections is set to Allow (default).</t>
  </si>
  <si>
    <t>The security setting Windows Firewall: Public: Outbound connections is not set to Allow (default).</t>
  </si>
  <si>
    <t>1.1.5.3</t>
  </si>
  <si>
    <t>1.1.5.3.1</t>
  </si>
  <si>
    <t>To establish the recommended configuration via GP, set the following UI path to Allow (default). 
Computer Configuration&gt;Windows Settings&gt;Security Settings&gt;Windows Firewall with Advanced Security&gt;Windows Firewall with Advanced Security&gt;Windows Firewall Properties&gt;Public Profile&gt;Windows Firewall: Public: Outbound connections</t>
  </si>
  <si>
    <t>CCE-22181-2</t>
  </si>
  <si>
    <t xml:space="preserve"> Set Windows Firewall: Public: Outbound connections to Allow (default). One method to achieve the recommended configuration via GP: Set the following UI path to Allow (default). 
Computer Configuration&gt;Windows  Settings&gt;Security  Settings&gt;Windows Firewall with Advanced Security&gt;Windows Firewall with Advanced Security&gt;Windows Firewall Properties&gt;Public Profile&gt;Windows Firewall: Public: Outbound connections</t>
  </si>
  <si>
    <t>WIN8-204</t>
  </si>
  <si>
    <t>Set Windows Firewall: Public: Apply local firewall rules to Yes (default)</t>
  </si>
  <si>
    <t>Navigate to the UI Path articulated in the Remediation section and confirm it is set as prescribed. This group policy setting is backed by the following registry location:
	HKEY_LOCAL_MACHINESoftwarePoliciesMicrosoftWindowsFirewallPublicProfileAllowLocalPolicyMerge</t>
  </si>
  <si>
    <t>The security setting Windows Firewall: Public: Apply local firewall rules is set to Yes (default).</t>
  </si>
  <si>
    <t>The security setting Windows Firewall: Public: Apply local firewall rules is not set to Yes (default).</t>
  </si>
  <si>
    <t>1.1.5.3.2</t>
  </si>
  <si>
    <t>To establish the recommended configuration via GP, set the following UI path to Yes (default). 
Computer Configuration&gt;Windows Settings&gt;Security Settings&gt;Windows Firewall with Advanced Security&gt;Windows Firewall with Advanced Security&gt;Windows Firewall Properties&gt;Public Profile&gt;Windows Firewall: Public: Apply local firewall rules</t>
  </si>
  <si>
    <t>CCE-23240-5</t>
  </si>
  <si>
    <t xml:space="preserve"> Set Windows Firewall: Public: Apply local firewall rules to Yes (default). One method to achieve the recommended configuration via GP: Set the following UI path to Yes (default). 
Computer Configuration&gt;Windows  Settings&gt;Security  Settings&gt;Windows Firewall with Advanced Security&gt;Windows Firewall with Advanced Security&gt;Windows Firewall Properties&gt;Public Profile&gt;Windows Firewall: Public: Apply local firewall rules</t>
  </si>
  <si>
    <t>WIN8-205</t>
  </si>
  <si>
    <t>Set Windows Firewall: Public: Apply local connection security rules to No</t>
  </si>
  <si>
    <t>This setting controls whether local administrators are allowed to create connection security rules that apply together with connection security rules configured by Group Policy. The recommended state for this setting is: No.</t>
  </si>
  <si>
    <t>Navigate to the UI Path articulated in the Remediation section and confirm it is set as prescribed. This group policy setting is backed by the following registry location:
	HKEY_LOCAL_MACHINESoftwarePoliciesMicrosoftWindowsFirewallPublicProfileAllowLocalIPsecPolicyMerge</t>
  </si>
  <si>
    <t>The security setting Windows Firewall: Public: Apply local connection security rules is set to No.</t>
  </si>
  <si>
    <t>The security setting Windows Firewall: Public: Apply local connection security rules is not set to No.</t>
  </si>
  <si>
    <t>1.1.5.3.3</t>
  </si>
  <si>
    <t>To establish the recommended configuration via GP, set the following UI path to No. 
Computer Configuration&gt;Windows Settings&gt;Security Settings&gt;Windows Firewall with Advanced Security&gt;Windows Firewall with Advanced Security&gt;Windows Firewall Properties&gt;Public Profile&gt;Windows Firewall: Public: Apply local connection security rules</t>
  </si>
  <si>
    <t>CCE-21508-7</t>
  </si>
  <si>
    <t xml:space="preserve"> Set Windows Firewall: Public: Apply local connection security rules to No. One method to achieve the recommended configuration via GP: Set the following UI path to No. 
Computer Configuration&gt;Windows  Settings&gt;Security  Settings&gt;Windows Firewall with Advanced Security&gt;Windows Firewall with Advanced Security&gt;Windows Firewall Properties&gt;Public Profile&gt;Windows Firewall: Public: Apply local connection security rules</t>
  </si>
  <si>
    <t>WIN8-206</t>
  </si>
  <si>
    <t>Set Windows Firewall: Public: Logging: Log dropped packets to Yes</t>
  </si>
  <si>
    <t>Navigate to the UI Path articulated in the Remediation section and confirm it is set as prescribed. This group policy setting is backed by the following registry location:
	HKEY_LOCAL_MACHINESoftwarePoliciesMicrosoftWindowsFirewallPublicProfileLoggingLogDroppedPackets</t>
  </si>
  <si>
    <t>The security setting Windows Firewall: Public: Logging: Log dropped packets is set to Yes.</t>
  </si>
  <si>
    <t>The security setting Windows Firewall: Public: Logging: Log dropped packets is not set to Yes.</t>
  </si>
  <si>
    <t>1.1.5.3.4</t>
  </si>
  <si>
    <t>To establish the recommended configuration via GP, set the following UI path to Yes. 
Computer Configuration&gt;Windows Settings&gt;Security Settings&gt;Windows Firewall with Advanced Security&gt;Windows Firewall with Advanced Security&gt;Windows Firewall Properties&gt;Public Profile&gt;Logging&gt;Windows Firewall: Public: Logging: Log dropped packets</t>
  </si>
  <si>
    <t>CCE-23017-7</t>
  </si>
  <si>
    <t xml:space="preserve"> Set Windows Firewall: Public: Logging: Log dropped packets to Yes. One method to achieve the recommended configuration via GP: Set the following UI path to Yes. 
Computer Configuration&gt;Windows  Settings&gt;Security  Settings&gt;Windows Firewall with Advanced Security&gt;Windows Firewall with Advanced Security&gt;Windows Firewall Properties&gt;Public Profile&gt;Logging&gt;Windows Firewall: Public: Logging: Log dropped packets</t>
  </si>
  <si>
    <t>WIN8-207</t>
  </si>
  <si>
    <t>Set Windows Firewall: Public: Display a notification to No</t>
  </si>
  <si>
    <t>Select this option to have Windows Firewall with Advanced Security display notifications to the user when a program is blocked from receiving inbound connections.
	NOTE: When the Apply local firewall rules setting is configured to No, it is also recommended to also configure the Display a notification setting to No. Otherwise, users will continue to receive messages that ask if they want to unblock a restricted inbound connection, but the user's response will be ignored. The recommended state for this setting is: No.</t>
  </si>
  <si>
    <t>Navigate to the UI Path articulated in the Remediation section and confirm it is set as prescribed. This group policy setting is backed by the following registry location:
	HKEY_LOCAL_MACHINESoftwarePoliciesMicrosoftWindowsFirewallPublicProfileDisableNotifications</t>
  </si>
  <si>
    <t>The security setting Windows Firewall: Public: Display a notification is set to No.</t>
  </si>
  <si>
    <t>The security setting Windows Firewall: Public: Display a notification is not set to No.</t>
  </si>
  <si>
    <t>1.1.5.3.5</t>
  </si>
  <si>
    <t>To establish the recommended configuration via GP, set the following UI path to No.
Computer Configuration&gt;Windows Settings&gt;Security Settings&gt;Windows Firewall with Advanced Security&gt;Windows Firewall with Advanced Security&gt;Windows Firewall Properties&gt;Public Profile&gt;Windows Firewall: Public: Display a notification</t>
  </si>
  <si>
    <t>CCE-22028-5</t>
  </si>
  <si>
    <t xml:space="preserve"> Set Windows Firewall: Public: Display a notification to No. One method to achieve the recommended configuration via GP: Set the following UI path to No.
Computer Configuration&gt;Windows  Settings&gt;Security  Settings&gt;Windows Firewall with Advanced Security&gt;Windows Firewall with Advanced Security&gt;Windows Firewall Properties&gt;Public Profile&gt;Windows Firewall: Public: Display a notification</t>
  </si>
  <si>
    <t>WIN8-208</t>
  </si>
  <si>
    <t>Set Windows Firewall: Public: Allow unicast response to No</t>
  </si>
  <si>
    <t>Navigate to the UI Path articulated in the Remediation section and confirm it is set as prescribed. This group policy setting is backed by the following registry location:
	HKEY_LOCAL_MACHINESoftwarePoliciesMicrosoftWindowsFirewallPublicProfileDisableUnicastResponsesToMulticastBroadcast</t>
  </si>
  <si>
    <t>The security setting Windows Firewall: Public: Allow unicast response is set to No.</t>
  </si>
  <si>
    <t>The security setting Windows Firewall: Public: Allow unicast response is not set to No.</t>
  </si>
  <si>
    <t>1.1.5.3.6</t>
  </si>
  <si>
    <t>To establish the recommended configuration via GP, set the following UI path to No. 
Computer Configuration&gt;Windows Settings&gt;Security Settings&gt;Windows Firewall with Advanced Security&gt;Windows Firewall with Advanced Security&gt;Windows Firewall Properties&gt;Public Profile&gt;Windows Firewall: Public: Allow unicast response</t>
  </si>
  <si>
    <t>CCE-22993-0</t>
  </si>
  <si>
    <t xml:space="preserve"> Set Windows Firewall: Public: Allow unicast response to No. One method to achieve the recommended configuration via GP: Set the following UI path to No. 
Computer Configuration&gt;Windows  Settings&gt;Security  Settings&gt;Windows Firewall with Advanced Security&gt;Windows Firewall with Advanced Security&gt;Windows Firewall Properties&gt;Public Profile&gt;Windows Firewall: Public: Allow unicast response</t>
  </si>
  <si>
    <t>WIN8-209</t>
  </si>
  <si>
    <t>Set Windows Firewall: Public: Logging: Name to %SYSTEMROOT%&gt;System32&gt;logfiles&gt;firewall&gt;publicfw.log</t>
  </si>
  <si>
    <t>Use this option to specify the path and name of the file in which Windows Firewall will write its log information. The recommended state for this setting is: %SYSTEMROOT%&gt;System32&gt;logfiles&gt;firewall&gt;publicfw.log.</t>
  </si>
  <si>
    <t>Navigate to the UI Path articulated in the Remediation section and confirm it is set as prescribed. This group policy setting is backed by the following registry location:
	HKEY_LOCAL_MACHINESoftwarePoliciesMicrosoftWindowsFirewallPublicProfileLoggingLogFilePath</t>
  </si>
  <si>
    <t>The security setting Windows Firewall: Public: Logging: Name is set to %SYSTEMROOT%&gt;System32&gt;logfiles&gt;firewall&gt;publicfw.log.</t>
  </si>
  <si>
    <t>The security setting Windows Firewall: Public: Logging: Name is not properly configured.</t>
  </si>
  <si>
    <t>1.1.5.3.7</t>
  </si>
  <si>
    <t>To establish the recommended configuration via GP, set the following UI path to %SYSTEMROOT%&gt;System32&gt;logfiles&gt;firewall&gt;publicfw.log.
Computer Configuration&gt;Windows Settings&gt;Security Settings&gt;Windows Firewall with Advanced Security&gt;Windows Firewall with Advanced Security&gt;Windows Firewall Properties&gt;Public Profile&gt;Logging&gt;Windows Firewall: Public: Logging: Name</t>
  </si>
  <si>
    <t>CCE-22267-9</t>
  </si>
  <si>
    <t xml:space="preserve"> Set Windows Firewall: Public: Logging: Name to %SYSTEMROOT%&gt;System32&gt;logfiles&gt;firewall&gt;publicfw.log. One method to achieve the recommended configuration via GP: Set the following UI path to %SYSTEMROOT%&gt;System32&gt;logfiles&gt;firewall&gt;publicfw.log.
Computer Configuration&gt;Windows  Settings&gt;Security  Settings&gt;Windows Firewall with Advanced Security&gt;Windows Firewall with Advanced Security&gt;Windows Firewall Properties&gt;Public Profile&gt;Logging&gt;Windows Firewall: Public: Logging: Name</t>
  </si>
  <si>
    <t>WIN8-210</t>
  </si>
  <si>
    <t>Set Windows Firewall: Public: Logging: Log successful connections to Yes</t>
  </si>
  <si>
    <t>Navigate to the UI Path articulated in the Remediation section and confirm it is set as prescribed. This group policy setting is backed by the following registry location:
	HKEY_LOCAL_MACHINESoftwarePoliciesMicrosoftWindowsFirewallPublicProfileLoggingLogSuccessfulConnections</t>
  </si>
  <si>
    <t>The security setting Windows Firewall: Public: Logging: Log successful connections is set to Yes.</t>
  </si>
  <si>
    <t>The security setting Windows Firewall: Public: Logging: Log successful connections is not set to Yes.</t>
  </si>
  <si>
    <t>1.1.5.3.8</t>
  </si>
  <si>
    <t>To establish the recommended configuration via GP, set the following UI path to Yes. 
Computer Configuration&gt;Windows Settings&gt;Security Settings&gt;Windows Firewall with Advanced Security&gt;Windows Firewall with Advanced Security&gt;Windows Firewall Properties&gt;Public Profile&gt;Logging&gt;Windows Firewall: Public: Logging: Log successful connections</t>
  </si>
  <si>
    <t>CCE-21530-1</t>
  </si>
  <si>
    <t xml:space="preserve"> Set Windows Firewall: Public: Logging: Log successful connections to Yes. One method to achieve the recommended configuration via GP: Set the following UI path to Yes. 
Computer Configuration&gt;Windows  Settings&gt;Security  Settings&gt;Windows Firewall with Advanced Security&gt;Windows Firewall with Advanced Security&gt;Windows Firewall Properties&gt;Public Profile&gt;Logging&gt;Windows Firewall: Public: Logging: Log successful connections</t>
  </si>
  <si>
    <t>WIN8-211</t>
  </si>
  <si>
    <t>Set Windows Firewall: Public: Logging: Size limit (KB) to 16384 KB or greater</t>
  </si>
  <si>
    <t>Navigate to the UI Path articulated in the Remediation section and confirm it is set as prescribed. This group policy setting is backed by the following registry location:
	HKEY_LOCAL_MACHINESoftwarePoliciesMicrosoftWindowsFirewallPublicProfileLoggingLogFileSize</t>
  </si>
  <si>
    <t>The security setting Windows Firewall: Public: Logging: Size limit (KB) is set to 16384 KB or greater.</t>
  </si>
  <si>
    <t>The security setting Windows Firewall: Public: Logging: Size limit (KB) is not set to 16384 KB or greater.</t>
  </si>
  <si>
    <t>1.1.5.3.9</t>
  </si>
  <si>
    <t>To establish the recommended configuration via GP, set the following UI path to 16384 KB or greater.
Computer Configuration&gt;Windows Settings&gt;Security Settings&gt;Windows Firewall with Advanced Security&gt;Windows Firewall with Advanced Security&gt;Windows Firewall Properties&gt;Public Profile&gt;Logging&gt;Windows Firewall: Public: Logging: Size limit (KB)</t>
  </si>
  <si>
    <t>CCE-22460-0</t>
  </si>
  <si>
    <t xml:space="preserve"> Set Windows Firewall: Public: Logging: Size limit (KB) to 16384 KB or greater. One method to achieve the recommended configuration via GP: Set the following UI path to 16384 KB or greater.
Computer Configuration&gt;Windows  Settings&gt;Security  Settings&gt;Windows Firewall with Advanced Security&gt;Windows Firewall with Advanced Security&gt;Windows Firewall Properties&gt;Public Profile&gt;Logging&gt;Windows Firewall: Public: Logging: Size limit (KB)</t>
  </si>
  <si>
    <t>WIN8-212</t>
  </si>
  <si>
    <t>Set Windows Firewall: Public: Firewall state to On (recommended)</t>
  </si>
  <si>
    <t>Navigate to the UI Path articulated in the Remediation section and confirm it is set as prescribed. This group policy setting is backed by the following registry location:
	HKEY_LOCAL_MACHINESoftwarePoliciesMicrosoftWindowsFirewallPublicProfileEnableFirewall</t>
  </si>
  <si>
    <t>The security setting Windows Firewall: Public: Firewall state is set to On (recommended).</t>
  </si>
  <si>
    <t>The security setting Windows Firewall: Public: Firewall state is not set to On (recommended).</t>
  </si>
  <si>
    <t>1.1.5.3.10</t>
  </si>
  <si>
    <t>To establish the recommended configuration via GP, set the following UI path to On (recommended). 
Computer Configuration&gt;Windows Settings&gt;Security Settings&gt;Windows Firewall with Advanced Security&gt;Windows Firewall with Advanced Security&gt;Windows Firewall Properties&gt;Public Profile&gt;Windows Firewall: Public: Firewall state</t>
  </si>
  <si>
    <t>CCE-21359-5</t>
  </si>
  <si>
    <t xml:space="preserve"> Set Windows Firewall: Public: Firewall state to On (recommended). One method to achieve the recommended configuration via GP: Set the following UI path to On (recommended). 
Computer Configuration&gt;Windows  Settings&gt;Security  Settings&gt;Windows Firewall with Advanced Security&gt;Windows Firewall with Advanced Security&gt;Windows Firewall Properties&gt;Public Profile&gt;Windows Firewall: Public: Firewall state</t>
  </si>
  <si>
    <t>WIN8-213</t>
  </si>
  <si>
    <t>Navigate to the UI Path articulated in the Remediation section and confirm it is set as prescribed. This group policy setting is backed by the following registry location:
	HKEY_LOCAL_MACHINESoftwarePoliciesMicrosoftWindowsFirewallPublicProfileDefaultInboundAction</t>
  </si>
  <si>
    <t>1.1.5.3.11</t>
  </si>
  <si>
    <t>To establish the recommended configuration via GP, set the following UI path to Enabled. 
Computer Configuration&gt;Windows Settings&gt;Security Settings&gt;Windows Firewall with Advanced Security&gt;Windows Firewall with Advanced Security&gt;Windows Firewall Properties&gt;Public Profile&gt;Windows Firewall: Public: Inbound connections&gt;Then set the Inbound Connections option to Block (default).</t>
  </si>
  <si>
    <t>CCE-22517-7</t>
  </si>
  <si>
    <t xml:space="preserve"> Set Inbound Connections to Enabled:Block (default). One method to achieve the recommended configuration via GP: Set the following UI path to Enabled. 
Computer Configuration&gt;Windows  Settings&gt;Security  Settings&gt;Windows Firewall with Advanced Security&gt;Windows Firewall with Advanced Security&gt;Windows Firewall Properties&gt;Public Profile&gt;Windows Firewall: Public: Inbound connections&gt;Then  Set the Inbound Connections option to Block (default).</t>
  </si>
  <si>
    <t>WIN8-214</t>
  </si>
  <si>
    <t>Set Turn off downloading of print drivers over HTTP to Enabled</t>
  </si>
  <si>
    <t>This policy setting controls whether the computer can download print driver packages over HTTP. To set up HTTP printing, printer drivers that are not available in the standard operating system installation might need to be downloaded over HTTP.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</si>
  <si>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NTPrintersDisableWebPnPDownload</t>
  </si>
  <si>
    <t>The security setting Turn off downloading of print drivers over HTTP is set to Enabled.</t>
  </si>
  <si>
    <t>The security setting Turn off downloading of print drivers over HTTP is not enabled.</t>
  </si>
  <si>
    <t>1.2.3.1</t>
  </si>
  <si>
    <t>1.2.3.1.2</t>
  </si>
  <si>
    <t>Users might download drivers that include malicious code.</t>
  </si>
  <si>
    <t>To establish the recommended configuration via GP, set the following UI path to Enabled. 
Computer Configuration&gt;Administrative Templates&gt;System&gt;Internet Communication Management&gt;Internet Communication settings&gt;Turn off downloading of print drivers over HTTP</t>
  </si>
  <si>
    <t>This policy setting does not prevent the client computer from printing to printers on the intranet or the Internet over HTTP. It only prohibits drivers that are not already installed locally from downloading.</t>
  </si>
  <si>
    <t>CCE-22183-8</t>
  </si>
  <si>
    <t xml:space="preserve"> Set Turn off downloading of print drivers over HTTP to Enabled. One method to achieve the recommended configuration via GP: Set the following UI path to Enabled. 
Computer Configuration&gt;Administrative Templates&gt;System&gt;Internet Communication Management&gt;Internet Communication  Settings&gt;Turn off downloading of print drivers over HTTP</t>
  </si>
  <si>
    <t>WIN8-215</t>
  </si>
  <si>
    <t>Set Turn off Windows Update device driver searching to Enabled</t>
  </si>
  <si>
    <t>This policy setting specifies whether Windows will search Windows Update for device drivers when no local drivers for a device are present. Note See also Turn off Windows Update device driver search prompt in Administrative Templates/System, which governs whether an administrator is prompted before Windows Update is searched for device drivers if a driver is not found locally. The recommended state for this setting is: Enabled.</t>
  </si>
  <si>
    <t>Navigate to the UI Path articulated in the Remediation section and confirm it is set as prescribed. This group policy setting is backed by the following registry location:
	HKEY_LOCAL_MACHINESoftwarePoliciesMicrosoftWindowsDriverSearchingDontSearchWindowsUpdate</t>
  </si>
  <si>
    <t>The security setting Turn off Windows Update device driver searching is set to Enabled.</t>
  </si>
  <si>
    <t>The security setting Turn off Windows Update device driver searching is not enabled.</t>
  </si>
  <si>
    <t>1.2.3.1.3</t>
  </si>
  <si>
    <t>If users are able to download and install device drivers there is a small chance that they will install a driver that reduces system stability. There is an even smaller possibility that they will install a driver that includes malicious code. These risks are very low because Microsoft requires vendors to test drivers extensively before they can be published on Windows Update.</t>
  </si>
  <si>
    <t>To establish the recommended configuration via GP, set the following UI path to Enabled. 
Computer Configuration&gt;Administrative Templates&gt;System&gt;Internet Communication Management&gt;Internet Communication settings&gt;Turn off Windows Update device driver searching</t>
  </si>
  <si>
    <t>Users will not be able to download new or updated device drivers from Windows Update.</t>
  </si>
  <si>
    <t>CCE-22310-7</t>
  </si>
  <si>
    <t xml:space="preserve"> Set Turn off Windows Update device driver searching to Enabled. One method to achieve the recommended configuration via GP: Set the following UI path to Enabled. 
Computer Configuration&gt;Administrative Templates&gt;System&gt;Internet Communication Management&gt;Internet Communication  Settings&gt;Turn off Windows Update device driver searching</t>
  </si>
  <si>
    <t>WIN8-216</t>
  </si>
  <si>
    <t>Set Turn off the Publish to Web task for files and folders to Enabled</t>
  </si>
  <si>
    <t>This policy setting specifies whether the tasks Publish this file to the Web, Publish this folder to the Web, and Publish the selected items to the Web are available from File and Folder Tasks in Windows folders.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</si>
  <si>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HKEY_LOCAL_MACHINESoftwareMicrosoftWindowsCurrentVersionPoliciesExplorerNoPublishingWizard</t>
  </si>
  <si>
    <t>The security setting Turn off the Publish to Web task for files and folders is set to Enabled.</t>
  </si>
  <si>
    <t>The security setting Turn off the Publish to Web task for files and folders is not enabled.</t>
  </si>
  <si>
    <t>1.2.3.1.4</t>
  </si>
  <si>
    <t>Users may publish confidential or sensitive information to a public service outside of the control of the organization.</t>
  </si>
  <si>
    <t>To establish the recommended configuration via GP, set the following UI path to Enabled. 
Computer Configuration&gt;Administrative Templates&gt;System&gt;Internet Communication Management&gt;Internet Communication settings&gt;Turn off the "Publish to Web" task for files and folders</t>
  </si>
  <si>
    <t>The Web Publishing wizard is used to download a list of providers and allow users to publish content to the Web.</t>
  </si>
  <si>
    <t>CCE-21949-3</t>
  </si>
  <si>
    <t xml:space="preserve"> Set Turn off the Publish to Web task for files and folders to Enabled. One method to achieve the recommended configuration via GP: Set the following UI path to Enabled. 
Computer Configuration&gt;Administrative Templates&gt;System&gt;Internet Communication Management&gt;Internet Communication  Settings&gt;Turn off the Publish to Web task for files and folders</t>
  </si>
  <si>
    <t>WIN8-217</t>
  </si>
  <si>
    <t>SC-7</t>
  </si>
  <si>
    <t>Boundary Protection</t>
  </si>
  <si>
    <t>Set Turn off the Windows Messenger Customer Experience Improvement Program to Enabled</t>
  </si>
  <si>
    <t>This policy setting specifies whether Windows Messenger can collect anonymous information about how the Windows Messenger software and service is used. The recommended state for this setting is: Enabled.</t>
  </si>
  <si>
    <t>Navigate to the UI Path articulated in the Remediation section and confirm it is set as prescribed. This group policy setting is backed by the following registry location:
	HKEY_LOCAL_MACHINESoftwarePoliciesMicrosoftMessengerClientCEIP</t>
  </si>
  <si>
    <t>The security setting Turn off the Windows Messenger Customer Experience Improvement Program is set to Enabled.</t>
  </si>
  <si>
    <t>The security setting Turn off the Windows Messenger Customer Experience Improvement Program is not enabled.</t>
  </si>
  <si>
    <t>1.2.3.1.5</t>
  </si>
  <si>
    <t>Large enterprise environments may not want to have information collected from managed client computers.</t>
  </si>
  <si>
    <t>To establish the recommended configuration via GP, set the following UI path to Enabled. 
Computer Configuration&gt;Administrative Templates&gt;System&gt;Internet Communication Management&gt;Internet Communication settings&gt;Turn off the Windows Messenger Customer Experience Improvement Program</t>
  </si>
  <si>
    <t>Microsoft uses information collected through the Customer Experience Improvement Program to detect software flaws so that they can be corrected more quickly, enabling this setting will reduce the amount of data Microsoft is able to gather for this purpose.</t>
  </si>
  <si>
    <t>CCE-23062-3</t>
  </si>
  <si>
    <t xml:space="preserve"> Set Turn off the Windows Messenger Customer Experience Improvement Program to Enabled. One method to achieve the recommended configuration via GP: Set the following UI path to Enabled. 
Computer Configuration&gt;Administrative Templates&gt;System&gt;Internet Communication Management&gt;Internet Communication  Settings&gt;Turn off the Windows Messenger Customer Experience Improvement Program</t>
  </si>
  <si>
    <t>WIN8-218</t>
  </si>
  <si>
    <t>CM-5</t>
  </si>
  <si>
    <t>Access Restrictions for Change</t>
  </si>
  <si>
    <t>Set Turn off Search Companion content file updates to Enabled</t>
  </si>
  <si>
    <t>This policy setting specifies whether Search Companion should automatically download content updates during local and Internet searches. The recommended state for this setting is: Enabled.</t>
  </si>
  <si>
    <t>Navigate to the UI Path articulated in the Remediation section and confirm it is set as prescribed. This group policy setting is backed by the following registry location:
	HKEY_LOCAL_MACHINESoftwarePoliciesMicrosoftSearchCompanionDisableContentFileUpdates</t>
  </si>
  <si>
    <t>The security setting Turn off Search Companion content file updates is set to Enabled.</t>
  </si>
  <si>
    <t>The security setting Turn off Search Companion content file updates is not enabled.</t>
  </si>
  <si>
    <t>1.2.3.1.6</t>
  </si>
  <si>
    <t>There is a small risk that users will unknowingly reveal sensitive information because of the topics they are searching for. This risk is very low because even if this setting is enabled users still must submit search queries to the desired search engine in order to perform searches.</t>
  </si>
  <si>
    <t>To establish the recommended configuration via GP, set the following UI path to Enabled. 
Computer Configuration&gt;Administrative Templates&gt;System&gt;Internet Communication Management&gt;Internet Communication settings&gt;Turn off Search Companion Content file updates</t>
  </si>
  <si>
    <t>Internet searches will still send the search text and information about the search to Microsoft and the chosen search provider. If you select Classic Search, the Search Companion feature will be unavailable. You can select Classic Search by clicking Start, Search, Change Preferences, and then Change Internet Search Behavior.</t>
  </si>
  <si>
    <t>CCE-21785-1</t>
  </si>
  <si>
    <t>WIN8-219</t>
  </si>
  <si>
    <t>Set Turn off Internet download for Web publishing and online ordering wizards to Enabled</t>
  </si>
  <si>
    <t>This policy setting controls whether Windows will download a list of providers for the Web publishing and online ordering wizards.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</si>
  <si>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HKEY_LOCAL_MACHINESoftwareMicrosoftWindowsCurrentVersionPoliciesExplorerNoWebServices</t>
  </si>
  <si>
    <t>The security setting Turn off Internet download for Web publishing and online ordering wizards is set to Enabled.</t>
  </si>
  <si>
    <t>The security setting Turn off Internet download for Web publishing and online ordering wizards is not enabled.</t>
  </si>
  <si>
    <t>1.2.3.1.8</t>
  </si>
  <si>
    <t>Although the risk is minimal, enabling this setting will reduce the possibility of a user unknowingly downloading malicious content through this feature.</t>
  </si>
  <si>
    <t>To establish the recommended configuration via GP, set the following UI path to Enabled. 
Computer Configuration&gt;Administrative Templates&gt;System&gt;Internet Communication Management&gt;Internet Communication settings&gt;Turn off Internet download for Web publishing and online ordering wizards</t>
  </si>
  <si>
    <t>If this policy setting is enabled, Windows is prevented from downloading providers; only the service providers cached in the local registry will display.</t>
  </si>
  <si>
    <t>CCE-22152-3</t>
  </si>
  <si>
    <t>WIN8-220</t>
  </si>
  <si>
    <t>Set Turn off printing over HTTP to Enabled</t>
  </si>
  <si>
    <t>This policy setting allows you to disable the client computer's ability to print over HTTP, which allows the computer to print to printers on the intranet as well as the Internet.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</si>
  <si>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NTPrintersDisableHTTPPrinting</t>
  </si>
  <si>
    <t>The security setting Turn off printing over HTTP is set to Enabled.</t>
  </si>
  <si>
    <t>The security setting Turn off printing over HTTP is not enabled.</t>
  </si>
  <si>
    <t>1.2.3.1.9</t>
  </si>
  <si>
    <t>Information that is transmitted over HTTP through this capability is not protected and can be intercepted by malicious users. For this reason, it is not often used in enterprise environments.</t>
  </si>
  <si>
    <t>To establish the recommended configuration via GP, set the following UI path to Enabled. 
Computer Configuration&gt;Administrative Templates&gt;System&gt;Internet Communication Management&gt;Internet Communication settings&gt;Turn off printing over HTTP</t>
  </si>
  <si>
    <t>If you enable this policy setting, the client computer will not be able to print to Internet printers over HTTP. This policy setting affects the client side of Internet printing only. Regardless of how it is configured, a computer could act as an Internet Printing server and make its shared printers available through HTTP.</t>
  </si>
  <si>
    <t>CCE-22539-1</t>
  </si>
  <si>
    <t>WIN8-221</t>
  </si>
  <si>
    <t>Set Turn on PIN sign-in to Disabled</t>
  </si>
  <si>
    <t>This policy setting allows you to control whether a domain user can sign in using a PIN. If you enable this policy setting, a domain user can set up and sign in with a PIN. If you disable or don't configure this policy setting, a domain user can't set up and use a PIN. Note that the user's domain password will be cached in the system vault when using this feature.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</si>
  <si>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HKEY_LOCAL_MACHINESoftwarePoliciesMicrosoftWindowsSystemAllowDomainPINLogon</t>
  </si>
  <si>
    <t>The security setting Turn on PIN sign-in is set to Disabled.</t>
  </si>
  <si>
    <t>The security setting Turn on PIN sign-in is not disabled.</t>
  </si>
  <si>
    <t>1.2.3.2</t>
  </si>
  <si>
    <t>1.2.3.2.1</t>
  </si>
  <si>
    <t>A PIN are created from a much smaller selection of characters than a password, so in most cases a PIN will be much less robust than a password.</t>
  </si>
  <si>
    <t>To establish the recommended configuration via GP, set the following UI path to Disabled. 
Computer Configuration&gt;Administrative Templates&gt;System&gt;Logon&gt;Turn on PIN sign-in</t>
  </si>
  <si>
    <t>CCE-21641-6</t>
  </si>
  <si>
    <t>WIN8-222</t>
  </si>
  <si>
    <t>Set Do not enumerate connected users on domain-joined computers to Enabled</t>
  </si>
  <si>
    <t>This policy setting prevents connected users from being enumerated on domain-joined computers. If you enable this policy setting, the Logon UI will not enumerate any connected users on domain-joined computers. If you disable or do not configure this policy setting, connected users will be enumerated on domain-joined computers. The recommended state for this setting is: Enabled.</t>
  </si>
  <si>
    <t>Navigate to the UI Path articulated in the Remediation section and confirm it is set as prescribed. This group policy setting is backed by the following registry location:
	HKEY_LOCAL_MACHINESoftwarePoliciesMicrosoftWindowsSystemDontEnumerateConnectedUsers</t>
  </si>
  <si>
    <t>The security setting Do not enumerate connected users on domain-joined computers is set to Enabled.</t>
  </si>
  <si>
    <t>The security setting Do not enumerate connected users on domain-joined computers is not enabled.</t>
  </si>
  <si>
    <t>1.2.3.2.4</t>
  </si>
  <si>
    <t>A malicious user could use this feature to gather account names of other users, that information could then be used in conjunction with other types of attacks such as guessing passwords or social engineering. The value of this countermeasure is small because a user with domain credentials could gather the same account information using other methods.</t>
  </si>
  <si>
    <t>To establish the recommended configuration via GP, set the following UI path to Enabled. 
Computer Configuration&gt;Administrative Templates&gt;System&gt;Logon&gt;Do not enumerate connected users on domain-joined computers</t>
  </si>
  <si>
    <t>CCE-22562-3</t>
  </si>
  <si>
    <t>WIN8-223</t>
  </si>
  <si>
    <t>Set Enumerate local users on domain-joined computers to Disabled</t>
  </si>
  <si>
    <t>This policy setting allows local users to be enumerated on domain-joined computers. If you enable this policy setting, Logon UI will enumerate all local users on domain-joined computers. If you disable or do not configure this policy setting, the Logon UI will not enumerate local users on domain-joined computers.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</si>
  <si>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HKEY_LOCAL_MACHINESoftwarePoliciesMicrosoftWindowsSystemEnumerateLocalUsers</t>
  </si>
  <si>
    <t>The security setting Enumerate local users on domain-joined computers is set to Disabled.</t>
  </si>
  <si>
    <t>The security setting Enumerate local users on domain-joined computers is not disabled.</t>
  </si>
  <si>
    <t>1.2.3.2.6</t>
  </si>
  <si>
    <t>To establish the recommended configuration via GP, set the following UI path to Disabled. 
Computer Configuration&gt;Administrative Templates&gt;System&gt;Logon&gt;Enumerate local users on domain-joined computers</t>
  </si>
  <si>
    <t>CCE-21626-7</t>
  </si>
  <si>
    <t>WIN8-224</t>
  </si>
  <si>
    <t>Set Require a Password When a Computer Wakes (Plugged In) to Enabled</t>
  </si>
  <si>
    <t>Specifies whether or not the user is prompted for a password when the system resumes from sleep. The recommended state for this setting is: Enabled.</t>
  </si>
  <si>
    <t>Navigate to the UI Path articulated in the Remediation section and confirm it is set as prescribed. This group policy setting is backed by the following registry location:
	HKEY_LOCAL_MACHINESoftwarePoliciesMicrosoftPowerPowerSettingse796bdb-100d-47d6-a2d5-f7d2daa51f51ACSettingIndex</t>
  </si>
  <si>
    <t>The security setting Require a Password When a Computer Wakes (Plugged In) is set to Enabled.</t>
  </si>
  <si>
    <t>The security setting Require a Password When a Computer Wakes (Plugged In) is not enabled.</t>
  </si>
  <si>
    <t>1.2.3.3</t>
  </si>
  <si>
    <t>1.2.3.3.3</t>
  </si>
  <si>
    <t>Enabling this setting ensures that anyone who wakes an unattended computer from sleep state will have to provide logon credentials before they can access the system.</t>
  </si>
  <si>
    <t>To establish the recommended configuration via GP, set the following UI path to Enabled. 
Computer Configuration&gt;Administrative Templates&gt;System&gt;Power Management&gt;Sleep Settings&gt;Require a Password When a Computer Wakes (Plugged In)</t>
  </si>
  <si>
    <t>If you enable this policy, or if it is not configured, the user is prompted for a password when the system resumes from sleep. If you disable this policy, the user is not prompted for a password when the system resumes from sleep.</t>
  </si>
  <si>
    <t>CCE-21635-8</t>
  </si>
  <si>
    <t>WIN8-225</t>
  </si>
  <si>
    <t>Set Require a Password When a Computer Wakes (On Battery) to Enabled</t>
  </si>
  <si>
    <t>Navigate to the UI Path articulated in the Remediation section and confirm it is set as prescribed. This group policy setting is backed by the following registry location:
	HKEY_LOCAL_MACHINESoftwarePoliciesMicrosoftPowerPowerSettingse796bdb-100d-47d6-a2d5-f7d2daa51f51DCSettingIndex</t>
  </si>
  <si>
    <t>The security setting Require a Password When a Computer Wakes (On Battery) is set to Enabled.</t>
  </si>
  <si>
    <t>The security setting Require a Password When a Computer Wakes (On Battery) is not enabled.</t>
  </si>
  <si>
    <t>1.2.3.3.4</t>
  </si>
  <si>
    <t>To establish the recommended configuration via GP, set the following UI path to Enabled. 
Computer Configuration&gt;Administrative Templates&gt;System&gt;Power Management&gt;Sleep SettingsRequire a Password When a Computer Wakes (On Battery)</t>
  </si>
  <si>
    <t>CCE-22157-2</t>
  </si>
  <si>
    <t>WIN8-226</t>
  </si>
  <si>
    <t>Set Configure Solicited Remote Assistance to Disabled</t>
  </si>
  <si>
    <t>This policy setting allows you to turn on or turn off Solicited (Ask for) Remote Assistance on this computer. If you enable this policy setting, users on this computer can use email or file transfer to ask someone for help. Also, users can use instant messaging programs to allow connections to this computer, and you can configure additional Remote Assistance settings. If you disable this policy setting, users on this computer cannot use email or file transfer to ask someone for help. Also, users cannot use instant messaging programs to allow connections to this computer. If you do not configure this policy setting, users can turn on or turn off Solicited (Ask for) Remote Assistance themselves in System Properties in Control Panel. Users can also configure Remote Assistance settings. If you enable this policy setting, you have two ways to allow helpers to provide Remote Assistance: "Allow helpers to only view the computer" or "Allow helpers to remotely control the computer." The "Maximum ticket time" policy setting sets a limit on the amount of time that a Remote Assistance invitation created by using email or file transfer can remain open. The "Select the method for sending email invitations" setting specifies which email standard to use to send Remote Assistance invitations. Depending on your email program, you can use either the Mailto standard (the invitation recipient connects through an Internet link) or the SMAPI (Simple MAPI) standard (the invitation is attached to your email message). This policy setting is not available in Windows Vista since SMAPI is the only method supported. If you enable this policy setting you should also enable appropriate firewall exceptions to allow Remote Assistance communications.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</si>
  <si>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 NTTerminal ServicesfAllowToGetHelp</t>
  </si>
  <si>
    <t>The security setting Configure Solicited Remote Assistance is set to Disabled.</t>
  </si>
  <si>
    <t>The security setting Configure Solicited Remote Assistance is not disabled.</t>
  </si>
  <si>
    <t>HRM7</t>
  </si>
  <si>
    <t>HRM7: The agency does not adequately control remote access to its systems</t>
  </si>
  <si>
    <t>1.2.3.4</t>
  </si>
  <si>
    <t>1.2.3.4.1</t>
  </si>
  <si>
    <t>There is slight risk that a rogue administrator will gain access to another user's desktop session, however, they cannot connect to a user's computer unannounced or control it without permission from the user. When an expert tries to connect, the user can still choose to deny the connection or give the expert view-only privileges. The user must explicitly click the Yes button to allow the expert to remotely control the workstation.</t>
  </si>
  <si>
    <t>To establish the recommended configuration via GP, set the following UI path to Disabled. 
Computer Configuration&gt;Administrative Templates&gt;System&gt;Remote Assistance&gt;Configure Solicited Remote Assistance</t>
  </si>
  <si>
    <t>If you enable this policy, users on this computer can use e-mail or file transfer to ask someone for help. Also, users can use instant messaging programs to allow connections to this computer, and you can configure additional Remote Assistance settings. If you disable this policy, users on this computer cannot use e-mail or file transfer to ask someone for help. Also, users cannot use instant messaging programs to allow connections to this computer. If you don't configure this policy, users can enable or disable Solicited (Ask for) Remote Assistance themselves in System Properties in Control Panel. Users can also configure Remote Assistance settings.</t>
  </si>
  <si>
    <t>CCE-23317-1</t>
  </si>
  <si>
    <t>WIN8-227</t>
  </si>
  <si>
    <t>Set Configure Offer Remote Assistance to Disabled</t>
  </si>
  <si>
    <t>This policy setting allows you to turn on or turn off Offer (Unsolicited) Remote Assistance on this computer. If you enable this policy setting, users on this computer can get help from their corporate technical support staff using Offer (Unsolicited) Remote Assistance. If you disable this policy setting, users on this computer cannot get help from their corporate technical support staff using Offer (Unsolicited) Remote Assistance. If you do not configure this policy setting, users on this computer cannot get help from their corporate technical support staff using Offer (Unsolicited) Remote Assistance. If you enable this policy setting, you have two ways to allow helpers to provide Remote Assistance: "Allow helpers to only view the computer" or "Allow helpers to remotely control the computer." When you configure this policy setting, you also specify the list of users or user groups that are allowed to offer remote assistance. To configure the list of helpers, click "Show." In the window that opens, you can enter the names of the helpers. Add each user or group one by one. When you enter the name of the helper user or user groups, use the following format:  or  If you enable this policy setting, you should also enable firewall exceptions to allow Remote Assistance communications. The firewall exceptions required for Offer (Unsolicited) Remote Assistance depend on the version of Windows you are running. Windows Vista and later Enable the Remote Assistance exception for the domain profile. The exception must contain: Port 135:TCP %WINDIR%System32msra.exe %WINDIR%System32raserver.exe Windows XP with Service Pack 2 (SP2) and Windows XP Professional x64 Edition with Service Pack 1 (SP1) Port 135:TCP %WINDIR%PCHealthHelpCtrBinariesHelpsvc.exe %WINDIR%PCHealthHelpCtrBinariesHelpctr.exe %WINDIR%System32Sessmgr.exe For computers running Windows Server 2003 with Service Pack 1 (SP1) Port 135:TCP %WINDIR%PCHealthHelpCtrBinariesHelpsvc.exe %WINDIR%PCHealthHelpCtrBinariesHelpctr.exe Allow Remote Desktop Exception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</si>
  <si>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 NTTerminal ServicesfAllowUnsolicited</t>
  </si>
  <si>
    <t>The security setting Configure Offer Remote Assistance is set to Disabled.</t>
  </si>
  <si>
    <t xml:space="preserve">The security setting Configure Offer Remote Assistance is not disabled. </t>
  </si>
  <si>
    <t>1.2.3.4.2</t>
  </si>
  <si>
    <t>A user might be tricked and accept an unsolicited Remote Assistance offer from a malicious user.</t>
  </si>
  <si>
    <t>To establish the recommended configuration via GP, set the following UI path to Disabled. 
Computer Configuration&gt;Administrative Templates&gt;System&gt;Remote Assistance&gt;Configure Offer Remote Assistance</t>
  </si>
  <si>
    <t>Help desk and support personnel will not be able to proactively offer assistance, although they can still respond to user assistance requests.</t>
  </si>
  <si>
    <t>CCE-21152-4</t>
  </si>
  <si>
    <t>WIN8-228</t>
  </si>
  <si>
    <t>Set RPC Runtime Unauthenticated Client Restriction to Apply: to Enabled:Authenticated</t>
  </si>
  <si>
    <t>This policy setting controls how the RPC server runtime handles unauthenticated RPC clients connecting to RPC servers. This policy setting impacts all RPC applications. In a domain environment this policy setting should be used with caution as it can impact a wide range of functionality including group policy processing itself. Reverting a change to this policy setting can require manual intervention on each affected machine. This policy setting should never be applied to a domain controller. If you disable this policy setting, the RPC server runtime uses the value of "Authenticated" on Windows Client, and the value of "None" on Windows Server versions that support this policy setting. If you do not configure this policy setting, it remains disabled. The RPC server runtime will behave as though it was enabled with the value of "Authenticated" used for Windows Client and the value of "None" used for Server SKUs that support this policy setting. If you enable this policy setting, it directs the RPC server runtime to restrict unauthenticated RPC clients connecting to RPC servers running on a machine. A client will be considered an authenticated client if it uses a named pipe to communicate with the server or if it uses RPC Security. RPC Interfaces that have specifically requested to be accessible by unauthenticated clients may be exempt from this restriction, depending on the selected value for this policy setting. -- "None" allows all RPC clients to connect to RPC Servers running on the machine on which the policy setting is applied. -- "Authenticated" allows only authenticated RPC Clients (per the definition above) to connect to RPC Servers running on the machine on which the policy setting is applied. Exemptions are granted to interfaces that have requested them. -- "Authenticated without exceptions" allows only authenticated RPC Clients (per the definition above) to connect to RPC Servers running on the machine on which the policy setting is applied. No exceptions are allowed. Note: This policy setting will not be applied until the system is rebooted. The recommended state for this setting is: Enabled:Authenticated.</t>
  </si>
  <si>
    <t>Navigate to the UI Path articulated in the Remediation section and confirm it is set as prescribed. This group policy setting is backed by the following registry location:
	HKEY_LOCAL_MACHINESoftwarePoliciesMicrosoftWindows NTRpcRestrictRemoteClients</t>
  </si>
  <si>
    <t>The security setting RPC Runtime Unauthenticated Client Restriction to Apply: is Enabled:Authenticated.</t>
  </si>
  <si>
    <t>The security setting RPC Runtime Unauthenticated Client Restriction to Apply: is not set to Enabled:Authenticated.</t>
  </si>
  <si>
    <t>1.2.3</t>
  </si>
  <si>
    <t>1.2.3.5</t>
  </si>
  <si>
    <t>Unauthenticated RPC communication can create a security vulnerability.</t>
  </si>
  <si>
    <t>To establish the recommended configuration via GP, set the following UI path to Enabled. 
Computer Configuration&gt;Administrative Templates&gt;System&gt;Remote Procedure Call&gt;Restrict Unauthenticated RPC clients&gt;Then set the RPC Runtime Unauthenticated Client Restriction to Apply: option to Authenticated.</t>
  </si>
  <si>
    <t>If you enable this policy setting, the following values are available: - None. Allows all RPC clients to connect to RPC servers that run on the computer on which the policy is applied. - Authenticated. Allows only authenticated RPC clients to connect to RPC servers that run on the computer on which the policy is applied. Interfaces that have asked to be exempt from this restriction will be granted an exemption. - Authenticated without exceptions. Allows only authenticated RPC clients to connect to RPC servers that run on the computer on which the policy is applied. No exceptions are allowed.</t>
  </si>
  <si>
    <t>CCE-23021-9</t>
  </si>
  <si>
    <t>WIN8-229</t>
  </si>
  <si>
    <t>Set Enable RPC Endpoint Mapper Client Authentication to Disabled</t>
  </si>
  <si>
    <t>This policy setting controls whether RPC clients authenticate with the Endpoint Mapper Service when the call they are making contains authentication information. The Endpoint Mapper Service on computers running Windows NT4 (all service packs) cannot process authentication information supplied in this manner. If you disable this policy setting, RPC clients will not authenticate to the Endpoint Mapper Service, but they will be able to communicate with the Endpoint Mapper Service on Windows NT4 Server. If you enable this policy setting, RPC clients will authenticate to the Endpoint Mapper Service for calls that contain authentication information. Clients making such calls will not be able to communicate with the Windows NT4 Server Endpoint Mapper Service. If you do not configure this policy setting, it remains disabled. RPC clients will not authenticate to the Endpoint Mapper Service, but they will be able to communicate with the Windows NT4 Server Endpoint Mapper Service. Note: This policy will not be applied until the system is rebooted.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</si>
  <si>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 NTRpcEnableAuthEpResolution</t>
  </si>
  <si>
    <t>The security setting Enable RPC Endpoint Mapper Client Authentication is Disabled.</t>
  </si>
  <si>
    <t>The security setting Enable RPC Endpoint Mapper Client Authentication is not disabled.</t>
  </si>
  <si>
    <t>1.2.3.6</t>
  </si>
  <si>
    <t>Anonymous access to RPC services could result in accidental disclosure of information to unauthenticated users.</t>
  </si>
  <si>
    <t>To establish the recommended configuration via GP, set the following UI path to Disabled. 
Computer Configuration&gt;Administrative Templates&gt;System&gt;Remote Procedure Call&gt;Enable RPC Endpoint Mapper Client Authentication</t>
  </si>
  <si>
    <t>RPC clients will be forced to authenticate before they can begin communicating with the desired RPC service, this means that anonymous access will not be available and RPC clients that do not support authentication will fail.</t>
  </si>
  <si>
    <t>CCE-22863-5</t>
  </si>
  <si>
    <t>WIN8-230</t>
  </si>
  <si>
    <t>Set Do not apply during periodic background processing to Enabled:FALSE</t>
  </si>
  <si>
    <t>This policy setting determines when registry policies are updated. This policy setting affects all policies in the Administrative Templates folder and any other policies that store values in the registry. It overrides customized settings that the program implementing a registry policy set when it was installed. If you enable this policy setting, you can use the check boxes provided to change the options. If you disable or do not configure this policy setting, it has no effect on the system. The "Do not apply during periodic background processing" option prevents the system from updating affected policies in the background while the computer is in use. When background updates are disabled, policy changes will not take effect until the next user logon or system restart. The "Process even if the Group Policy objects have not changed" option updates and reapplies the policies even if the policies have not changed. Many policy implementations specify that they are updated only when changed. However, you might want to update unchanged policies, such as reapplying a desired policy setting in case a user has changed it. The recommended state for this setting is: Enabled:FALSE.</t>
  </si>
  <si>
    <t>Navigate to the UI Path articulated in the Remediation section and confirm it is set as prescribed. This group policy setting is backed by the following registry location:
	HKEY_LOCAL_MACHINESoftwarePoliciesMicrosoftWindowsGroup Policy{35378EAC-683F-11D2-A89A-00C04FBBCFA2}NoBackgroundPolicy</t>
  </si>
  <si>
    <t>The security setting Do not apply during periodic background processing is Enabled:FALSE.</t>
  </si>
  <si>
    <t>The security setting Do not apply during periodic background processing is not set to Enabled:FALSE.</t>
  </si>
  <si>
    <t>HSI14: The system's automatic update feature is not configured appropriately.</t>
  </si>
  <si>
    <t>1.2.3.7</t>
  </si>
  <si>
    <t>You can enable this setting and then select the Process even if the Group Policy objects have not changed option to ensure that the policies will be reprocessed even if none have been changed. This way, any unauthorized changes that might have been configured locally are forced to match the domain based Group Policy settings again.</t>
  </si>
  <si>
    <t>To establish the recommended configuration via GP, set the following UI path to Enabled. 
Computer Configuration&gt;Administrative Templates&gt;System&gt;Group Policy&gt;Configure registry policy processing&gt;Then set the Do not apply during periodic background processing option to FALSE.</t>
  </si>
  <si>
    <t>Group Policies will be reapplied every time they are refreshed, which could have a slight impact on performance.</t>
  </si>
  <si>
    <t>CCE-22964-1</t>
  </si>
  <si>
    <t>WIN8-231</t>
  </si>
  <si>
    <t>Set Process even if the Group Policy objects have not changed to Enabled:TRUE</t>
  </si>
  <si>
    <t>This policy setting determines when registry policies are updated. This policy setting affects all policies in the Administrative Templates folder and any other policies that store values in the registry. It overrides customized settings that the program implementing a registry policy set when it was installed. If you enable this policy setting, you can use the check boxes provided to change the options. If you disable or do not configure this policy setting, it has no effect on the system. The "Do not apply during periodic background processing" option prevents the system from updating affected policies in the background while the computer is in use. When background updates are disabled, policy changes will not take effect until the next user logon or system restart. The "Process even if the Group Policy objects have not changed" option updates and reapplies the policies even if the policies have not changed. Many policy implementations specify that they are updated only when changed. However, you might want to update unchanged policies, such as reapplying a desired policy setting in case a user has changed it. The recommended state for this setting is: Enabled:TRUE.</t>
  </si>
  <si>
    <t>Navigate to the UI Path articulated in the Remediation section and confirm it is set as prescribed. This group policy setting is backed by the following registry location:
	HKEY_LOCAL_MACHINESoftwarePoliciesMicrosoftWindowsGroup Policy{35378EAC-683F-11D2-A89A-00C04FBBCFA2}NoGPOListChanges</t>
  </si>
  <si>
    <t>The security setting Process even if the Group Policy objects have not changed is Enabled:TRUE.</t>
  </si>
  <si>
    <t>The security setting Process even if the Group Policy objects have not changed is not set to Enabled:TRUE.</t>
  </si>
  <si>
    <t>1.2.3.8</t>
  </si>
  <si>
    <t>To establish the recommended configuration via GP, set the following UI path to Enabled. 
Computer Configuration&gt;Administrative Templates&gt;System&gt;Group Policy&gt;Configure registry policy processing&gt;Then set the Process even if the Group Policy objects have not changed option to TRUE.</t>
  </si>
  <si>
    <t>WIN8-232</t>
  </si>
  <si>
    <t>SI-7</t>
  </si>
  <si>
    <t>Software, Firmware and Information Integrity</t>
  </si>
  <si>
    <t>Set Choose the boot-start drivers that can be initialized: to Enabled:Good, unknown and bad but critical</t>
  </si>
  <si>
    <t>This policy setting allows you to specify which boot-start drivers are initialized based on a classification determined by an Early Launch Antimalware boot-start driver. The Early Launch Antimalware boot-start driver can return the following classifications for each boot-start driver:
* Good: The driver has been signed and has not been tampered with.
* Bad: The driver has been identified as malware. It is recommended that you do not allow known bad drivers to be initialized.
* Bad, but required for boot: The driver has been identified as malware, but the computer cannot successfully boot without loading this driver.
* Unknown: This driver has not been attested to by your malware detection application and has not been classified by the Early Launch Antimalware boot-start driver.
If you enable this policy setting you will be able to choose which boot-start drivers to initialize the next time the computer is started.
If you disable or do not configure this policy setting, the boot start drivers determined to be Good, Unknown or Bad but Boot Critical are initialized and the initialization of drivers determined to be Bad is skipped.
If your malware detection application does not include an Early Launch Antimalware boot-start driver or if your Early Launch Antimalware boot-start driver has been disabled, this setting has no effect and all boot-start drivers are initialized. The recommended state for this setting is: Enabled:Good, unknown and bad but critical.</t>
  </si>
  <si>
    <t>Navigate to the UI Path articulated in the Remediation section and confirm it is set as prescribed. This group policy setting is backed by the following registry location:
	HKEY_LOCAL_MACHINESystemCurrentControlSetPoliciesEarlyLaunchDriverLoadPolicy</t>
  </si>
  <si>
    <t>The security setting Choose the boot-start drivers that can be initialized: is Enabled:Good, unknown and bad but critical.</t>
  </si>
  <si>
    <t xml:space="preserve">The security setting Choose the boot-start drivers that can be initialized is not properly configured.
</t>
  </si>
  <si>
    <t>HSI17</t>
  </si>
  <si>
    <t>HSI17: Antivirus is not configured appropriately</t>
  </si>
  <si>
    <t>1.2.3.9</t>
  </si>
  <si>
    <t>This policy setting helps reduce the impact of malware that has already infected your system.</t>
  </si>
  <si>
    <t>To establish the recommended configuration via GP, set the following UI path to Enabled.
Computer Configuration&gt;Administrative Templates&gt;System&gt;Early Launch Antimalware&gt;Boot-Start Driver Initialization Policy
Then set the Choose the boot-start drivers that can be initialized: option to Good, unknown and bad but critical</t>
  </si>
  <si>
    <t>CCE-23349-4</t>
  </si>
  <si>
    <t>WIN8-233</t>
  </si>
  <si>
    <t>Set Select update server: to Enabled:Search Managed Server</t>
  </si>
  <si>
    <t>This policy setting allows you to specify the search server that Windows uses to find updates for device drivers. If you enable this policy setting, you can select whether Windows searches Windows Update (WU), searches a Managed Server, or a combination of both. Note that if both are specified, then Windows will first search the Managed Server, such as a Windows Server Update Services (WSUS) server. Only if no update is found will Windows then also search Windows Update. If you disable or do not configure this policy setting, members of the Administrators group can determine the server used in the search for device drivers. The recommended state for this setting is: Enabled:Search Managed Server.</t>
  </si>
  <si>
    <t>Navigate to the UI Path articulated in the Remediation section and confirm it is set as prescribed. This group policy setting is backed by the following registry location:
	HKEY_LOCAL_MACHINESoftwarePoliciesMicrosoftWindowsDriverSearchingDriverServerSelection</t>
  </si>
  <si>
    <t>The security setting Select update server: is Enabled:Search Managed Server.</t>
  </si>
  <si>
    <t>The security setting Select update server: is not set to Enabled:Search Managed Server.</t>
  </si>
  <si>
    <t>1.2.3.11</t>
  </si>
  <si>
    <t>No known vulnerabilities at the time of this writing however many organizations prefer to manage installation packages for device drivers. Another potential advantage may be a reduction in the traffic volume over the organization's Internet connection.</t>
  </si>
  <si>
    <t>To establish the recommended configuration via GP, set the following UI path to Enabled. 
Computer Configuration&gt;Administrative Templates&gt;System&gt;Device Installation&gt;Specify the search server for device driver updates&gt;
Then set the Select update server: option to Search Managed Server.</t>
  </si>
  <si>
    <t>CCE-23227-2</t>
  </si>
  <si>
    <t>WIN8-234</t>
  </si>
  <si>
    <t>Set Prevent installation of devices using drivers that match these device setup classes to Enabled</t>
  </si>
  <si>
    <t>This policy setting allows you to specify a list of device setup class globally unique identifiers (GUIDs) for device drivers that Windows is prevented from installing. This policy setting takes precedence over any other policy setting that allows Windows to install a device. If you enable this policy setting, Windows is prevented from installing or updating device drivers whose device setup class GUIDs appear in the list you create. If you enable this policy setting on a remote desktop server, the policy setting affects redirection of the specified devices from a remote desktop client to the remote desktop server. If you disable or do not configure this policy setting, Windows can install and update devices as allowed or prevented by other policy settings. The recommended state for this setting is: Enabled.</t>
  </si>
  <si>
    <t>Navigate to the UI Path articulated in the Remediation section and confirm it is set as prescribed. This group policy setting is backed by the following registry location:
	HKEY_LOCAL_MACHINESoftwarePoliciesMicrosoftWindowsDeviceInstallRestrictionsDenyDeviceClasses</t>
  </si>
  <si>
    <t>The security setting Prevent installation of devices using drivers that match these device setup classes is set to Enabled.</t>
  </si>
  <si>
    <t>The security setting Prevent installation of devices using drivers that match these device setup classes is not enabled.</t>
  </si>
  <si>
    <t>1.2.3.13</t>
  </si>
  <si>
    <t>Organizations may wish to block certain types of devices in order to reduce the risk of users copying sensitive data to removable media or prevent users from installing or running unauthorized software from removable media.</t>
  </si>
  <si>
    <t>To establish the recommended configuration via GP, set the following UI path to Enabled. 
Computer Configuration&gt;Administrative Templates&gt;System&gt;Device Installation&gt;Device Installation Restrictions&gt;Prevent installation of devices using drivers that match these device setup classes</t>
  </si>
  <si>
    <t>CCE-21694-5</t>
  </si>
  <si>
    <t>WIN8-235</t>
  </si>
  <si>
    <t>Set Also apply to matching devices that are already installed to True</t>
  </si>
  <si>
    <t>This policy setting allows you to specify a list of device setup class globally unique identifiers (GUIDs) for device drivers that Windows is prevented from installing. This policy setting takes precedence over any other policy setting that allows Windows to install a device.
If you enable this policy setting, Windows is prevented from installing or updating device drivers whose device setup class GUIDs appear in the list you create. If you enable this policy setting on a remote desktop server, the policy setting affects redirection of the specified devices from a remote desktop client to the remote desktop server.
If you disable or do not configure this policy setting, Windows can install and update devices as allowed or prevented by other policy settings. The recommended state for this setting is: True.</t>
  </si>
  <si>
    <t>Navigate to the UI Path articulated in the Remediation section and confirm it is set as prescribed. This group policy setting is backed by the following registry location:
	HKEY_LOCAL_MACHINESoftwarePoliciesMicrosoftWindowsDeviceInstallRestrictionsDenyDeviceClassesRetroactive</t>
  </si>
  <si>
    <t>The security setting Also apply to matching devices that are already installed is set to True.</t>
  </si>
  <si>
    <t>The security setting Also apply to matching devices that are already installed is not set to True.</t>
  </si>
  <si>
    <t>1.2.3.14</t>
  </si>
  <si>
    <t>To establish the recommended configuration via GP, set the following UI path to True.
Computer Configuration&gt;Administrative Templates&gt;System&gt;Device Installation&gt;Device Installation Restrictions&gt;Prevent installation of devices using drivers that match these device setup classes: Also apply to matching devices that are already installed.</t>
  </si>
  <si>
    <t>WIN8-236</t>
  </si>
  <si>
    <t>Set Turn off Autoplay on to Enabled:All drives</t>
  </si>
  <si>
    <t>Autoplay starts to read from a drive as soon as you insert media in the drive, which causes the setup file for programs or audio media to start immediately. An attacker could use this feature to launch a program to damage the computer or data on the computer. You can enable the Turn off Autoplay setting to disable the Autoplay feature. Autoplay is disabled by default on some removable drive types, such as floppy disk and network drives, but not on CD-ROM drives. Note You cannot use this policy setting to enable Autoplay on computer drives in which it is disabled by default, such as floppy disk and network drives. The recommended state for this setting is: Enabled:All drives.</t>
  </si>
  <si>
    <t>Navigate to the UI Path articulated in the Remediation section and confirm it is set as prescribed. This group policy setting is backed by the following registry location:
	HKEY_LOCAL_MACHINESoftwareMicrosoftWindowsCurrentVersionPoliciesExplorerNoDriveTypeAutoRun</t>
  </si>
  <si>
    <t>The security setting Turn off Autoplay on is Enabled:All drives.</t>
  </si>
  <si>
    <t>The security setting Turn off Autoplay on is not set to Enabled:All drives.</t>
  </si>
  <si>
    <t>HSI1</t>
  </si>
  <si>
    <t>HSI1: System configured to load or run removable media automatically</t>
  </si>
  <si>
    <t>1.2.4.1</t>
  </si>
  <si>
    <t>1.2.4.1.1</t>
  </si>
  <si>
    <t>An attacker could use this feature to launch a program to damage a client computer or data on the computer.</t>
  </si>
  <si>
    <t>To establish the recommended configuration via GP, set the following UI path to Enabled. 
Computer Configuration&gt;Administrative Templates&gt;Windows Components&gt;AutoPlay Policies&gt;Turn off Autoplay&gt;
Then set the Turn off Autoplay on option to All drives.</t>
  </si>
  <si>
    <t>Users will have to manually launch setup or installation programs that are provided on removable media.</t>
  </si>
  <si>
    <t>CCE-22150-7</t>
  </si>
  <si>
    <t>WIN8-237</t>
  </si>
  <si>
    <t>Set Enumerate administrator accounts on elevation to Disabled</t>
  </si>
  <si>
    <t>By default, all administrator accounts are displayed when you attempt to elevate a running application. The recommended state for this setting is: Disabled.</t>
  </si>
  <si>
    <t>Navigate to the UI Path articulated in the Remediation section and confirm it is set as prescribed. This group policy setting is backed by the following registry location:
	HKEY_LOCAL_MACHINESoftwareMicrosoftWindowsCurrentVersionPoliciesCredUIEnumerateAdministrators</t>
  </si>
  <si>
    <t>The security setting Enumerate administrator accounts on elevation is set to Disabled.</t>
  </si>
  <si>
    <t>The security setting Enumerate administrator accounts on elevation is not disabled.</t>
  </si>
  <si>
    <t>1.2.4.3</t>
  </si>
  <si>
    <t>1.2.4.3.3</t>
  </si>
  <si>
    <t>Users could see the list of administrator accounts, making it slightly easier for a malicious user who has logged onto a console session to try to crack the passwords of those accounts.</t>
  </si>
  <si>
    <t>To establish the recommended configuration via GP, set the following UI path to Disabled. 
Computer Configuration&gt;Administrative Templates&gt;Windows Components&gt;Credential User Interface&gt;Enumerate administrator accounts on elevation</t>
  </si>
  <si>
    <t>If you enable this policy setting, all local administrator accounts on the machine will be displayed so the user can choose one and enter the correct password. If you disable this policy setting, users will be required to always type in a username and password to elevate.</t>
  </si>
  <si>
    <t>CCE-21675-4</t>
  </si>
  <si>
    <t>WIN8-238</t>
  </si>
  <si>
    <t>Set Security: Maximum Log Size (KB) to Enabled:20480 or greater</t>
  </si>
  <si>
    <t>This policy setting specifies the maximum size of the log file in kilobytes. If you enable this policy setting, you can configure the maximum log file size to be between 1 megabyte (1024 kilobytes) and 2 terabytes (2147483647 kilobytes) in kilobyte increments. If you disable or do not configure this policy setting, the maximum size of the log file will be set to the locally configured value. This value can be changed by the local administrator using the Log Properties dialog and it defaults to 20 megabytes. The recommended state for this setting is: Enabled:20480 or greater.</t>
  </si>
  <si>
    <t>Navigate to the UI Path articulated in the Remediation section and confirm it is set as prescribed. This group policy setting is backed by the following registry location:
	HKEY_LOCAL_MACHINESoftwarePoliciesMicrosoftWindowsEventLogSecurityMaxSize</t>
  </si>
  <si>
    <t>The security setting Security: Maximum Log Size (KB) is Enabled:20480 or greater.</t>
  </si>
  <si>
    <t>The security setting Security: Maximum Log Size (KB) is not set to Enabled:20480 or greater.</t>
  </si>
  <si>
    <t>1.2.4.4</t>
  </si>
  <si>
    <t>1.2.4.4.2</t>
  </si>
  <si>
    <t>To establish the recommended configuration via GP, set the following UI path to Enabled.
Computer Configuration&gt;Administrative Templates&gt;Windows Components&gt;Event Log Service&gt;Security&gt;Specify the maximum log file size (KB)
Then set the Maximum Log Size (KB) option to 20480 or greater.</t>
  </si>
  <si>
    <t>When event logs fill to capacity, they will stop recording information unless the retention method for each is set so that the computer will overwrite the oldest entries with the most recent ones. To mitigate the risk of loss of recent data, you can configure the retention method so that older events are overwritten as needed.
The consequence of this configuration is that older events will be removed from the logs. Attackers can take advantage of such a configuration, because they can generate a large number of extraneous events to overwrite any evidence of their attack. These risks can be somewhat reduced if you automate the archival and backup of event log data. 
Ideally, all specifically monitored events should be sent to a server that uses Microsoft Operations Manager (MOM) or some other automated monitoring tool. Such a configuration is particularly important because an attacker who successfully compromises a server could clear the Security log. If all events are sent to a monitoring server, then you will be able to gather forensic information about the attacker's activities.</t>
  </si>
  <si>
    <t>CCE-22581-3</t>
  </si>
  <si>
    <t>WIN8-239</t>
  </si>
  <si>
    <t>Set System: Control Event Log behavior when the log file reaches its maximum size to Disabled</t>
  </si>
  <si>
    <t>This policy setting controls Event Log behavior when the log file reaches its maximum size.
If you enable this policy setting and a log file reaches its maximum size, new events are not written to the log and are lost.
If you disable or do not configure this policy setting and a log file reaches its maximum size, new events overwrite old events.
Note: Old events may or may not be retained according to the "Backup log automatically when full" policy setting.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</si>
  <si>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HKEY_LOCAL_MACHINESoftwarePoliciesMicrosoftWindowsEventLogSystemRetention</t>
  </si>
  <si>
    <t>The security setting System: Control Event Log behavior when the log file reaches its maximum size is set to Disabled.</t>
  </si>
  <si>
    <t>The security setting System: Control Event Log behavior when the log file reaches its maximum size is not disabled.</t>
  </si>
  <si>
    <t>1.2.4.4.3</t>
  </si>
  <si>
    <t>If new events are not recorded it may be difficult or impossible to determine the root cause of system problems or the unauthorized activities of malicious users</t>
  </si>
  <si>
    <t>To establish the recommended configuration via GP, set the following UI path to Disabled.
Computer Configuration&gt;Administrative Templates&gt;Windows Components&gt;Event Log Service&gt;System&gt;Control Event Log behavior when the log file reaches its maximum size</t>
  </si>
  <si>
    <t>CCE-22242-2</t>
  </si>
  <si>
    <t>WIN8-240</t>
  </si>
  <si>
    <t>Set Security: Control Event Log behavior when the log file reaches its maximum size to Disabled</t>
  </si>
  <si>
    <t>Navigate to the UI Path articulated in the Remediation section and confirm it is set as prescribed. This group policy setting is backed by the following registry location:
	HKEY_LOCAL_MACHINESoftwarePoliciesMicrosoftWindowsEventLogSecurityRetention</t>
  </si>
  <si>
    <t>The security setting Security: Control Event Log behavior when the log file reaches its maximum size is set to Disabled.</t>
  </si>
  <si>
    <t>The security setting Security: Control Event Log behavior when the log file reaches its maximum size is not disabled.</t>
  </si>
  <si>
    <t>1.2.4.4.4</t>
  </si>
  <si>
    <t>To establish the recommended configuration via GP, set the following UI path to Disabled.
Computer Configuration&gt;Administrative Templates&gt;Windows Components&gt;Event Log ServiceSecurityControl Event Log behavior when the log file reaches its maximum size</t>
  </si>
  <si>
    <t>CCE-22637-3</t>
  </si>
  <si>
    <t>WIN8-241</t>
  </si>
  <si>
    <t>Set Application: Maximum Log Size (KB) to Enabled:20480 or greater</t>
  </si>
  <si>
    <t>Navigate to the UI Path articulated in the Remediation section and confirm it is set as prescribed. This group policy setting is backed by the following registry location:
	HKEY_LOCAL_MACHINESoftwarePoliciesMicrosoftWindowsEventLogApplicationMaxSize</t>
  </si>
  <si>
    <t>The security setting Application: Maximum Log Size (KB) is Enabled:20480 or greater.</t>
  </si>
  <si>
    <t>The security setting Application: Maximum Log Size (KB) is not set to Enabled:20480 or greater.</t>
  </si>
  <si>
    <t>1.2.4.4.5</t>
  </si>
  <si>
    <t>To establish the recommended configuration via GP, set the following UI path to Enabled.
Computer Configuration&gt;Administrative Templates&gt;Windows Components&gt;Event Log ServiceApplicationSpecify the maximum log file size (KB)
Then set the Maximum Log Size (KB) option to 20480 or greater.</t>
  </si>
  <si>
    <t>CCE-22632-4</t>
  </si>
  <si>
    <t>WIN8-242</t>
  </si>
  <si>
    <t>Set Application: Control Event Log behavior when the log file reaches its maximum size to Disabled</t>
  </si>
  <si>
    <t>This policy setting controls Event Log behavior when the log file reaches its maximum size. If you enable this policy setting and a log file reaches its maximum size, new events are not written to the log and are lost. If you disable or do not configure this policy setting and a log file reaches its maximum size, new events overwrite old events.
NOTE: Old events may or may not be retained according to the "Backup log automatically when full" policy setting.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</si>
  <si>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HKEY_LOCAL_MACHINESoftwarePoliciesMicrosoftWindowsEventLogApplicationRetention</t>
  </si>
  <si>
    <t>The security setting Application: Control Event Log behavior when the log file reaches its maximum size is set to Disabled.</t>
  </si>
  <si>
    <t>The security setting Application: Control Event Log behavior when the log file reaches its maximum size is not disabled.</t>
  </si>
  <si>
    <t>1.2.4.4.6</t>
  </si>
  <si>
    <t>To establish the recommended configuration via GP, set the following UI path to Disabled.
Computer Configuration&gt;Administrative Templates&gt;Windows Components&gt;Event Log ServiceApplicationControl Event Log behavior when the log file reaches its maximum size</t>
  </si>
  <si>
    <t>CCE-21736-4</t>
  </si>
  <si>
    <t>WIN8-243</t>
  </si>
  <si>
    <t>Set System: Maximum Log Size (KB) to Enabled:20480 or greater</t>
  </si>
  <si>
    <t>Navigate to the UI Path articulated in the Remediation section and confirm it is set as prescribed. This group policy setting is backed by the following registry location:
	HKEY_LOCAL_MACHINESoftwarePoliciesMicrosoftWindowsEventLogSystemMaxSize</t>
  </si>
  <si>
    <t>The security setting System: Maximum Log Size (KB) is Enabled:20480 or greater.</t>
  </si>
  <si>
    <t>The security setting System: Maximum Log Size (KB) is not set to Enabled:20480 or greater.</t>
  </si>
  <si>
    <t>To establish the recommended configuration via GP, set the following UI path to Enabled.
Computer Configuration&gt;Administrative Templates&gt;Windows Components&gt;Event Log Service&gt;System&gt;Specify the maximum log file size (KB)
Then set the Maximum Log Size (KB) option to 20480 or greater.</t>
  </si>
  <si>
    <t>CCE-22528-4</t>
  </si>
  <si>
    <t>WIN8-244</t>
  </si>
  <si>
    <t>SC-4</t>
  </si>
  <si>
    <t xml:space="preserve">Information in Shared System Resources
 </t>
  </si>
  <si>
    <t>Set Do not allow drive redirection to Enabled</t>
  </si>
  <si>
    <t>This policy setting prevents users from sharing the local drives on their client computers to Terminal Servers that they access. Mapped drives appear in the session folder tree in Windows Explorer in the following format: &gt;TSClient$ If local drives are shared they are left vulnerable to intruders who want to exploit the data that is stored on them.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</si>
  <si>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NTTerminal ServicesfDisableCdm</t>
  </si>
  <si>
    <t>The security setting Do not allow drive redirection is set to Enabled.</t>
  </si>
  <si>
    <t>The security setting Do not allow drive redirection is not enabled.</t>
  </si>
  <si>
    <t>1.2.4.5</t>
  </si>
  <si>
    <t>1.2.4.5.1</t>
  </si>
  <si>
    <t>Data could be forwarded from the user's Terminal Server session to the user's local computer without any direct user interaction.</t>
  </si>
  <si>
    <t>To establish the recommended configuration via GP, set the following UI path to Enabled. 
Computer Configuration&gt;Administrative Templates&gt;Windows Components&gt;Remote Desktop Services&gt;Remote Desktop Session Host&gt;Device and Resource Redirection&gt;Do not allow drive redirection</t>
  </si>
  <si>
    <t>Drive redirection will not be possible.</t>
  </si>
  <si>
    <t>CCE-23088-8</t>
  </si>
  <si>
    <t>WIN8-245</t>
  </si>
  <si>
    <t>Set Encryption Level to Enabled:High Level</t>
  </si>
  <si>
    <t>This policy setting specifies whether the computer that is about to host the remote connection will enforce an encryption level for all data sent between it and the client computer for the remote session. The recommended state for this setting is: Enabled:High Level.</t>
  </si>
  <si>
    <t>Navigate to the UI Path articulated in the Remediation section and confirm it is set as prescribed. This group policy setting is backed by the following registry location:
	HKEY_LOCAL_MACHINESOFTWAREPoliciesMicrosoftWindows NTTerminal ServicesMinEncryptionLevel</t>
  </si>
  <si>
    <t>The security setting Encryption Level is Enabled:High Level.</t>
  </si>
  <si>
    <t>The security setting Encryption Level is not set to Enabled:High Level.</t>
  </si>
  <si>
    <t>1.2.4.5.3</t>
  </si>
  <si>
    <t>If Terminal Server client connections are allowed that use low level encryption, it is more likely that an attacker will be able to decrypt any captured Terminal Services network traffic.</t>
  </si>
  <si>
    <t>To establish the recommended configuration via GP, set the following UI path to Enabled. 
Computer Configuration&gt;Administrative Templates&gt;Windows Components&gt;Remote Desktop Services&gt;Remote Desktop Session Host&gt;Security&gt;Set client connection encryption level&gt;
Then set the Encryption Level option to High Level.</t>
  </si>
  <si>
    <t>Clients that do not support 128-bit encryption will be unable to establish Terminal Server sessions.</t>
  </si>
  <si>
    <t>CCE-22847-8</t>
  </si>
  <si>
    <t>WIN8-246</t>
  </si>
  <si>
    <t>Set Always prompt for password upon connection to Enabled</t>
  </si>
  <si>
    <t>This policy setting specifies whether Terminal Services always prompts the client computer for a password upon connection. You can use this policy setting to enforce a password prompt for users who log on to Terminal Services, even if they already provided the password in the Remote Desktop Connection client. By default, Terminal Services allows users to automatically log on if they enter a password in the Remote Desktop Connection client. Note If you do not configure this policy setting, the local computer administrator can use the Terminal Services Configuration tool to either allow or prevent passwords from being automatically sent.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</si>
  <si>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NTTerminal ServicesfPromptForPassword</t>
  </si>
  <si>
    <t>The security setting Always prompt for password upon connection is set to Enabled.</t>
  </si>
  <si>
    <t>The security setting Always prompt for password upon connection is not enabled.</t>
  </si>
  <si>
    <t>1.2.4.5.4</t>
  </si>
  <si>
    <t>Users have the option to store both their username and password when they create a new Remote Desktop connection shortcut. If the server that runs Terminal Services allows users who have used this feature to log on to the server but not enter their password, then it is possible that an attacker who has gained physical access to the user's computer could connect to a Terminal Server through the Remote Desktop connection shortcut, even though they may not know the user's password.</t>
  </si>
  <si>
    <t>To establish the recommended configuration via GP, set the following UI path to Enabled. 
Computer Configuration&gt;Administrative Templates&gt;Windows Components&gt;Remote Desktop Services&gt;Remote Desktop Session Host&gt;Security&gt;Always prompt for password upon connection</t>
  </si>
  <si>
    <t>Users will always have to enter their password when they establish new Terminal Server sessions.</t>
  </si>
  <si>
    <t>CCE-23127-4</t>
  </si>
  <si>
    <t>WIN8-247</t>
  </si>
  <si>
    <t>Physical Access Control</t>
  </si>
  <si>
    <t>Set Do not allow passwords to be saved to Enabled</t>
  </si>
  <si>
    <t>This policy setting helps prevent Terminal Services clients from saving passwords on a computer. Note If this policy setting was previously configured as Disabled or Not configured, any previously saved passwords will be deleted the first time a Terminal Services client disconnects from any server.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</si>
  <si>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NTTerminal ServicesDisablePasswordSaving</t>
  </si>
  <si>
    <t>The security setting Do not allow passwords to be saved is set to Enabled.</t>
  </si>
  <si>
    <t>The security setting Do not allow passwords to be saved is not enabled.</t>
  </si>
  <si>
    <t>1.2.4.5.5</t>
  </si>
  <si>
    <t>An attacker with physical access to the computer may be able to break the protection guarding saved passwords. An attacker who compromises a user's account and connects to their computer could use saved passwords to gain access to additional hosts.</t>
  </si>
  <si>
    <t>To establish the recommended configuration via GP, set the following UI path to Enabled. 
Computer Configuration&gt;Administrative Templates&gt;Windows Components&gt;Remote Desktop Services&gt;Remote Desktop Connection Client&gt;Do not allow passwords to be saved</t>
  </si>
  <si>
    <t>If you enable this policy setting, the password saving checkbox is disabled for Terminal Services clients and users will not be able to save passwords.</t>
  </si>
  <si>
    <t>CCE-21696-0</t>
  </si>
  <si>
    <t>WIN8-248</t>
  </si>
  <si>
    <t>Set Disallow Digest authentication to Enabled</t>
  </si>
  <si>
    <t>This policy setting allows you to manage whether the Windows Remote Management (WinRM) client will not use Digest authentication. If you enable this policy setting, the WinRM client will not use Digest authentication. If you disable or do not configure this policy setting, the WinRM client will use Digest authentication. The recommended state for this setting is: Enabled.</t>
  </si>
  <si>
    <t>Navigate to the UI Path articulated in the Remediation section and confirm it is set as prescribed. This group policy setting is backed by the following registry location:
	HKEY_LOCAL_MACHINESoftwarePoliciesMicrosoftWindowsWinRMClientAllowDigest</t>
  </si>
  <si>
    <t>The security setting Disallow Digest authentication is set to Enabled.</t>
  </si>
  <si>
    <t>The security setting Disallow Digest authentication is not enabled.</t>
  </si>
  <si>
    <t>1.2.4.6</t>
  </si>
  <si>
    <t>1.2.4.6.1</t>
  </si>
  <si>
    <t>Digest authentication is less robust than other authentication methods available in WinRM, an attacker who is able to capture packets on the network where WinRM is running may be able to determine the credentials used for accessing remote hosts via WinRM.</t>
  </si>
  <si>
    <t>To establish the recommended configuration via GP, set the following UI path to Enabled. 
Computer Configuration&gt;Administrative Templates&gt;Windows Components&gt;Windows Remote Management (WinRM)&gt;WinRM Client&gt;Disallow Digest authentication</t>
  </si>
  <si>
    <t>CCE-23167-0</t>
  </si>
  <si>
    <t>WIN8-249</t>
  </si>
  <si>
    <t>Set Allow Basic authentication to Disabled</t>
  </si>
  <si>
    <t>This policy setting allows you to manage whether the Windows Remote Management (WinRM) client uses Basic authentication. If you enable this policy setting, the WinRM client will use Basic authentication. If WinRM is configured to use HTTP transport, then the user name and password are sent over the network as clear text. If you disable or do not configure this policy setting, then the WinRM client will not use Basic authentication.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</si>
  <si>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HKEY_LOCAL_MACHINESoftwarePoliciesMicrosoftWindowsWinRMClientAllowBasic</t>
  </si>
  <si>
    <t>The security setting Allow Basic authentication is set to Disabled.</t>
  </si>
  <si>
    <t>The security setting Allow Basic authentication is not disabled.</t>
  </si>
  <si>
    <t>1.2.4.6.2</t>
  </si>
  <si>
    <t>Basic authentication is less robust than other authentication methods available in WinRM because credentials including passwords are transmitted in plain text. An attacker who is able to capture packets on the network where WinRM is running may be able to determine the credentials used for accessing remote hosts via WinRM.</t>
  </si>
  <si>
    <t>To establish the recommended configuration via GP, set the following UI path to Disabled. 
Computer Configuration&gt;Administrative Templates&gt;Windows Components&gt;Windows Remote Management (WinRM)&gt;WinRM Client&gt;Allow Basic authentication</t>
  </si>
  <si>
    <t>CCE-22490-7</t>
  </si>
  <si>
    <t>WIN8-250</t>
  </si>
  <si>
    <t>This policy setting allows you to manage whether the Windows Remote Management (WinRM) service accepts Basic authentication from a remote client. If you enable this policy setting, the WinRM service will accept Basic authentication from a remote client. If you disable or do not configure this policy setting, the WinRM service will not accept Basic authentication from a remote client.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</si>
  <si>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HKEY_LOCAL_MACHINESoftwarePoliciesMicrosoftWindowsWinRMServiceAllowBasic</t>
  </si>
  <si>
    <t>1.2.4.6.3</t>
  </si>
  <si>
    <t>To establish the recommended configuration via GP, set the following UI path to Disabled. 
Computer Configuration&gt;Administrative Templates&gt;Windows Components&gt;Windows Remote Management (WinRM)&gt;WinRM Service&gt;Allow Basic authentication</t>
  </si>
  <si>
    <t>CCE-22475-8</t>
  </si>
  <si>
    <t>WIN8-251</t>
  </si>
  <si>
    <t>Set Disallow WinRM from storing RunAs credentials to Enabled</t>
  </si>
  <si>
    <t>This policy setting allows you to manage whether the Windows Remote Management (WinRM) service will not allow RunAs credentials to be stored for any plug-ins. If you enable this policy setting, the WinRM service will not allow the RunAsUser or RunAsPassword configuration values to be set for any plug-ins. If a plug-in has already set the RunAsUser and RunAsPassword configuration values, the RunAsPassword configuration value will be erased from the credential store on this computer. If you disable or do not configure this policy setting, the WinRM service will allow the RunAsUser and RunAsPassword configuration values to be set for plug-ins and the RunAsPassword value will be stored securely. If you enable and then disable this policy setting,any values that were previously configured for RunAsPassword will need to be reset. The recommended state for this setting is: Enabled.</t>
  </si>
  <si>
    <t>Navigate to the UI Path articulated in the Remediation section and confirm it is set as prescribed. This group policy setting is backed by the following registry location:
	HKEY_LOCAL_MACHINESoftwarePoliciesMicrosoftWindowsWinRMServiceDisableRunAs</t>
  </si>
  <si>
    <t>The security setting Disallow WinRM from storing RunAs credentials is set to Enabled.</t>
  </si>
  <si>
    <t>The security setting Disallow WinRM from storing RunAs credentials is not enabled.</t>
  </si>
  <si>
    <t>1.2.4.6.4</t>
  </si>
  <si>
    <t>Although the ability to store RunAs credentials is a convenient feature it increases the risk of account compromise slightly. For example, if you forget to lock your desktop before leaving it unattended for a few minutes another person could access not only the desktop of your computer but also any hosts you manage via WinRM with cached RunAs credentials.</t>
  </si>
  <si>
    <t>To establish the recommended configuration via GP, set the following UI path to Enabled. 
Computer Configuration&gt;Administrative Templates&gt;Windows Components&gt;Windows Remote Management (WinRM)&gt;WinRM Service&gt;Disallow WinRM from storing RunAs credentials</t>
  </si>
  <si>
    <t>CCE-21701-8</t>
  </si>
  <si>
    <t>WIN8-252</t>
  </si>
  <si>
    <t>Set Allow unencrypted traffic to Disabled</t>
  </si>
  <si>
    <t>This policy setting allows you to manage whether the Windows Remote Management (WinRM) service sends and receives unencrypted messages over the network. If you enable this policy setting, the WinRM client sends and receives unencrypted messages over the network. If you disable or do not configure this policy setting, the WinRM client sends or receives only encrypted messages over the network.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</si>
  <si>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HKEY_LOCAL_MACHINESoftwarePoliciesMicrosoftWindowsWinRMServiceAllowUnencryptedTraffic</t>
  </si>
  <si>
    <t>The security setting Allow unencrypted traffic is set to Disabled.</t>
  </si>
  <si>
    <t>The security setting Allow unencrypted traffic is not disabled.</t>
  </si>
  <si>
    <t>1.2.4.6.5</t>
  </si>
  <si>
    <t>Encrypting WinRM network traffic reduces the risk of an attacker viewing or modifying WinRM messages as they transit the network.</t>
  </si>
  <si>
    <t>To establish the recommended configuration via GP, set the following UI path to Disabled. 
Computer Configuration&gt;Administrative Templates&gt;Windows Components&gt;Windows Remote Management (WinRM)&gt;WinRM Service&gt;Allow unencrypted traffic</t>
  </si>
  <si>
    <t>CCE-23319-7</t>
  </si>
  <si>
    <t>WIN8-253</t>
  </si>
  <si>
    <t>This policy setting allows you to manage whether the Windows Remote Management (WinRM) client sends and receives unencrypted messages over the network. If you enable this policy setting, the WinRM client sends and receives unencrypted messages over the network. If you disable or do not configure this policy setting, the WinRM client sends or receives only encrypted messages over the network.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</si>
  <si>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HKEY_LOCAL_MACHINESoftwarePoliciesMicrosoftWindowsWinRMClientAllowUnencryptedTraffic</t>
  </si>
  <si>
    <t>1.2.4.6.6</t>
  </si>
  <si>
    <t>To establish the recommended configuration via GP, set the following UI path to Disabled. 
Computer Configuration&gt;Administrative Templates&gt;Windows Components&gt;Windows Remote Management (WinRM)&gt;WinRM Client&gt;Allow unencrypted traffic</t>
  </si>
  <si>
    <t>CCE-20903-1</t>
  </si>
  <si>
    <t>WIN8-254</t>
  </si>
  <si>
    <t>Set Reschedule Automatic Updates scheduled installations to Enabled</t>
  </si>
  <si>
    <t>This policy setting determines the amount of time before previously scheduled Automatic Update installations will proceed after system startup. If you configure this policy setting to Enabled, a previously scheduled installation will begin after a specified number of minutes when you next start the computer. If you configure this policy setting to Disabled or Not configured, previously scheduled installations will occur during the next regularly scheduled installation time. Note: This policy setting only works when Automatic Updates is configured to perform scheduled update installations. If the Configure Automatic Updates setting is Disabled, the Reschedule Automatic Updates scheduled installations setting has no effect. You can enable the latter two settings to ensure that previously missed installations will be scheduled to install each time the computer restarts. The recommended state for this setting is: Enabled.</t>
  </si>
  <si>
    <t>Navigate to the UI Path articulated in the Remediation section and confirm it is set as prescribed. This group policy setting is backed by the following registry location:
	HKEY_LOCAL_MACHINESoftwarePoliciesMicrosoftWindowsWindowsUpdateAURescheduleWaitTimeEnabled</t>
  </si>
  <si>
    <t>The security setting Reschedule Automatic Updates scheduled installations is set to Enabled.</t>
  </si>
  <si>
    <t>The security setting Reschedule Automatic Updates scheduled installations is not enabled.</t>
  </si>
  <si>
    <t>1.2.4.7</t>
  </si>
  <si>
    <t>1.2.4.7.2</t>
  </si>
  <si>
    <t>To establish the recommended configuration via GP, set the following UI path to Enabled. 
Computer Configuration&gt;Administrative Templates&gt;Windows Components&gt;Windows Update&gt;Reschedule Automatic Updates scheduled installations</t>
  </si>
  <si>
    <t>CCE-21394-2</t>
  </si>
  <si>
    <t>WIN8-255</t>
  </si>
  <si>
    <t>Set Do not adjust default option to Install Updates and Shut Down in Shut Down Windows dialog box to Disabled</t>
  </si>
  <si>
    <t>This policy setting allows you to manage whether the 'Install Updates and Shut Down' option is allowed to be the default choice in the Shut Down Windows dialog. Note that this policy setting has no impact if the Computer Configuration Administrative Templates Windows Components Windows Update Do not display 'Install Updates and Shut Down' option in Shut Down Windows dialog box policy setting is enabled.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</si>
  <si>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HKEY_LOCAL_MACHINESoftwarePoliciesMicrosoftWindowsWindowsUpdateAUNoAUAsDefaultShutdownOption</t>
  </si>
  <si>
    <t>The security setting Do not adjust default option to Install Updates and Shut Down in Shut Down Windows dialog box is set to Disabled.</t>
  </si>
  <si>
    <t>The security setting Do not adjust default option to Install Updates and Shut Down in Shut Down Windows dialog box is not disabled.</t>
  </si>
  <si>
    <t>1.2.4.7.4</t>
  </si>
  <si>
    <t>Updates are important for maintaining the ongoing security of a computer, therefore this setting should not be enabled.</t>
  </si>
  <si>
    <t>To establish the recommended configuration via GP, set the following UI path to Disabled. 
Computer Configuration&gt;Administrative Templates&gt;Windows Components&gt;Windows Update&gt;Do not adjust default option to 'Install Updates and Shut Down' in Shut Down Windows dialog box</t>
  </si>
  <si>
    <t>If you enable this policy setting, the user's last shut down choice (Hibernate, Restart, etc.) is the default option in the Shut Down Windows dialog box, regardless of whether the 'Install Updates and Shut Down' option is available in the 'What do you want the computer to do?' list. If you disable or do not configure this policy setting, the 'Install Updates and Shut Down' option will be the default option in the Shut Down Windows dialog box if updates are available for installation at the time the user selects the Shut Down option in the Start menu.</t>
  </si>
  <si>
    <t>CCE-22748-8</t>
  </si>
  <si>
    <t>WIN8-256</t>
  </si>
  <si>
    <t>Configure Automatic Updates</t>
  </si>
  <si>
    <t>This policy setting specifies whether computers in your environment will receive security updates from Windows Update or WSUS. If you configure this policy setting to Enabled, the operating system will recognize when a network connection is available and then use the network connection to search Windows Update or your designated intranet site for updates that apply to them. After you configure this policy setting to Enabled, select one of the following three options in the Configure Automatic Updates Properties dialog box to specify how the service will work: - Notify before downloading any updates and notify again before installing them. - Download the updates automatically and notify when they are ready to be installed. (Default setting) - Automatically download updates and install them on the schedule specified below. If you disable this policy setting, you will need to download and manually install any available updates from Windows Update. The recommended state for this setting is: Enabled.</t>
  </si>
  <si>
    <t>Navigate to the UI Path articulated in the Remediation section and confirm it is set as prescribed. This group policy setting is backed by the following registry location:
	HKEY_LOCAL_MACHINESoftwarePoliciesMicrosoftWindowsWindowsUpdateAUNoAutoUpdate</t>
  </si>
  <si>
    <t>The security setting Configure Automatic Updates is set to Enabled.</t>
  </si>
  <si>
    <t>The security setting Configure Automatic Updates is not enabled.</t>
  </si>
  <si>
    <t>1.2.4.7.5</t>
  </si>
  <si>
    <t>Although each version of Windows is thoroughly tested before release, it is possible that problems will be discovered after the products are shipped. The Configure Automatic Updates setting can help you ensure that the computers in your environment will always have the most recent critical operating system updates and service packs installed.</t>
  </si>
  <si>
    <t>To establish the recommended configuration via GP, set the following UI path to Enabled. 
Computer Configuration&gt;Administrative Templates&gt;Windows Components&gt;Windows Update&gt;Configure Automatic Updates</t>
  </si>
  <si>
    <t>Critical operating system updates and service packs will automatically download and install at 3:00 A.M. daily.</t>
  </si>
  <si>
    <t>CCE-22199-4</t>
  </si>
  <si>
    <t>Configure Automatic Updates. One method to achieve the recommended configuration via GP: Set the following UI path to Enabled. 
Computer Configuration&gt;Administrative Templates&gt;Windows Components&gt;Windows Update&gt;Configure Automatic Updates</t>
  </si>
  <si>
    <t>WIN8-257</t>
  </si>
  <si>
    <t>Set Configure automatic updating to 3 - Auto download and notify for install</t>
  </si>
  <si>
    <t>This policy setting specifies whether computers in your environment will receive security updates from Windows Update or WSUS. If you configure this policy setting to Enabled, the operating system will recognize when a network connection is available and then use the network connection to search Windows Update or your designated intranet site for updates that apply to them. After you configure this policy setting to Enabled, select one of the following three options in the Configure Automatic Updates Properties dialog box to specify how the service will work: - Notify before downloading any updates and notify again before installing them. - Download the updates automatically and notify when they are ready to be installed. (Default setting) - Automatically download updates and install them on the schedule specified below. If you disable this policy setting, you will need to download and manually install any available updates from Windows Update. The recommended state for this setting is: 3 - Auto download and notify for install.</t>
  </si>
  <si>
    <t>Navigate to the UI Path articulated in the Remediation section and confirm it is set as prescribed. This group policy setting is backed by the following registry location:
	HKEY_LOCAL_MACHINESoftwarePoliciesMicrosoftWindowsWindowsUpdateAUAUOptions</t>
  </si>
  <si>
    <t>The security setting Configure automatic updating is set to 3 - Auto download and notify for install.</t>
  </si>
  <si>
    <t>The security setting Configure automatic updating is not set to 3 - Auto download and notify for install.</t>
  </si>
  <si>
    <t>1.2.4.7.6</t>
  </si>
  <si>
    <t>To establish the recommended configuration via GP, set the following UI path to 3 - Auto download and notify for install. 
Computer Configuration&gt;Administrative Templates&gt;Windows Components&gt;Windows Update&gt;Configure Automatic Updates: Configure automatic updating</t>
  </si>
  <si>
    <t>WIN8-258</t>
  </si>
  <si>
    <t>Set Scheduled install day to 0 - Every day</t>
  </si>
  <si>
    <t>This policy setting specifies whether computers in your environment will receive security updates from Windows Update or WSUS. If you configure this policy setting to Enabled, the operating system will recognize when a network connection is available and then use the network connection to search Windows Update or your designated intranet site for updates that apply to them. After you configure this policy setting to Enabled, select one of the following three options in the Configure Automatic Updates Properties dialog box to specify how the service will work: - Notify before downloading any updates and notify again before installing them. - Download the updates automatically and notify when they are ready to be installed. (Default setting) - Automatically download updates and install them on the schedule specified below. If you disable this policy setting, you will need to download and manually install any available updates from Windows Update. The recommended state for this setting is: 0 - Every day.</t>
  </si>
  <si>
    <t>Navigate to the UI Path articulated in the Remediation section and confirm it is set as prescribed. This group policy setting is backed by the following registry location:
	HKEY_LOCAL_MACHINESoftwarePoliciesMicrosoftWindowsWindowsUpdateAUScheduledInstallDay</t>
  </si>
  <si>
    <t>The security setting Scheduled install day is set to 0 - Every day.</t>
  </si>
  <si>
    <t>The security setting Scheduled install day is not set to 0 - Every day.</t>
  </si>
  <si>
    <t>1.2.4.7.7</t>
  </si>
  <si>
    <t>To establish the recommended configuration via GP, set the following UI path to 0 - Every day. 
Computer Configuration&gt;Administrative Templates&gt;Windows Components&gt;Windows Update&gt;Configure Automatic Updates: Scheduled install day</t>
  </si>
  <si>
    <t>WIN8-259</t>
  </si>
  <si>
    <t>Set No auto-restart with logged on users for scheduled automatic updates installations to Disabled</t>
  </si>
  <si>
    <t>This policy setting specifies that Automatic Updates will wait for computers to be restarted by the users who are logged on to them to complete a scheduled installation. If you enable the No auto-restart for scheduled Automatic Updates installations setting, Automatic Updates does not restart computers automatically during scheduled installations. Instead, Automatic Updates notifies users to restart their computers to complete the installations. You should note that Automatic Updates will not be able to detect future updates until restarts occur on the affected computers. If you disable or do not configure this setting, Automatic Updates will notify users that their computers will automatically restart in 5 minutes to complete the installations. The possible values for the No auto-restart for scheduled Automatic Updates installations setting are: - Enabled - Disabled - Not Configured Note: This setting applies only when you configure Automatic Updates to perform scheduled update installations. If you configure the Configure Automatic Updates setting to Disabled, this setting has no effect.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</si>
  <si>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HKEY_LOCAL_MACHINESoftwarePoliciesMicrosoftWindowsWindowsUpdateAUNoAutoRebootWithLoggedOnUsers</t>
  </si>
  <si>
    <t>The security setting No auto-restart with logged on users for scheduled automatic updates installations is set to Disabled.</t>
  </si>
  <si>
    <t>The security setting No auto-restart with logged on users for scheduled automatic updates installations is not disabled.</t>
  </si>
  <si>
    <t>1.2.4.7.8</t>
  </si>
  <si>
    <t>Sometimes updates require updated computers to be restarted to complete an installation. If the computer cannot restart automatically, then the most recent update will not completely install and no new updates will download to the computer until it is restarted.</t>
  </si>
  <si>
    <t>To establish the recommended configuration via GP, set the following UI path to Disabled. 
Computer Configuration&gt;Administrative Templates&gt;Windows Components&gt;Windows Update&gt;No auto-restart with logged on users for scheduled automatic updates installations</t>
  </si>
  <si>
    <t>If you enable this policy setting, the operating systems on the servers in your environment will restart themselves automatically. For critical servers this could lead to a temporary denial of service (DoS) condition.</t>
  </si>
  <si>
    <t>CCE-22096-2</t>
  </si>
  <si>
    <t>WIN8-260</t>
  </si>
  <si>
    <t>Set Do not display Install Updates and Shut Down option in Shut Down Windows dialog box to Disabled</t>
  </si>
  <si>
    <t>This policy setting allows you to manage whether the Install Updates and Shut Down option is displayed in the Shut Down Windows dialog box. This policy setting works in conjunction with the following Do not adjust default option to 'Install Updates and Shut Down' in Shut Down Windows Dialog box setting.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</si>
  <si>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HKEY_LOCAL_MACHINESoftwarePoliciesMicrosoftWindowsWindowsUpdateAUNoAUShutdownOption</t>
  </si>
  <si>
    <t>The security setting Do not display Install Updates and Shut Down option in Shut Down Windows dialog box is set to Disabled.</t>
  </si>
  <si>
    <t>The security setting Do not display Install Updates and Shut Down option in Shut Down Windows dialog box is not disabled.</t>
  </si>
  <si>
    <t>1.2.4.7.9</t>
  </si>
  <si>
    <t>To establish the recommended configuration via GP, set the following UI path to Disabled. 
Computer Configuration&gt;Administrative Templates&gt;Windows Components&gt;Windows Update&gt;Do not display 'Install Updates and Shut Down' option in Shut Down Windows dialog box</t>
  </si>
  <si>
    <t>If you disable this policy setting, the Install Updates and Shut Down option will display in the Shut Down Windows dialog box if updates are available when the user selects the Shut Down option in the Start menu.</t>
  </si>
  <si>
    <t>CCE-22285-1</t>
  </si>
  <si>
    <t>WIN8-261</t>
  </si>
  <si>
    <t>Set Turn off Data Execution Prevention for Explorer to Disabled</t>
  </si>
  <si>
    <t>Disabling data execution prevention can allow certain legacy plug-in applications to function without terminating Explorer.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</si>
  <si>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HKEY_LOCAL_MACHINESoftwarePoliciesMicrosoftWindowsExplorerNoDataExecutionPrevention</t>
  </si>
  <si>
    <t>The security setting Turn off Data Execution Prevention for Explorer is set to Disabled.</t>
  </si>
  <si>
    <t>The security setting Turn off Data Execution Prevention for Explorer is not disabled.</t>
  </si>
  <si>
    <t>HSI22</t>
  </si>
  <si>
    <t>HSI22: Data remanence is not properly handled</t>
  </si>
  <si>
    <t>1.2.4</t>
  </si>
  <si>
    <t>1.2.4.9</t>
  </si>
  <si>
    <t>Data Execution Prevention is an important security feature supported by Explorer that helps to limit the impact of certain types of malware.</t>
  </si>
  <si>
    <t>To establish the recommended configuration via GP, set the following UI path to Disabled. 
Computer Configuration&gt;Administrative Templates&gt;Windows Components&gt;File Explorer&gt;Turn off Data Execution Prevention for Explorer</t>
  </si>
  <si>
    <t>Enabling this policy setting may allow certain legacy plug-in applications to function. Disabling this policy setting will ensure that Data Execution Prevention blocks certain types of malware from exploiting Explorer.</t>
  </si>
  <si>
    <t>CCE-23124-1</t>
  </si>
  <si>
    <t>WIN8-262</t>
  </si>
  <si>
    <t>AC-6</t>
  </si>
  <si>
    <t>Least Privilege</t>
  </si>
  <si>
    <t>Set Always install with elevated privileges to Disabled</t>
  </si>
  <si>
    <t>Directs Windows Installer to use system permissions when it installs any program on the system. This setting extends elevated privileges to all programs. These privileges are usually reserved for programs that have been assigned to the user (offered on the desktop), assigned to the computer (installed automatically), or made available in Add or Remove Programs in Control Panel. This setting lets users install programs that require access to directories that the user might not have permission to view or change, including directories on highly restricted computers. If you disable this setting or do not configure it, the system applies the current user's permissions when it installs programs that a system administrator does not distribute or offer. Note: This setting appears both in the Computer Configuration and User Configuration folders. To make this setting effective, you must enable the setting in both folders. Caution: Skilled users can take advantage of the permissions this setting grants to change their privileges and gain permanent access to restricted files and folders. Note that the User Configuration version of this setting is not guaranteed to be secure.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</si>
  <si>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HKEY_LOCAL_MACHINESoftwarePoliciesMicrosoftWindowsInstallerAlwaysInstallElevated</t>
  </si>
  <si>
    <t>The security setting Always install with elevated privileges is set to Disabled.</t>
  </si>
  <si>
    <t>The security setting Always install with elevated privileges is not disabled.</t>
  </si>
  <si>
    <t>1.2.4.11</t>
  </si>
  <si>
    <t>Users with limited privileges can exploit this feature by creating a Windows Installer installation package that creates a new local account that belongs to the local built-in Administrators group, adds their current account to the local built-in Administrators group, installs malicious software, or performs other unauthorized activities.</t>
  </si>
  <si>
    <t>To establish the recommended configuration via GP, set the following UI path to Disabled. 
Computer Configuration&gt;Administrative Templates&gt;Windows Components&gt;Windows Installer&gt;Always install with elevated privileges</t>
  </si>
  <si>
    <t>Windows Installer will apply the current user's permissions when it installs programs, this will prevent standard users from installing applications that affect system-wide configuration items.</t>
  </si>
  <si>
    <t>CCE-22116-8</t>
  </si>
  <si>
    <t>WIN8-263</t>
  </si>
  <si>
    <t>Set Pick one of the following settings to Enabled:Require approval from an administrator before running downloaded unknown software</t>
  </si>
  <si>
    <t>This policy setting allows you to manage the behavior of Windows SmartScreen. Windows SmartScreen helps keep PCs safer by warning users before running unrecognized programs downloaded from the Internet. Some information is sent to Microsoft about files and programs run on PCs with this feature enabled. If you enable this policy setting, Windows SmartScreen behavior may be controlled by setting one of the following options: - Require approval from an administrator before running downloaded unknown software - Give user a warning before running downloaded unknown software - Turn off SmartScreen If you disable or do not configure this policy setting, Windows SmartScreen behavior is managed by administrators on the PC by using Windows SmartScreen Settings in Action Center. Options: - Require approval from an administrator before running downloaded unknown software - Give user a warning before running downloaded unknown software - Turn off SmartScreen The recommended state for this setting is: Enabled:Require approval from an administrator before running downloaded unknown software.</t>
  </si>
  <si>
    <t>Navigate to the UI Path articulated in the Remediation section and confirm it is set as prescribed. This group policy setting is backed by the following registry location:
	HKEY_LOCAL_MACHINESoftwarePoliciesMicrosoftWindowsSystemEnableSmartScreen</t>
  </si>
  <si>
    <t>The security setting Pick one of the following settings is Enabled:Require approval from an administrator before running downloaded unknown software.</t>
  </si>
  <si>
    <t>The security setting Pick one of the following settings is not properly configured.</t>
  </si>
  <si>
    <t>1.2.4.14</t>
  </si>
  <si>
    <t>Windows SmartScreen helps keep PCs safer by warning users before running unrecognized programs downloaded from the Internet. However, due to the fact that some information is sent to Microsoft about files and programs run on PCs some organizations may prefer to disable it.</t>
  </si>
  <si>
    <t>To establish the recommended configuration via GP, set the following UI path to Enabled. 
Computer Configuration&gt;Administrative Templates&gt;Windows Components&gt;File Explorer&gt;Configure Windows Smart&gt;Screen&gt;
Then set the Pick one of the following settings option to Require approval from an administrator before running downloaded unknown software.</t>
  </si>
  <si>
    <t>CCE-21645-7</t>
  </si>
  <si>
    <t>WIN8-264</t>
  </si>
  <si>
    <t>Set Allow Remote Shell Access to Enabled</t>
  </si>
  <si>
    <t>This policy setting allows you to manage configuration of remote access to all supported shells to execute scripts and commands. The recommended state for this setting is: Enabled.</t>
  </si>
  <si>
    <t>Navigate to the UI Path articulated in the Remediation section and confirm it is set as prescribed. This group policy setting is backed by the following registry location:
	HKEY_LOCAL_MACHINESoftwarePoliciesMicrosoftWindowsWinRMServiceWinRSAllowRemoteShellAccess</t>
  </si>
  <si>
    <t>The security setting Allow Remote Shell Access is set to Enabled.</t>
  </si>
  <si>
    <t>The security setting Allow Remote Shell Access is not enabled.</t>
  </si>
  <si>
    <t>1.2.4.16</t>
  </si>
  <si>
    <t>Any feature is a potential avenue of attack, those that enable inbound network connections are particularly risky. Only enable the use of the Windows Remote Shell on trusted networks and when feasible employ additional controls such as IPsec.</t>
  </si>
  <si>
    <t>To establish the recommended configuration via GP, set the following UI path to Enabled. 
Computer Configuration&gt;Administrative Templates&gt;Windows Components&gt;Windows Remote Shell&gt;Allow Remote Shell Access</t>
  </si>
  <si>
    <t>If you enable this policy setting, remote access is allowed to all supported shells to execute scripts and commands. If you disable or do not configure this policy setting, remote access is not allowed to all supported shells to execute scripts and commands.</t>
  </si>
  <si>
    <t>CCE-22319-8</t>
  </si>
  <si>
    <t>WIN8-265</t>
  </si>
  <si>
    <t>Set Notify antivirus programs when opening attachments to Enabled</t>
  </si>
  <si>
    <t>Antivirus programs are mandatory in many environments and provide a strong defense against attack.
The Notify antivirus programs when opening attachments setting allows you to manage how registered antivirus programs are notified. When enabled, this policy setting configures Windows to call the registered antivirus program and have it scan file attachments when they are opened by users. If the antivirus scan fails, the attachments are blocked from being opened. If this policy setting is disabled, Windows does not call the registered antivirus program when file attachments are opened. The recommended state for this setting is: Enabled.
	NOTE: An updated antivirus program must be installed for this policy setting to function properly.</t>
  </si>
  <si>
    <t>Navigate to the UI Path articulated in the Remediation section and confirm it is set as prescribed. This group policy setting is backed by the following registry location:
	HKEY_USERSSoftwareMicrosoftWindowsCurrentVersionPoliciesAttachmentsScanWithAntiVirus</t>
  </si>
  <si>
    <t>The security setting Notify antivirus programs when opening attachments is set to Enabled.</t>
  </si>
  <si>
    <t>The security setting Notify antivirus programs when opening attachments is not enabled.</t>
  </si>
  <si>
    <t>Antivirus programs that do not perform on-access checks may not be able to scan downloaded files.</t>
  </si>
  <si>
    <t>To establish the recommended configuration via GP, set the following UI path to Enabled.
User Configuration&gt;Administrative Templates&gt;Windows Components&gt;Attachment Manager&gt;Notify antivirus programs when opening attachments</t>
  </si>
  <si>
    <t>When the Notify antivirus programs when opening attachments setting is Enabled, every downloaded file or e-mail attachment that the user opens will be scanned.</t>
  </si>
  <si>
    <t>CCE-23008-6</t>
  </si>
  <si>
    <t>WIN8-266</t>
  </si>
  <si>
    <t>Set Do not preserve zone information in file attachments to Disabled</t>
  </si>
  <si>
    <t>This policy setting allows you to manage whether Windows marks file attachments from Internet Explorer or Microsoft Outlook' Express with information about their zone of origin (such as restricted, Internet, intranet, or local). This policy setting requires that files be downloaded to NTFS disk partitions to function correctly. If zone information is not preserved, Windows cannot make proper risk assessments based on the zone where the attachment came from.
	If the Do not preserve zone information in file attachments setting is enabled, file attachments are not marked with their zone information. If this policy setting is disabled, Windows is forced to store file attachments with their zone information. The recommended state for this setting is: Disabled.</t>
  </si>
  <si>
    <t>Navigate to the UI Path articulated in the Remediation section and confirm it is set as prescribed. This group policy setting is backed by the following registry location:
	HKEY_USERSSoftwareMicrosoftWindowsCurrentVersionPoliciesAttachmentsSaveZoneInformation</t>
  </si>
  <si>
    <t>The security setting Do not preserve zone information in file attachments is set to Disabled.</t>
  </si>
  <si>
    <t>The security setting Do not preserve zone information in file attachments is not disabled.</t>
  </si>
  <si>
    <t>A file that is downloaded from a computer in the Internet or Restricted Sites zone may be moved to a location that makes it appear safe, like an intranet file share, and executed by an unsuspecting user.</t>
  </si>
  <si>
    <t>To establish the recommended configuration via GP, set the following UI path to Disabled.
User Configuration&gt;Administrative Templates&gt;Windows Components&gt;Attachment Manager&gt;Do not preserve zone information in file attachments</t>
  </si>
  <si>
    <t>CCE-22010-3</t>
  </si>
  <si>
    <t>WIN8-267</t>
  </si>
  <si>
    <t>AC-11</t>
  </si>
  <si>
    <t>Device Lock</t>
  </si>
  <si>
    <t>Set Password protect the screen saver to Enabled</t>
  </si>
  <si>
    <t>If the Password protect the screen saver setting is enabled, then all screen savers are password protected, if it is disabled then password protection cannot be set on any screen saver. The recommended state for this setting is: Enabled.</t>
  </si>
  <si>
    <t>Navigate to the UI Path articulated in the Remediation section and confirm it is set as prescribed. This group policy setting is backed by the following registry location:
	HKEY_USERSSoftwarePoliciesMicrosoftWindowsControl PanelDesktopScreenSaverIsSecure</t>
  </si>
  <si>
    <t>The security setting Password protect the screen saver is set to Enabled.</t>
  </si>
  <si>
    <t>The security setting Password protect the screen saver is not enabled.</t>
  </si>
  <si>
    <t>To establish the recommended configuration via GP, set the following UI path to Enabled. 
User Configuration&gt;Administrative Templates&gt;Control Panel&gt;Personalization&gt;Password protect the screen saver</t>
  </si>
  <si>
    <t>Users will have to provide their logon credentials when they want to access their locked desktop session.</t>
  </si>
  <si>
    <t>CCE-21963-4</t>
  </si>
  <si>
    <t>WIN8-268</t>
  </si>
  <si>
    <t>Set Enable screen saver to Enabled</t>
  </si>
  <si>
    <t>This policy setting allows you to manage whether or not screen savers run. If the Screen Saver setting is disabled screen savers do not run and the screen saver section of the Screen Saver tab in Display in Control Panel is disabled. If this setting is enabled a screen saver will run if the following two conditions are met: first, that a valid screen saver is specified on the client via the Screen Saver Executable Name group policy setting or Control Panel on the client. Second, the screensaver timeout is set to a value greater than zero via the Screen Saver Timeout group policy setting or Control Panel on the client. The recommended state for this setting is: Enabled.</t>
  </si>
  <si>
    <t>Navigate to the UI Path articulated in the Remediation section and confirm it is set as prescribed. This group policy setting is backed by the following registry location:
	HKEY_USERSSoftwarePoliciesMicrosoftWindowsControl PanelDesktopScreenSaveActive</t>
  </si>
  <si>
    <t>The security setting Enable screen saver is set to Enabled.</t>
  </si>
  <si>
    <t>The security setting Enable screen saver is not enabled.</t>
  </si>
  <si>
    <t>To establish the recommended configuration via GP, set the following UI path to Enabled. 
User Configuration&gt;Administrative Templates&gt;Control Panel&gt;Personalization&gt;Enable screen saver</t>
  </si>
  <si>
    <t>The screen saver will automatically activate when the computer has been unattended for the amount of time specified by the Screen Saver timeout setting. The impact should be minimal since the screen saver is enabled by default.</t>
  </si>
  <si>
    <t>CCE-21766-1</t>
  </si>
  <si>
    <t>WIN8-269</t>
  </si>
  <si>
    <t>Set Seconds to Enabled:900 or fewer seconds</t>
  </si>
  <si>
    <t>If the Screen Saver Timeout setting is enabled, then the screen saver will be launched when the specified amount of time has passed since the last user action. Valid values range from 1 to 89,400 seconds (24 hours). The setting has no effect if the wait time is set to zero or no screen saver has been specified. The recommended state for this setting is: Enabled:900 or fewer seconds.</t>
  </si>
  <si>
    <t>Navigate to the UI Path articulated in the Remediation section and confirm it is set as prescribed. This group policy setting is backed by the following registry location:
	HKEY_USERSSoftwarePoliciesMicrosoftWindowsControl PanelDesktopScreenSaveTimeOut</t>
  </si>
  <si>
    <t>The security setting Seconds is Enabled:900 or fewer seconds.</t>
  </si>
  <si>
    <t>The security setting Seconds is not set to Enabled:900 or fewer seconds.</t>
  </si>
  <si>
    <t>To establish the recommended configuration via GP, set the following UI path to Enabled.
User Configuration&gt;Administrative Templates&gt;Control Panel&gt;Personalization&gt;Screen saver timeout
Then set the Seconds option to Enabled:900 or fewer seconds.</t>
  </si>
  <si>
    <t>CCE-21525-1</t>
  </si>
  <si>
    <t>WIN8-270</t>
  </si>
  <si>
    <t>Set Screen saver executable name to Enabled:scrnsave.scr</t>
  </si>
  <si>
    <t>This policy setting allows you to manage whether or not screen savers run. If the Screen Saver setting is disabled screen savers do not run and the screen saver section of the Screen Saver tab in Display in Control Panel is disabled. If this setting is enabled a screen saver will run if the following two conditions are met: first, that a valid screen saver is specified on the client via the Screen Saver Executable Name group policy setting or Control Panel on the client. Second, the screensaver timeout is set to a value greater than zero via the Screen Saver Timeout group policy setting or Control Panel on the client. The recommended state for this setting is: Enabled:scrnsave.scr.</t>
  </si>
  <si>
    <t>Navigate to the UI Path articulated in the Remediation section and confirm it is set as prescribed. This group policy setting is backed by the following registry location:
	HKEY_USERSSoftwarePoliciesMicrosoftWindowsControl PanelDesktopSCRNSAVE.EXE</t>
  </si>
  <si>
    <t>The security setting Screen saver executable name is Enabled:scrnsave.scr.</t>
  </si>
  <si>
    <t>The security setting Screen saver executable name is not set to Enabled:scrnsave.scr.</t>
  </si>
  <si>
    <t>To establish the recommended configuration via GP, set the following UI path to Enabled.
User Configuration&gt;Administrative Templates&gt;Control Panel&gt;Personalization&gt;Force specific screen saver
Then set the Screen saver executable name option to scrnsave.scr.</t>
  </si>
  <si>
    <t>The screen saver will automatically activate when the computer has been unattended for the amount of time specified by the Screen Saver timeout setting.</t>
  </si>
  <si>
    <t>CCE-22959-1</t>
  </si>
  <si>
    <t>Input of test results starting with this row require corresponding Test IDs in Column A. Insert new rows above here.</t>
  </si>
  <si>
    <t>Do not edit below</t>
  </si>
  <si>
    <t>Info</t>
  </si>
  <si>
    <t>Criticality Ratings</t>
  </si>
  <si>
    <t>Criticality Rating (Do Not Edit)</t>
  </si>
  <si>
    <t>WIN8.1-01</t>
  </si>
  <si>
    <r>
      <t xml:space="preserve">End of General Support:
</t>
    </r>
    <r>
      <rPr>
        <sz val="10"/>
        <color theme="1"/>
        <rFont val="Arial"/>
        <family val="2"/>
      </rPr>
      <t>Mainstream Support: 01/09/2018
Extended Support: 01/10/2023</t>
    </r>
  </si>
  <si>
    <t>Upgrade the Windows Server Operating System (OS) to a vendor-supported version. Once deployed, harden the upgraded system in accordance with IRS standards using the corresponding SCSEM.</t>
  </si>
  <si>
    <t>To close this finding, please provide a screenshot that includes the hostname, operating system or firmware version and patch level of the upgraded system. If new hardware is required, please provide a signed certification from the agency's CISO stating the legacy Windows has been decommissioned and properly sanitized in accordance with IRS Publication 1075 with the agency's CAP.</t>
  </si>
  <si>
    <t>WIN8.1-02</t>
  </si>
  <si>
    <t xml:space="preserve">Obtain and install the latest windows 8.1 Server security patches for Security-relevant software updates to include, patches, service packs, hot fixes, and antivirus signatures. </t>
  </si>
  <si>
    <t>WIN8.1-03</t>
  </si>
  <si>
    <t>WIN8.1-04</t>
  </si>
  <si>
    <t>WIN8.1-05</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</si>
  <si>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If you specify a low number for this policy setting, users will be able to use the same small number of passwords repeatedly. If you do not also configure the Minimum password age setting, users might repeatedly change their passwords until they can reuse their original password.</t>
  </si>
  <si>
    <t>1.1</t>
  </si>
  <si>
    <t>To establish the recommended configuration via GP, set the following UI path to `24 or more password(s)`:
Computer Configuration\Policies\Windows Settings\Security Settings\Account Policies\Password Policy\Enforce password history.</t>
  </si>
  <si>
    <t>CCE-35219-5</t>
  </si>
  <si>
    <t>WIN8.1-06</t>
  </si>
  <si>
    <t>Set Maximum password age to 90 or fewer days for Administrators, and for Standard Users,  but not 0</t>
  </si>
  <si>
    <t>The security setting Maximum password age is set to 90 or fewer days for Administrators and  Standard Users.</t>
  </si>
  <si>
    <t>To establish the recommended configuration via GP, Set the following UI p+E7:T8ath to 90 or fewer days for Administrators and Standard Users, but not 0:
Computer Configuration\Policies\Windows Settings\Security Settings\Account Policies\Password Policy\Maximum password age.</t>
  </si>
  <si>
    <t>CCE-34907-6</t>
  </si>
  <si>
    <t>WIN8.1-07</t>
  </si>
  <si>
    <t>The security setting Minimum password age is set to 1.</t>
  </si>
  <si>
    <t>The security setting Minimum password age is not set to 1.</t>
  </si>
  <si>
    <t>1.1.3</t>
  </si>
  <si>
    <t>To establish the recommended configuration via GP, set the following UI path to `1 or more day(s)`:
Computer Configuration\Policies\Windows Settings\Security Settings\Account Policies\Password Policy\Minimum password age.</t>
  </si>
  <si>
    <t>CCE-35366-4</t>
  </si>
  <si>
    <t>WIN8.1-08</t>
  </si>
  <si>
    <t>To establish the recommended configuration via GP, set the following UI path to `14 or more character(s)`:
Computer Configuration\Policies\Windows Settings\Security Settings\Account Policies\Password Policy\Minimum password length.</t>
  </si>
  <si>
    <t>Requirements for extremely long passwords can actually decrease the security of an organization, because users might leave the information in an insecure location or lose it. If very long passwords are required, mistyped passwords could cause account lockouts and increase the volume of help desk calls. If your organization has issues with forgotten passwords due to password length requirements, consider teaching your users about pass phrases, which are often easier to remember and, due to the larger number of character combinations, much harder to discover.
**Note:** Older versions of Windows such as Windows 98 and Windows NT 4.0 do not support passwords that are longer than 14 characters. Computers that run these older operating systems are unable to authenticate with computers or domains that use accounts that require long passwords.</t>
  </si>
  <si>
    <t>CCE-33789-9</t>
  </si>
  <si>
    <t>WIN8.1-09</t>
  </si>
  <si>
    <t>Enable Password must meet complexity requirements</t>
  </si>
  <si>
    <t>The security setting Password must meet complexity requirements is Enabled.</t>
  </si>
  <si>
    <t>1.1.5</t>
  </si>
  <si>
    <t>To establish the recommended configuration via GP, set the following UI path to `Enabled`:
Computer Configuration\Policies\Windows Settings\Security Settings\Account Policies\Password Policy\Password must meet complexity requirements.</t>
  </si>
  <si>
    <t>If the default password complexity configuration is retained, additional help desk calls for locked-out accounts could occur because users might not be accustomed to passwords that contain non-alphabetic characters. However, all users should be able to comply with the complexity requirement with minimal difficulty.
If your organization has more stringent security requirements, you can create a custom version of the `Passfilt.dll` file that allows the use of arbitrarily complex password strength rules. For example, a custom password filter might require the use of non-upper row characters. (Upper row characters are those that require you to hold down the SHIFT key and press any of the digits between 1 and 0.) A custom password filter might also perform a dictionary check to verify that the proposed password does not contain common dictionary words or fragments.
Also, the use of ALT key character combinations can greatly enhance the complexity of a password. However, such stringent password requirements can result in unhappy users and an extremely busy help desk. Alternatively, your organization could consider a requirement for all administrator passwords to use ALT characters in the 0128 - 0159 range. (ALT characters outside of this range can represent standard alphanumeric characters that would not add additional complexity to the password.)</t>
  </si>
  <si>
    <t>CCE-33777-4</t>
  </si>
  <si>
    <t>Enable Password must meet complexity requirements. One method to achieve the recommended configuration via GP: Set the following UI path to Enabled:
Computer Configuration\Policies\Windows  Settings\Security  Settings\Account Policies\Password Policy\Password must meet complexity requirements.</t>
  </si>
  <si>
    <t>WIN8.1-10</t>
  </si>
  <si>
    <t>Disable Store passwords using reversible encryption</t>
  </si>
  <si>
    <t>The security setting Store passwords using reversible encryption is Disabled.</t>
  </si>
  <si>
    <t>1.1.6</t>
  </si>
  <si>
    <t>To establish the recommended configuration via GP, set the following UI path to `Disabled`:
Computer Configuration\Policies\Windows Settings\Security Settings\Account Policies\Password Policy\Store passwords using reversible encryption.</t>
  </si>
  <si>
    <t>CCE-35370-6</t>
  </si>
  <si>
    <t>Disable Store passwords using reversible encryption. One method to achieve the recommended configuration via GP: Set the following UI path to Disabled:
Computer Configuration\Policies\Windows  Settings\Security  Settings\Account Policies\Password Policy\Store passwords using reversible encryption.</t>
  </si>
  <si>
    <t>WIN8.1-11</t>
  </si>
  <si>
    <t>Set Account lockout duration to 120 or more minute(s)</t>
  </si>
  <si>
    <t>The security setting Account lockout duration is set to 120 minutes or greater</t>
  </si>
  <si>
    <t>The security setting Account lockout duration is not set to 0.</t>
  </si>
  <si>
    <t>Updated to "120 minutes or greater" - Pub 1075 9/2016</t>
  </si>
  <si>
    <t>1.2</t>
  </si>
  <si>
    <t>1.2.1</t>
  </si>
  <si>
    <t>To establish the recommended configuration via GP, set the following UI path to `120 or more minute(s)`:
Computer Configuration\Policies\Windows Settings\Security Settings\Account Policies\Account Lockout Policy\Account lockout duration.</t>
  </si>
  <si>
    <t>CCE-35409-2</t>
  </si>
  <si>
    <t>WIN8.1-12</t>
  </si>
  <si>
    <t>Set Account lockout threshold to 3 or fewer invalid logon attempt(s), but not 0</t>
  </si>
  <si>
    <t>Setting an account lockout threshold reduces the likelihood that an online password brute force attack will be successful. Setting the account lockout threshold too low introduces risk of increased accidental lockouts and/or a malicious actor intentionally locking out accounts.</t>
  </si>
  <si>
    <t>The security setting Account lockout threshold is set to 3 or fewer invalid logon attempt(s), but not 0.</t>
  </si>
  <si>
    <t>The security setting Account lockout threshold is not set to 3 or fewer invalid logon attempt(s), but not 0.</t>
  </si>
  <si>
    <t>Account Lockout threshold- Updated from "10" or fewer to "3" or fewer to meet IRS Requirements.</t>
  </si>
  <si>
    <t>1.2.2</t>
  </si>
  <si>
    <t>To establish the recommended configuration via GP, set the following UI path to `3 or fewer invalid login attempt(s), but not 0`:
Computer Configuration\Policies\Windows Settings\Security Settings\Account Policies\Account Lockout Policy\Account lockout threshold.</t>
  </si>
  <si>
    <t>If this policy setting is enabled, a locked-out account will not be usable until it is reset by an administrator or until the account lockout duration expires. This setting may generate additional help desk calls.
If you enforce this setting an attacker could cause a denial of service condition by deliberately generating failed logons for multiple user, therefore you should also configure the Account Lockout Duration to a relatively low value.
If you configure the Account Lockout Threshold to 0, there is a possibility that an attacker's attempt to discover passwords with a brute force password attack might go undetected if a robust audit mechanism is not in place.</t>
  </si>
  <si>
    <t>CCE-33728-7</t>
  </si>
  <si>
    <t>WIN8.1-13</t>
  </si>
  <si>
    <t>Set Reset account lockout counter after to 120 or more minute(s)</t>
  </si>
  <si>
    <t>The security setting Reset account lockout counter after is set to 120 minutes or greater</t>
  </si>
  <si>
    <t>The security setting Reset account lockout counter after is not set to 120 minutes or greater.</t>
  </si>
  <si>
    <t>To establish the recommended configuration via GP, set the following UI path to `120 or more minute(s)`:
Computer Configuration\Policies\Windows Settings\Security Settings\Account Policies\Account Lockout Policy\Reset account lockout counter after.</t>
  </si>
  <si>
    <t>CCE-35408-4</t>
  </si>
  <si>
    <t>WIN8.1-14</t>
  </si>
  <si>
    <t>2.2</t>
  </si>
  <si>
    <t>2.2.1</t>
  </si>
  <si>
    <t>To establish the recommended configuration via GP, set the following UI path to `No One`:
Computer Configuration\Policies\Windows Settings\Security Settings\Local Policies\User Rights Assignment\Access Credential Manager as a trusted caller.</t>
  </si>
  <si>
    <t>None - this is the default behavior.</t>
  </si>
  <si>
    <t>CCE-35457-1</t>
  </si>
  <si>
    <t>WIN8.1-15</t>
  </si>
  <si>
    <t>Set Access this computer from the network to Administrators, Remote Desktop Users</t>
  </si>
  <si>
    <t>Users who can connect from their computer to the network can access resources on target computers for which they have permission. For example, the **Access this computer from the network** user right is required for users to connect to shared printers and folders. If this user right is assigned to the `Everyone` group, then anyone will be able to read the files in those shared folders. However, this situation is unlikely for new installations of Windows Server 2003 with Service Pack 1 (SP1), because the default share and NTFS permissions in Windows Server 2003 do not include the `Everyone` group. This vulnerability may have a higher level of risk for computers that you upgrade from Windows NT 4.0 or Windows 2000, because the default permissions for these operating systems are not as restrictive as the default permissions in Windows Server 2003.</t>
  </si>
  <si>
    <t>The security setting Access this computer from the network is set to Administrators, Authenticated Users.</t>
  </si>
  <si>
    <t>The security setting Access this computer from the network is not set to Administrators, Authenticated Users.</t>
  </si>
  <si>
    <t>2.2.2</t>
  </si>
  <si>
    <t>To establish the recommended configuration via GP, set the following UI path to `Administrators, Remote Desktop Users`:
Computer Configuration\Policies\Windows Settings\Security Settings\Local Policies\User Rights Assignment\Access this computer from the network.</t>
  </si>
  <si>
    <t>If you remove the **Access this computer from the network** user right on Domain Controllers for all users, no one will be able to log on to the domain or use network resources. If you remove this user right on Member Servers, users will not be able to connect to those servers through the network. Successful negotiation of IPsec connections requires that the initiating machine has this right, therefore if using IPsec, it is recommended that it be assigned to the `Authenticated Users` group. If you have installed optional components such as ASP.NET or Internet Information Services (IIS), you may need to assign this user right to additional accounts that are required by those components. It is important to verify that authorized users are assigned this user right for the computers they need to access the network.</t>
  </si>
  <si>
    <t>CCE-32928-4</t>
  </si>
  <si>
    <t>WIN8.1-16</t>
  </si>
  <si>
    <t>The **Act as part of the operating system** user right is extremely powerful. Anyone with this user right can take complete control of the computer and erase evidence of their activities.</t>
  </si>
  <si>
    <t>2.2.3</t>
  </si>
  <si>
    <t>To establish the recommended configuration via GP, set the following UI path to `No One`:
Computer Configuration\Policies\Windows Settings\Security Settings\Local Policies\User Rights Assignment\Act as part of the operating system.</t>
  </si>
  <si>
    <t>There should be little or no impact because the **Act as part of the operating system** user right is rarely needed by any accounts other than the `Local System` account, which implicitly has this right.</t>
  </si>
  <si>
    <t>CCE-35403-5</t>
  </si>
  <si>
    <t>WIN8.1-17</t>
  </si>
  <si>
    <t>Set Adjust memory quotas for a process to Administrators, LOCAL SERVICE, NETWORK SERVICE</t>
  </si>
  <si>
    <t>A user with the **Adjust memory quotas for a process** user right can reduce the amount of memory that is available to any process, which could cause business-critical network applications to become slow or to fail. In the wrong hands, this privilege could be used to start a denial of service (DoS) attack.</t>
  </si>
  <si>
    <t>2.2.4</t>
  </si>
  <si>
    <t>To establish the recommended configuration via GP, set the following UI path to `Administrators, LOCAL SERVICE, NETWORK SERVICE`:
Computer Configuration\Policies\Windows Settings\Security Settings\Local Policies\User Rights Assignment\Adjust memory quotas for a process.</t>
  </si>
  <si>
    <t>Organizations that have not restricted users to roles with limited privileges will find it difficult to impose this countermeasure. Also, if you have installed optional components such as ASP.NET or IIS, you may need to assign the **Adjust memory quotas for a process** user right to additional accounts that are required by those components. Otherwise, this countermeasure should have no impact on most computers. If this user right is necessary for a user account, it can be assigned to a local computer account instead of a domain account.</t>
  </si>
  <si>
    <t>CCE-35490-2</t>
  </si>
  <si>
    <t>WIN8.1-18</t>
  </si>
  <si>
    <t>Any account with the **Allow log on locally** user right can log on at the console of the computer. If you do not restrict this user right to legitimate users who need to be able to log on to the console of the computer, unauthorized users could download and run malicious software to elevate their privileges.</t>
  </si>
  <si>
    <t>2.2.5</t>
  </si>
  <si>
    <t>To establish the recommended configuration via GP, set the following UI path to `Administrators, Users`:
Computer Configuration\Policies\Windows Settings\Security Settings\Local Policies\User Rights Assignment\Allow log on locally.</t>
  </si>
  <si>
    <t>If you remove these default groups, you could limit the abilities of users who are assigned to specific administrative roles in your environment. You should confirm that delegated activities will not be adversely affected by any changes that you make to the **Allow log on locally** user right.</t>
  </si>
  <si>
    <t>CCE-35640-2</t>
  </si>
  <si>
    <t>WIN8.1-19</t>
  </si>
  <si>
    <t>Set Allow log on through Remote Desktop Services to Administrators, Remote Desktop Users</t>
  </si>
  <si>
    <t>Any account with the **Allow log on through Remote Desktop Services** user right can log on to the remote console of the computer. If you do not restrict this user right to legitimate users who need to log on to the console of the computer, unauthorized users could download and run malicious software to elevate their privileges.</t>
  </si>
  <si>
    <t>The security setting Allow log on through Remote Desktop Services is set to Administrators, Remote Desktop Users.</t>
  </si>
  <si>
    <t>The security setting Allow log on through Remote Desktop Services is not set to Administrators, Remote Desktop Users.</t>
  </si>
  <si>
    <t>2.2.6</t>
  </si>
  <si>
    <t>To establish the recommended configuration via GP, set the following UI path to `Administrators, Remote Desktop Users`:
Computer Configuration\Policies\Windows Settings\Security Settings\Local Policies\User Rights Assignment\Allow log on through Remote Desktop Services.</t>
  </si>
  <si>
    <t>Removal of the **Allow log on through Remote Desktop Services** user right from other groups or membership changes in these default groups could limit the abilities of users who perform specific administrative roles in your environment. You should confirm that delegated activities will not be adversely affected.</t>
  </si>
  <si>
    <t>CCE-33035-7</t>
  </si>
  <si>
    <t>WIN8.1-20</t>
  </si>
  <si>
    <t>CP-9</t>
  </si>
  <si>
    <t>2.2.7</t>
  </si>
  <si>
    <t>To establish the recommended configuration via GP, set the following UI path to `Administrators`.
Computer Configuration\Policies\Windows Settings\Security Settings\Local Policies\User Rights Assignment\Back up files and directories.</t>
  </si>
  <si>
    <t>Changes in the membership of the groups that have the **Back up files and directories** user right could limit the abilities of users who are assigned to specific administrative roles in your environment. You should confirm that authorized backup administrators are still able to perform backup operations.</t>
  </si>
  <si>
    <t>CCE-35699-8</t>
  </si>
  <si>
    <t>WIN8.1-21</t>
  </si>
  <si>
    <t>Set Change the system time to Administrators, LOCAL SERVICE</t>
  </si>
  <si>
    <t>Users who can change the time on a computer could cause several problems. For example, time stamps on event log entries could be made inaccurate, time stamps on files and folders that are created or modified could be incorrect, and computers that belong to a domain may not be able to authenticate themselves or users who try to log on to the domain from them. Also, because the Kerberos authentication protocol requires that the requestor and authenticator have their clocks synchronized within an administrator-defined skew period, an attacker who changes a computer's time may cause that computer to be unable to obtain or grant Kerberos tickets.
The risk from these types of events is mitigated on most Domain Controllers, Member Servers, and end-user computers because the Windows Time service automatically synchronizes time with Domain Controllers in the following ways:
- All client desktop computers and Member Servers use the authenticating Domain Controller as their inbound time partner.
- All Domain Controllers in a domain nominate the Primary Domain Controller (PDC) Emulator operations master as their inbound time partner.
- All PDC Emulator operations masters follow the hierarchy of domains in the selection of their inbound time partner.
- The PDC Emulator operations master at the root of the domain is authoritative for the organization. Therefore it is recommended that you configure this computer to synchronize with a reliable external time server.
This vulnerability becomes much more serious if an attacker is able to change the system time and then stop the Windows Time service or reconfigure it to synchronize with a time server that is not accurate.</t>
  </si>
  <si>
    <t>The security setting Change the system time is set to Administrators, Local Service.</t>
  </si>
  <si>
    <t>The security setting Change the system time is not set to Administrators, Local Service.</t>
  </si>
  <si>
    <t>2.2.8</t>
  </si>
  <si>
    <t>To establish the recommended configuration via GP, set the following UI path to `Administrators, LOCAL SERVICE`:
Computer Configuration\Policies\Windows Settings\Security Settings\Local Policies\User Rights Assignment\Change the system time.</t>
  </si>
  <si>
    <t>CCE-33094-4</t>
  </si>
  <si>
    <t>WIN8.1-22</t>
  </si>
  <si>
    <t>Set Change the time zone to Administrators, LOCAL SERVICE, Users</t>
  </si>
  <si>
    <t>Changing the time zone represents little vulnerability because the system time is not affected. This setting merely enables users to display their preferred time zone while being synchronized with Domain Controllers in different time zones.</t>
  </si>
  <si>
    <t>The security setting Change the time zone is set to Administrators, Local Service, Users.</t>
  </si>
  <si>
    <t>The security setting Change the time zone is not set to Administrators, Local Service, Users.</t>
  </si>
  <si>
    <t>2.2.9</t>
  </si>
  <si>
    <t>To establish the recommended configuration via GP, set the following UI path to `Administrators, LOCAL SERVICE, Users`:
Computer Configuration\Policies\Windows Settings\Security Settings\Local Policies\User Rights Assignment\Change the time zone.</t>
  </si>
  <si>
    <t>CCE-33431-8</t>
  </si>
  <si>
    <t>WIN8.1-23</t>
  </si>
  <si>
    <t>2.2.10</t>
  </si>
  <si>
    <t>To establish the recommended configuration via GP, set the following UI path to `Administrators`:
Computer Configuration\Policies\Windows Settings\Security Settings\Local Policies\User Rights Assignment\Create a pagefile.</t>
  </si>
  <si>
    <t>CCE-33051-4</t>
  </si>
  <si>
    <t>WIN8.1-24</t>
  </si>
  <si>
    <t>A user account that is given this user right has complete control over the system and can lead to the system being compromised. It is highly recommended that you do not assign any user accounts this right.
The operating system examines a user's access token to determine the level of the user's privileges. Access tokens are built when users log on to the local computer or connect to a remote computer over a network. When you revoke a privilege, the change is immediately recorded, but the change is not reflected in the user's access token until the next time the user logs on or connects. Users with the ability to create or modify tokens can change the level of access for any currently logged on account. They could escalate their own privileges or create a DoS condition.</t>
  </si>
  <si>
    <t>2.2.11</t>
  </si>
  <si>
    <t>To establish the recommended configuration via GP, set the following UI path to `No One`:
Computer Configuration\Policies\Windows Settings\Security Settings\Local Policies\User Rights Assignment\Create a token object.</t>
  </si>
  <si>
    <t>CCE-33779-0</t>
  </si>
  <si>
    <t>WIN8.1-25</t>
  </si>
  <si>
    <t>Set Create global objects to Administrators, LOCAL SERVICE, NETWORK SERVICE, SERVICE</t>
  </si>
  <si>
    <t>The security setting Create global objects is set to Administrators, Local Service, Network Service, Service.</t>
  </si>
  <si>
    <t>The security setting Create global objects is not set to Administrators, Local Service, Network Service, Service.</t>
  </si>
  <si>
    <t>2.2.12</t>
  </si>
  <si>
    <t>To establish the recommended configuration via GP, set the following UI path to `Administrators, LOCAL SERVICE, NETWORK SERVICE, SERVICE`:
Computer Configuration\Policies\Windows Settings\Security Settings\Local Policies\User Rights Assignment\Create global objects.</t>
  </si>
  <si>
    <t>CCE-33095-1</t>
  </si>
  <si>
    <t>WIN8.1-26</t>
  </si>
  <si>
    <t>Users who have the **Create permanent shared objects** user right could create new shared objects and expose sensitive data to the network.</t>
  </si>
  <si>
    <t>2.2.13</t>
  </si>
  <si>
    <t>To establish the recommended configuration via GP, set the following UI path to `No One`:
Computer Configuration\Policies\Windows Settings\Security Settings\Local Policies\User Rights Assignment\Create permanent shared objects.</t>
  </si>
  <si>
    <t>CCE-33780-8</t>
  </si>
  <si>
    <t>WIN8.1-27</t>
  </si>
  <si>
    <t>Configure Create symbolic links</t>
  </si>
  <si>
    <t>Users who have the **Create symbolic links** user right could inadvertently or maliciously expose your system to symbolic link attacks. Symbolic link attacks can be used to change the permissions on a file, to corrupt data, to destroy data, or as a Denial of Service attack.</t>
  </si>
  <si>
    <t>2.2.14</t>
  </si>
  <si>
    <t>To implement the recommended configuration state, configure the following UI path:
Computer Configuration\Policies\Windows Settings\Security Settings\Local Policies\User Rights Assignment\Create symbolic links.</t>
  </si>
  <si>
    <t>In most cases there will be no impact because this is the default configuration. However, on Windows Workstations with the Hyper-V feature installed, this user right should also be granted to the special group `Virtual Machines` - otherwise you will not be able to create new virtual machines.</t>
  </si>
  <si>
    <t>CCE-33053-0</t>
  </si>
  <si>
    <t>Configure Create symbolic links. To implement the recommended configuration state, configure the following UI path:
Computer Configuration\Policies\Windows  Settings\Security  Settings\Local Policies\User Rights Assignment\Create symbolic links.</t>
  </si>
  <si>
    <t>WIN8.1-28</t>
  </si>
  <si>
    <t>The **Debug programs** user right can be exploited to capture sensitive computer information from system memory, or to access and modify kernel or application structures. Some attack tools exploit this user right to extract hashed passwords and other private security information, or to insert rootkit code. By default, the **Debug programs** user right is assigned only to administrators, which helps to mitigate the risk from this vulnerability.</t>
  </si>
  <si>
    <t>2.2.15</t>
  </si>
  <si>
    <t>To establish the recommended configuration via GP, set the following UI path to `Administrators`:
Computer Configuration\Policies\Windows Settings\Security Settings\Local Policies\User Rights Assignment\Debug programs.</t>
  </si>
  <si>
    <t>If you revoke this user right, no one will be able to debug programs. However, typical circumstances rarely require this capability on production computers. If a problem arises that requires an application to be debugged on a production server, you can move the server to a different OU temporarily and assign the **Debug programs** user right to a separate Group Policy for that OU.
The service account that is used for the cluster service needs the **Debug programs** user right; if it does not have it, Windows Clustering will fail.
Tools that are used to manage processes will be unable to affect processes that are not owned by the person who runs the tools. For example, the Windows Server 2003 Resource Kit tool `Kill.exe` requires this user right for administrators to terminate processes that they did not start.</t>
  </si>
  <si>
    <t>CCE-33157-9</t>
  </si>
  <si>
    <t>WIN8.1-29</t>
  </si>
  <si>
    <t>Set Deny access to this computer from the network to include Guests, Local account</t>
  </si>
  <si>
    <t>The security setting Deny access to this computer from the network is set to include Guests, Local account.</t>
  </si>
  <si>
    <t>The security setting Deny access to this computer from the network is not set to include Guests, Local account.</t>
  </si>
  <si>
    <t>2.2.16</t>
  </si>
  <si>
    <t>To establish the recommended configuration via GP, set the following UI path to include `Guests, Local account`:
Computer Configuration\Policies\Windows Settings\Security Settings\Local Policies\User Rights Assignment\Deny access to this computer from the network.</t>
  </si>
  <si>
    <t>If you configure the **Deny access to this computer from the network** user right for other groups, you could limit the abilities of users who are assigned to specific administrative roles in your environment. You should verify that delegated tasks will not be negatively affected.</t>
  </si>
  <si>
    <t>CCE-34173-5</t>
  </si>
  <si>
    <t>WIN8.1-30</t>
  </si>
  <si>
    <t>Set Deny log on as a batch job to include Guests</t>
  </si>
  <si>
    <t>Accounts that have the **Log on as a batch job** user right could be used to schedule jobs that could consume excessive computer resources and cause a DoS condition.</t>
  </si>
  <si>
    <t>The security setting Deny log on as a batch job is set to include Guests.</t>
  </si>
  <si>
    <t>The security setting Deny log on as a batch job is not set to include Guests.</t>
  </si>
  <si>
    <t>2.2.17</t>
  </si>
  <si>
    <t>To establish the recommended configuration via GP, set the following UI path to include `Guests`:
Computer Configuration\Policies\Windows Settings\Security Settings\Local Policies\User Rights Assignment\Deny log on as a batch job.</t>
  </si>
  <si>
    <t>If you assign the **Deny log on as a batch job** user right to other accounts, you could deny users who are assigned to specific administrative roles the ability to perform their required job activities. You should confirm that delegated tasks will not be affected adversely.
For example, if you assign this user right to the `IWAM_`_(ComputerName)_ account, the MSM Management Point will fail. On a newly installed computer that runs Windows Server 2003 this account does not belong to the `Guests` group, but on a computer that was upgraded from Windows 2000 this account is a member of the `Guests` group. Therefore, it is important that you understand which accounts belong to any groups that you assign the **Deny log on as a batch job** user right.</t>
  </si>
  <si>
    <t>CCE-35461-3</t>
  </si>
  <si>
    <t>WIN8.1-31</t>
  </si>
  <si>
    <t>Set Deny log on as a service to include Guests</t>
  </si>
  <si>
    <t>Accounts that can log on as a service could be used to configure and start new unauthorized services, such as a keylogger or other malicious software. The benefit of the specified countermeasure is somewhat reduced by the fact that only users with administrative privileges can install and configure services, and an attacker who has already attained that level of access could configure the service to run with the `System` account.</t>
  </si>
  <si>
    <t>The security setting Deny log on as a service is set to include Guests.</t>
  </si>
  <si>
    <t>The security setting Deny log on as a service is not set to include Guests.</t>
  </si>
  <si>
    <t>2.2.18</t>
  </si>
  <si>
    <t>To establish the recommended configuration via GP, set the following UI path to include `Guests`:
Computer Configuration\Policies\Windows Settings\Security Settings\Local Policies\User Rights Assignment\Deny log on as a service.</t>
  </si>
  <si>
    <t>If you assign the **Deny log on as a service** user right to specific accounts, services may not be able to start and a DoS condition could result.</t>
  </si>
  <si>
    <t>CCE-35404-3</t>
  </si>
  <si>
    <t>WIN8.1-32</t>
  </si>
  <si>
    <t>Set Deny log on locally to include Guests</t>
  </si>
  <si>
    <t>The security setting Deny log on locally is set to include Guests.</t>
  </si>
  <si>
    <t>The security setting Deny log on locally is not set to include Guests.</t>
  </si>
  <si>
    <t>2.2.19</t>
  </si>
  <si>
    <t>To establish the recommended configuration via GP, set the following UI path to include `Guests`:
Computer Configuration\Policies\Windows Settings\Security Settings\Local Policies\User Rights Assignment\Deny log on locally.</t>
  </si>
  <si>
    <t>If you assign the **Deny log on locally** user right to additional accounts, you could limit the abilities of users who are assigned to specific roles in your environment. However, this user right should explicitly be assigned to the `ASPNET` account on computers that run IIS 6.0. You should confirm that delegated activities will not be adversely affected.</t>
  </si>
  <si>
    <t>CCE-35293-0</t>
  </si>
  <si>
    <t>WIN8.1-33</t>
  </si>
  <si>
    <t>Set Deny log on through Remote Desktop Services to include Guests, Local account</t>
  </si>
  <si>
    <t>Any account with the right to log on through Remote Desktop Services could be used to log on to the remote console of the computer. If this user right is not restricted to legitimate users who need to log on to the console of the computer, unauthorized users might download and run malicious software that elevates their privileges.</t>
  </si>
  <si>
    <t>The security setting Deny log on through Remote Desktop Services is set to include Guests, Local account.</t>
  </si>
  <si>
    <t>The security setting Deny log on through Remote Desktop Services is not set to include Guests, Local account.</t>
  </si>
  <si>
    <t>2.2.20</t>
  </si>
  <si>
    <t>To establish the recommended configuration via GP, set the following UI path to include `Guests, Local account`:
Computer Configuration\Policies\Windows Settings\Security Settings\Local Policies\User Rights Assignment\Deny log on through Remote Desktop Services.</t>
  </si>
  <si>
    <t>If you assign the **Deny log on through Remote Desktop Services** user right to other groups, you could limit the abilities of users who are assigned to specific administrative roles in your environment. Accounts that have this user right will be unable to connect to the computer through either Remote Desktop Services or Remote Assistance. You should confirm that delegated tasks will not be negatively impacted.</t>
  </si>
  <si>
    <t>CCE-33787-3</t>
  </si>
  <si>
    <t>WIN8.1-34</t>
  </si>
  <si>
    <t>Misuse of the **Enable computer and user accounts to be trusted for delegation** user right could allow unauthorized users to impersonate other users on the network. An attacker could exploit this privilege to gain access to network resources and make it difficult to determine what has happened after a security incident.</t>
  </si>
  <si>
    <t>The security setting Enable computer and user accounts to be trusted for delegation is set to No One.</t>
  </si>
  <si>
    <t>2.2.21</t>
  </si>
  <si>
    <t>To establish the recommended configuration via GP, set the following UI path to `No One`:
Computer Configuration\Policies\Windows Settings\Security Settings\Local Policies\User Rights Assignment\Enable computer and user accounts to be trusted for delegation.</t>
  </si>
  <si>
    <t>CCE-33778-2</t>
  </si>
  <si>
    <t>WIN8.1-35</t>
  </si>
  <si>
    <t>2.2.22</t>
  </si>
  <si>
    <t>To establish the recommended configuration via GP, set the following UI path to `Administrators`:
Computer Configuration\Policies\Windows Settings\Security Settings\Local Policies\User Rights Assignment\Force shutdown from a remote system.</t>
  </si>
  <si>
    <t>If you remove the **Force shutdown from a remote system** user right from the Server Operator group you could limit the abilities of users who are assigned to specific administrative roles in your environment. You should confirm that delegated activities will not be adversely affected.</t>
  </si>
  <si>
    <t>CCE-33715-4</t>
  </si>
  <si>
    <t>WIN8.1-36</t>
  </si>
  <si>
    <t>Set Generate security audits to LOCAL SERVICE, NETWORK SERVICE</t>
  </si>
  <si>
    <t>2.2.23</t>
  </si>
  <si>
    <t>To establish the recommended configuration via GP, set the following UI path to `LOCAL SERVICE, NETWORK SERVICE`:
Computer Configuration\Policies\Windows Settings\Security Settings\Local Policies\User Rights Assignment\Generate security audits.</t>
  </si>
  <si>
    <t>On most computers, this is the default configuration and there will be no negative impact. However, if you have installed _Web Server (IIS)_, you will need to allow the IIS application pool(s) to be granted this user right.</t>
  </si>
  <si>
    <t>CCE-35363-1</t>
  </si>
  <si>
    <t>WIN8.1-37</t>
  </si>
  <si>
    <t>Set Impersonate a client after authentication to Administrators, LOCAL SERVICE, NETWORK SERVICE, SERVICE</t>
  </si>
  <si>
    <t>An attacker with the **Impersonate a client after authentication** user right could create a service, trick a client to make them connect to the service, and then impersonate that client to elevate the attacker's level of access to that of the client.</t>
  </si>
  <si>
    <t>The security setting Impersonate a client after authentication is set to Administrators, Local Service, Network Service, Service.</t>
  </si>
  <si>
    <t>The security setting Impersonate a client after authentication is not set to Administrators, Local Service, Network Service, Service.</t>
  </si>
  <si>
    <t>2.2.24</t>
  </si>
  <si>
    <t>To establish the recommended configuration via GP, set the following UI path to ``Administrators, LOCAL SERVICE, NETWORK SERVICE, SERVICE``:
Computer Configuration\Policies\Windows Settings\Security Settings\Local Policies\User Rights Assignment\Impersonate a client after authentication.</t>
  </si>
  <si>
    <t>In most cases this configuration will have no impact. If you have installed _Web Server (IIS)_, you will need to also assign the user right to `IIS_IUSRS`.</t>
  </si>
  <si>
    <t>CCE-34021-6</t>
  </si>
  <si>
    <t>WIN8.1-38</t>
  </si>
  <si>
    <t>2.2.25</t>
  </si>
  <si>
    <t>To establish the recommended configuration via GP, set the following UI path to `Administrators`:
Computer Configuration\Policies\Windows Settings\Security Settings\Local Policies\User Rights Assignment\Increase scheduling priority.</t>
  </si>
  <si>
    <t>CCE-35178-3</t>
  </si>
  <si>
    <t>WIN8.1-39</t>
  </si>
  <si>
    <t>Device drivers run as highly privileged code. A user who has the **Load and unload device drivers** user right could unintentionally install malicious code that masquerades as a device driver. Administrators should exercise greater care and install only drivers with verified digital signatures.</t>
  </si>
  <si>
    <t>2.2.26</t>
  </si>
  <si>
    <t>To establish the recommended configuration via GP, set the following UI path to `Administrators`:
Computer Configuration\Policies\Windows Settings\Security Settings\Local Policies\User Rights Assignment\Load and unload device drivers.</t>
  </si>
  <si>
    <t>If you remove the **Load and unload device drivers** user right from the `Print Operators` group or other accounts you could limit the abilities of users who are assigned to specific administrative roles in your environment. You should ensure that delegated tasks will not be negatively affected.</t>
  </si>
  <si>
    <t>CCE-34903-5</t>
  </si>
  <si>
    <t>WIN8.1-40</t>
  </si>
  <si>
    <t>Users with the **Lock pages in memory** user right could assign physical memory to several processes, which could leave little or no RAM for other processes and result in a DoS condition.</t>
  </si>
  <si>
    <t>2.2.27</t>
  </si>
  <si>
    <t>To establish the recommended configuration via GP, set the following UI path to `No One`:
Computer Configuration\Policies\Windows Settings\Security Settings\Local Policies\User Rights Assignment\Lock pages in memory.</t>
  </si>
  <si>
    <t>CCE-33807-9</t>
  </si>
  <si>
    <t>WIN8.1-41</t>
  </si>
  <si>
    <t>2.2.30</t>
  </si>
  <si>
    <t>To establish the recommended configuration via GP, set the following UI path to `Administrators`:
Computer Configuration\Policies\Windows Settings\Security Settings\Local Policies\User Rights Assignment\Manage auditing and security log.</t>
  </si>
  <si>
    <t>CCE-35275-7</t>
  </si>
  <si>
    <t>WIN8.1-42</t>
  </si>
  <si>
    <t>Set Modify an object label to No One</t>
  </si>
  <si>
    <t>By modifying the integrity label of an object owned by another user a malicious user may cause them to execute code at a higher level of privilege than intended.</t>
  </si>
  <si>
    <t>The security setting Modify an object label is set to No One.</t>
  </si>
  <si>
    <t>The security setting Modify an object label is not properly configured.</t>
  </si>
  <si>
    <t>2.2.31</t>
  </si>
  <si>
    <t>To establish the recommended configuration via GP, set the following UI path to `No One`:
Computer Configuration\Policies\Windows Settings\Security Settings\Local Policies\User Rights Assignment\Modify an object label.</t>
  </si>
  <si>
    <t>CCE-34913-4</t>
  </si>
  <si>
    <t>WIN8.1-43</t>
  </si>
  <si>
    <t>Anyone who is assigned the **Modify firmware environment values** user right could configure the settings of a hardware component to cause it to fail, which could lead to data corruption or a DoS condition.</t>
  </si>
  <si>
    <t>2.2.32</t>
  </si>
  <si>
    <t>To establish the recommended configuration via GP, set the following UI path to `Administrators`:
Computer Configuration\Policies\Windows Settings\Security Settings\Local Policies\User Rights Assignment\Modify firmware environment values.</t>
  </si>
  <si>
    <t>CCE-35183-3</t>
  </si>
  <si>
    <t>WIN8.1-44</t>
  </si>
  <si>
    <t>A user who is assigned the **Perform volume maintenance tasks** user right could delete a volume, which could result in the loss of data or a DoS condition.</t>
  </si>
  <si>
    <t>2.2.33</t>
  </si>
  <si>
    <t>To establish the recommended configuration via GP, set the following UI path to `Administrators`:
Computer Configuration\Policies\Windows Settings\Security Settings\Local Policies\User Rights Assignment\Perform volume maintenance tasks.</t>
  </si>
  <si>
    <t>CCE-35369-8</t>
  </si>
  <si>
    <t>WIN8.1-45</t>
  </si>
  <si>
    <t>The **Profile single process** user right presents a moderate vulnerability. An attacker with this user right could monitor a computer's performance to help identify critical processes that they might wish to attack directly. The attacker may also be able to determine what processes run on the computer so that they could identify countermeasures that they may need to avoid, such as antivirus software, an intrusion-detection system, or which other users are logged on to a computer.</t>
  </si>
  <si>
    <t>2.2.34</t>
  </si>
  <si>
    <t>To establish the recommended configuration via GP, set the following UI path to `Administrators`:
Computer Configuration\Policies\Windows Settings\Security Settings\Local Policies\User Rights Assignment\Profile single process.</t>
  </si>
  <si>
    <t>If you remove the **Profile single process** user right from the `Power Users` group or other accounts, you could limit the abilities of users who are assigned to specific administrative roles in your environment. You should ensure that delegated tasks will not be negatively affected.</t>
  </si>
  <si>
    <t>CCE-35000-9</t>
  </si>
  <si>
    <t>WIN8.1-46</t>
  </si>
  <si>
    <t>Set Profile system performance to Administrators, NT SERVICE\WdiServiceHost</t>
  </si>
  <si>
    <t>The **Profile system performance** user right poses a moderate vulnerability. Attackers with this user right could monitor a computer's performance to help identify critical processes that they might wish to attack directly. Attackers may also be able to determine what processes are active on the computer so that they could identify countermeasures that they may need to avoid, such as antivirus software or an intrusion detection system.</t>
  </si>
  <si>
    <t>The security setting Profile system performance is set to Administrators, NT SERVICE&gt;WdiServiceHost.</t>
  </si>
  <si>
    <t>The security setting Profile system performance is not set to Administrators, NT SERVICE&gt;WdiServiceHost.</t>
  </si>
  <si>
    <t>2.2.35</t>
  </si>
  <si>
    <t>To establish the recommended configuration via GP, set the following UI path to ``Administrators, NT SERVICE\WdiServiceHost``:
Computer Configuration\Policies\Windows Settings\Security Settings\Local Policies\User Rights Assignment\Profile system performance.</t>
  </si>
  <si>
    <t>CCE-35001-7</t>
  </si>
  <si>
    <t>WIN8.1-47</t>
  </si>
  <si>
    <t>Set Replace a process level token to LOCAL SERVICE, NETWORK SERVICE</t>
  </si>
  <si>
    <t>Users with the **Replace a process level token** privilege are able to start processes as other users whose credentials they know. They could use this method to hide their unauthorized actions on the computer. (On Windows 2000-based computers, use of the **Replace a process level token** user right also requires the user to have the **Adjust memory quotas for a process** user right that is discussed earlier in this section.)</t>
  </si>
  <si>
    <t>2.2.36</t>
  </si>
  <si>
    <t>To establish the recommended configuration via GP, set the following UI path to ``LOCAL SERVICE, NETWORK SERVICE``:
Computer Configuration\Policies\Windows Settings\Security Settings\Local Policies\User Rights Assignment\Replace a process level token.</t>
  </si>
  <si>
    <t>On most computers, this is the default configuration and there will be no negative impact. However, if you have installed _Web Server (IIS)_, you will need to allow the IIS application pool(s) to be granted this User Right Assignment.</t>
  </si>
  <si>
    <t>CCE-35003-3</t>
  </si>
  <si>
    <t xml:space="preserve"> Set Replace a process level token to LOCAL SERVICE, NETWORK SERVICE. One method to achieve the recommended configuration via GP: Set the following UI path to LOCAL SERVICE, NETWORK SERVICE:
Computer Configuration\Policies\Windows  Settings\Security  Settings\Local Policies\User Rights Assignment\Replace a process level token.</t>
  </si>
  <si>
    <t>WIN8.1-48</t>
  </si>
  <si>
    <t>An attacker with the **Restore files and directories** user right could restore sensitive data to a computer and overwrite data that is more recent, which could lead to loss of important data, data corruption, or a denial of service. Attackers could overwrite executable files that are used by legitimate administrators or system services with versions that include malicious software to grant themselves elevated privileges, compromise data, or install backdoors for continued access to the computer.
**Note:** Even if the following countermeasure is configured, an attacker could still restore data to a computer in a domain that is controlled by the attacker. Therefore, it is critical that organizations carefully protect the media that is used to back up data.</t>
  </si>
  <si>
    <t>2.2.37</t>
  </si>
  <si>
    <t>To establish the recommended configuration via GP, set the following UI path to `Administrators`:
Computer Configuration\Policies\Windows Settings\Security Settings\Local Policies\User Rights Assignment\Restore files and directories.</t>
  </si>
  <si>
    <t>If you remove the **Restore files and directories** user right from the `Backup Operators` group and other accounts you could make it impossible for users who have been delegated specific tasks to perform those tasks. You should verify that this change won't negatively affect the ability of your organization's personnel to do their jobs.</t>
  </si>
  <si>
    <t>CCE-35067-8</t>
  </si>
  <si>
    <t>WIN8.1-49</t>
  </si>
  <si>
    <t>The ability to shut down a workstation should be available generally to Administrators and authorized users of that workstation, but not permitted for guests or unauthorized users - in order to prevent a Denial of Service attack.</t>
  </si>
  <si>
    <t>2.2.38</t>
  </si>
  <si>
    <t>To establish the recommended configuration via GP, set the following UI path to `Administrators, Users`:
Computer Configuration\Policies\Windows Settings\Security Settings\Local Policies\User Rights Assignment\Shut down the system.</t>
  </si>
  <si>
    <t>The impact of removing these default groups from the **Shut down the system** user right could limit the delegated abilities of assigned roles in your environment. You should confirm that delegated activities will not be adversely affected.</t>
  </si>
  <si>
    <t>CCE-35004-1</t>
  </si>
  <si>
    <t>WIN8.1-50</t>
  </si>
  <si>
    <t>Any users with the **Take ownership of files or other objects** user right can take control of any object, regardless of the permissions on that object, and then make any changes they wish to that object. Such changes could result in exposure of data, corruption of data, or a DoS condition.</t>
  </si>
  <si>
    <t>2.2.39</t>
  </si>
  <si>
    <t>To establish the recommended configuration via GP, set the following UI path to `Administrators`:
Computer Configuration\Policies\Windows Settings\Security Settings\Local Policies\User Rights Assignment\Take ownership of files or other objects.</t>
  </si>
  <si>
    <t>CCE-35009-0</t>
  </si>
  <si>
    <t>WIN8.1-51</t>
  </si>
  <si>
    <t>The security setting Accounts: Administrator account status is Disabled.</t>
  </si>
  <si>
    <t>2.3.1</t>
  </si>
  <si>
    <t>2.3.1.1</t>
  </si>
  <si>
    <t>To establish the recommended configuration via GP, set the following UI path to `Disabled`:
Computer Configuration\Policies\Windows Settings\Security Settings\Local Policies\Security Options\Accounts: Administrator account status.</t>
  </si>
  <si>
    <t>Maintenance issues can arise under certain circumstances if you disable the Administrator account. For example, if the secure channel between a member computer and the Domain Controller fails in a domain environment for any reason and there is no other local Administrator account, you must restart in safe mode to fix the problem that broke the secure channel.
If the current Administrator password does not meet the password requirements, you will not be able to re-enable the Administrator account after it is disabled. If this situation occurs, another member of the Administrators group must set the password on the Administrator account with the Local Users and Groups tool.</t>
  </si>
  <si>
    <t>CCE-33511-7</t>
  </si>
  <si>
    <t>WIN8.1-52</t>
  </si>
  <si>
    <t xml:space="preserve">Navigate to the UI Path articulated in the Remediation section and confirm it is set as prescribed. This group policy setting is backed by the following registry location:
HKEY_LOCAL_MACHINE\SOFTWARE\Microsoft\Windows\CurrentVersion\Policies\System:NoConnectedUser
</t>
  </si>
  <si>
    <t>The security setting Accounts: Block Microsoft accounts is set to Users can't add or log on with Microsoft accounts.</t>
  </si>
  <si>
    <t>The security setting Accounts: Block Microsoft accounts is not set to Users can't add or log on with Microsoft accounts.</t>
  </si>
  <si>
    <t>2.3.1.2</t>
  </si>
  <si>
    <t>To establish the recommended configuration via GP, set the following UI path to `Users can't add or log on with Microsoft accounts`:
Computer Configuration\Policies\Windows Settings\Security Settings\Local Policies\Security Options\Accounts: Block Microsoft accounts.</t>
  </si>
  <si>
    <t>CCE-35487-8</t>
  </si>
  <si>
    <t>WIN8.1-53</t>
  </si>
  <si>
    <t>The security setting Accounts: Guest account status is Disabled.</t>
  </si>
  <si>
    <t>2.3.1.3</t>
  </si>
  <si>
    <t>To establish the recommended configuration via GP, set the following UI path to `Disabled`:
Computer Configuration\Policies\Windows Settings\Security Settings\Local Policies\Security Options\Accounts: Guest account status.</t>
  </si>
  <si>
    <t>All network users will need to authenticate before they can access shared resources. If you disable the Guest account and the Network Access: Sharing and Security Model option is set to Guest Only, network logons, such as those performed by the Microsoft Network Server (SMB Service), will fail. This policy setting should have little impact on most organizations because it is the default setting in Microsoft Windows 2000, Windows XP, and Windows Server™ 2003.</t>
  </si>
  <si>
    <t>CCE-33949-9</t>
  </si>
  <si>
    <t>WIN8.1-54</t>
  </si>
  <si>
    <t xml:space="preserve">Navigate to the UI Path articulated in the Remediation section and confirm it is set as prescribed. This group policy setting is backed by the following registry location:
HKEY_LOCAL_MACHINE\SYSTEM\CurrentControlSet\Control\Lsa:LimitBlankPasswordUse
</t>
  </si>
  <si>
    <t>The security setting Accounts: Limit local account use of blank passwords to console logon only is Enabled.</t>
  </si>
  <si>
    <t>2.3.1.4</t>
  </si>
  <si>
    <t>To establish the recommended configuration via GP, set the following UI path to `Enabled`:
Computer Configuration\Policies\Windows Settings\Security Settings\Local Policies\Security Options\Accounts: Limit local account use of blank passwords to console logon only.</t>
  </si>
  <si>
    <t>CCE-32929-2</t>
  </si>
  <si>
    <t>WIN8.1-55</t>
  </si>
  <si>
    <t>The Administrator account exists on all computers that run the Windows 2000 or later operating systems. If you rename this account, it is slightly more difficult for unauthorized persons to guess this privileged user name and password combination.
The built-in Administrator account cannot be locked out, regardless of how many times an attacker might use a bad password. This capability makes the Administrator account a popular target for brute force attacks that attempt to guess passwords. The value of this countermeasure is lessened because this account has a well-known SID, and there are third-party tools that allow authentication by using the SID rather than the account name. Therefore, even if you rename the Administrator account, an attacker could launch a brute force attack by using the SID to log on.</t>
  </si>
  <si>
    <t>The security setting Accounts: Rename administrator account is not set to Administrator or Admin (non standard)..</t>
  </si>
  <si>
    <t>2.3.1.5</t>
  </si>
  <si>
    <t>To establish the recommended configuration via GP, configure the following UI path:
Computer Configuration\Policies\Windows Settings\Security Settings\Local Policies\Security Options\Accounts: Rename administrator account.</t>
  </si>
  <si>
    <t>CCE-33034-0</t>
  </si>
  <si>
    <t>Configure Accounts: Rename administrator account. One method to achieve the recommended configuration via GP: Configure the following UI path:
Computer Configuration\Policies\Windows  Settings\Security  Settings\Local Policies\Security Options\Accounts: Rename administrator account.</t>
  </si>
  <si>
    <t>WIN8.1-56</t>
  </si>
  <si>
    <t>The Guest account exists on all computers that run the Windows 2000 or later operating systems. If you rename this account, it is slightly more difficult for unauthorized persons to guess this privileged user name and password combination.</t>
  </si>
  <si>
    <t>The security setting Accounts: Guest account status is set to Disabled..</t>
  </si>
  <si>
    <t>2.3.1.6</t>
  </si>
  <si>
    <t>To establish the recommended configuration via GP, configure the following UI path:
Computer Configuration\Policies\Windows Settings\Security Settings\Local Policies\Security Options\Accounts: Rename guest account.</t>
  </si>
  <si>
    <t>CCE-35488-6</t>
  </si>
  <si>
    <t>Configure Accounts: Rename guest account. One method to achieve the recommended configuration via GP: Configure the following UI path:
Computer Configuration\Policies\Windows  Settings\Security  Settings\Local Policies\Security Options\Accounts: Rename guest account.</t>
  </si>
  <si>
    <t>WIN8.1-57</t>
  </si>
  <si>
    <t xml:space="preserve">Navigate to the UI Path articulated in the Remediation section and confirm it is set as prescribed. This group policy setting is backed by the following registry location:
HKEY_LOCAL_MACHINE\SYSTEM\CurrentControlSet\Control\Lsa:SCENoApplyLegacyAuditPolicy
</t>
  </si>
  <si>
    <t>The security setting Audit: Force audit policy subcategory settings (Windows Vista or later) to override audit policy category settings is Enabled.</t>
  </si>
  <si>
    <t>2.3.2</t>
  </si>
  <si>
    <t>2.3.2.1</t>
  </si>
  <si>
    <t>To establish the recommended configuration via GP, set the following UI path to `Enabled`:
Computer Configuration\Policies\Windows Settings\Security Settings\Local Policies\Security Options\Audit: Force audit policy subcategory settings (Windows Vista or later) to override audit policy category settings.</t>
  </si>
  <si>
    <t>CCE-35533-9</t>
  </si>
  <si>
    <t>WIN8.1-58</t>
  </si>
  <si>
    <t xml:space="preserve">Navigate to the UI Path articulated in the Remediation section and confirm it is set as prescribed. This group policy setting is backed by the following registry location:
HKEY_LOCAL_MACHINE\SYSTEM\CurrentControlSet\Control\Lsa:CrashOnAuditFail
</t>
  </si>
  <si>
    <t>The security setting Audit: Shut down system immediately if unable to log security audits is Disabled.</t>
  </si>
  <si>
    <t>2.3.2.2</t>
  </si>
  <si>
    <t>To establish the recommended configuration via GP, set the following UI path to `Disabled`:
Computer Configuration\Policies\Windows Settings\Security Settings\Local Policies\Security Options\Audit: Shut down system immediately if unable to log security audits.</t>
  </si>
  <si>
    <t>CCE-33046-4</t>
  </si>
  <si>
    <t>WIN8.1-59</t>
  </si>
  <si>
    <t xml:space="preserve">Navigate to the UI Path articulated in the Remediation section and confirm it is set as prescribed. This group policy setting is backed by the following registry location:
HKEY_LOCAL_MACHINE\SOFTWARE\Microsoft\Windows NT\CurrentVersion\Winlogon:AllocateDASD
</t>
  </si>
  <si>
    <t>2.3.4</t>
  </si>
  <si>
    <t>2.3.4.1</t>
  </si>
  <si>
    <t>To establish the recommended configuration via GP, set the following UI path to `Administrators and Interactive Users`:
Computer Configuration\Policies\Windows Settings\Security Settings\Local Policies\Security Options\Devices: Allowed to format and eject removable media.</t>
  </si>
  <si>
    <t>None - the default value is Administrators only. Administrators and Interactive Users will be able to format and eject removable NTFS media.</t>
  </si>
  <si>
    <t>CCE-34355-8</t>
  </si>
  <si>
    <t>WIN8.1-60</t>
  </si>
  <si>
    <t>When a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Digital encryption and signing of the secure channel is a good idea where it is supported. The secure channel protects domain credentials as they are sent to the Domain Controller.</t>
  </si>
  <si>
    <t xml:space="preserve">Navigate to the UI Path articulated in the Remediation section and confirm it is set as prescribed. This group policy setting is backed by the following registry location:
HKEY_LOCAL_MACHINE\SYSTEM\CurrentControlSet\Services\Netlogon\Parameters:RequireSignOrSeal
</t>
  </si>
  <si>
    <t>The security setting Domain member: Digitally encrypt or sign secure channel data (always) is Enabled.</t>
  </si>
  <si>
    <t>2.3.6</t>
  </si>
  <si>
    <t>2.3.6.1</t>
  </si>
  <si>
    <t>To establish the recommended configuration via GP, set the following UI path to `Enabled`:
Computer Configuration\Policies\Windows Settings\Security Settings\Local Policies\Security Options\Domain member: Digitally encrypt or sign secure channel data (always).</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</si>
  <si>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 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t>
  </si>
  <si>
    <t>CCE-34892-0</t>
  </si>
  <si>
    <t>WIN8.1-61</t>
  </si>
  <si>
    <t xml:space="preserve">Navigate to the UI Path articulated in the Remediation section and confirm it is set as prescribed. This group policy setting is backed by the following registry location:
HKEY_LOCAL_MACHINE\SYSTEM\CurrentControlSet\Services\Netlogon\Parameters:SealSecureChannel
</t>
  </si>
  <si>
    <t>The security setting Domain member: Digitally encrypt secure channel data (when possible) is Enabled.</t>
  </si>
  <si>
    <t>2.3.6.2</t>
  </si>
  <si>
    <t>To establish the recommended configuration via GP, set the following UI path to `Enabled`:
Computer Configuration\Policies\Windows Settings\Security Settings\Local Policies\Security Options\Domain member: Digitally encrypt secure channel data (when possible).</t>
  </si>
  <si>
    <t>None - this is the default behavior. However, only Windows NT 4.0 Service Pack 6a (SP6a) and subsequent versions of the Windows operating system support digital encryption and signing of the secure channel. Windows 98 Second Edition clients do not support it unless they have `Ds client` installed.</t>
  </si>
  <si>
    <t>CCE-35273-2</t>
  </si>
  <si>
    <t>WIN8.1-62</t>
  </si>
  <si>
    <t xml:space="preserve">Navigate to the UI Path articulated in the Remediation section and confirm it is set as prescribed. This group policy setting is backed by the following registry location:
HKEY_LOCAL_MACHINE\SYSTEM\CurrentControlSet\Services\Netlogon\Parameters:SignSecureChannel
</t>
  </si>
  <si>
    <t>The security setting Domain member: Digitally sign secure channel data (when possible) is Enabled.</t>
  </si>
  <si>
    <t>2.3.6.3</t>
  </si>
  <si>
    <t>To establish the recommended configuration via GP, set the following UI path to `Enabled`:
Computer Configuration\Policies\Windows Settings\Security Settings\Local Policies\Security Options\Domain member: Digitally sign secure channel data (when possible).</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</si>
  <si>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 client` installed.</t>
  </si>
  <si>
    <t>CCE-34893-8</t>
  </si>
  <si>
    <t>WIN8.1-63</t>
  </si>
  <si>
    <t xml:space="preserve">Navigate to the UI Path articulated in the Remediation section and confirm it is set as prescribed. This group policy setting is backed by the following registry location:
HKEY_LOCAL_MACHINE\SYSTEM\CurrentControlSet\Services\Netlogon\Parameters:DisablePasswordChange
</t>
  </si>
  <si>
    <t>The security setting Domain member: Disable machine account password changes is Disabled.</t>
  </si>
  <si>
    <t>2.3.6.4</t>
  </si>
  <si>
    <t>To establish the recommended configuration via GP, set the following UI path to `Disabled`:
Computer Configuration\Policies\Windows Settings\Security Settings\Local Policies\Security Options\Domain member: Disable machine account password changes.</t>
  </si>
  <si>
    <t>CCE-34986-0</t>
  </si>
  <si>
    <t>WIN8.1-64</t>
  </si>
  <si>
    <t>Set Domain member: Maximum machine account password age to 30 or fewer days, but not 0</t>
  </si>
  <si>
    <t>The security setting Domain member: Maximum machine account password age is set to 30 or fewer days, but not 0.</t>
  </si>
  <si>
    <t>The security setting Domain member: Maximum machine account password age is not set to 30 or fewer days, but not 0.</t>
  </si>
  <si>
    <t>2.3.6.5</t>
  </si>
  <si>
    <t>To establish the recommended configuration via GP, set the following UI path to `30 or fewer days, but not 0`:
Computer Configuration\Policies\Windows Settings\Security Settings\Local Policies\Security Options\Domain member: Maximum machine account password age.</t>
  </si>
  <si>
    <t>CCE-34894-6</t>
  </si>
  <si>
    <t>WIN8.1-65</t>
  </si>
  <si>
    <t>Session keys that are used to establish secure channel communications between Domain Controllers and member computers are much stronger in Windows 2000 than they were in previous Microsoft operating systems. Whenever possible, you should take advantage of these stronger session keys to help protect secure channel communications from attacks that attempt to hijack network sessions and eavesdropping. (Eavesdropping is a form of hacking in which network data is read or altered in transit. The data can be modified to hide or change the sender, or be redirected.)</t>
  </si>
  <si>
    <t xml:space="preserve">Navigate to the UI Path articulated in the Remediation section and confirm it is set as prescribed. This group policy setting is backed by the following registry location:
HKEY_LOCAL_MACHINE\SYSTEM\CurrentControlSet\Services\Netlogon\Parameters:RequireStrongKey
</t>
  </si>
  <si>
    <t>The security setting Domain member: Require strong (Windows 2000 or later) session key is Enabled.</t>
  </si>
  <si>
    <t>2.3.6.6</t>
  </si>
  <si>
    <t>To establish the recommended configuration via GP, set the following UI path to `Enabled`:
Computer Configuration\Policies\Windows Settings\Security Settings\Local Policies\Security Options\Domain member: Require strong (Windows 2000 or later) session key.</t>
  </si>
  <si>
    <t>None - this is the default behavior. However, computers will not be able to join Windows NT 4.0 domains, and trusts between Active Directory domains and Windows NT-style domains may not work properly.</t>
  </si>
  <si>
    <t>CCE-35177-5</t>
  </si>
  <si>
    <t>WIN8.1-66</t>
  </si>
  <si>
    <t>An attacker with access to the console (for example, someone with physical access or someone who is able to connect to the server through Remote Desktop Services) could view the name of the last user who logged on to the server. The attacker could then try to guess the password, use a dictionary, or use a brute-force attack to try and log on.</t>
  </si>
  <si>
    <t xml:space="preserve">Navigate to the UI Path articulated in the Remediation section and confirm it is set as prescribed. This group policy setting is backed by the following registry location:
HKEY_LOCAL_MACHINE\SOFTWARE\Microsoft\Windows\CurrentVersion\Policies\System:DontDisplayLastUserName
</t>
  </si>
  <si>
    <t>The security setting Interactive logon: Do not display last user name is Enabled.</t>
  </si>
  <si>
    <t>2.3.7</t>
  </si>
  <si>
    <t>2.3.7.1</t>
  </si>
  <si>
    <t>To establish the recommended configuration via GP, set the following UI path to `Enabled`:
Computer Configuration\Policies\Windows Settings\Security Settings\Local Policies\Security Options\Interactive logon: Do not display last user name.</t>
  </si>
  <si>
    <t>The name of the last user to successfully log on will not be displayed in the Windows logon screen.</t>
  </si>
  <si>
    <t>CCE-34898-7</t>
  </si>
  <si>
    <t>WIN8.1-67</t>
  </si>
  <si>
    <t>Microsoft developed this feature to make it easier for users with certain types of physical impairments to log on to computers that run Windows. If users are not required to press CTRL+ALT+DEL, they are susceptible to attacks that attempt to intercept their passwords. If CTRL+ALT+DEL is required before logon, user passwords are communicated by means of a trusted path.
An attacker could install a Trojan horse program that looks like the standard Windows logon dialog box and capture the user's password. The attacker would then be able to log on to the compromised account with whatever level of privilege that user has.</t>
  </si>
  <si>
    <t xml:space="preserve">Navigate to the UI Path articulated in the Remediation section and confirm it is set as prescribed. This group policy setting is backed by the following registry location:
HKEY_LOCAL_MACHINE\SOFTWARE\Microsoft\Windows\CurrentVersion\Policies\System:DisableCAD
</t>
  </si>
  <si>
    <t>The security setting Interactive logon: Do not require CTRL+ALT+DEL is Disabled.</t>
  </si>
  <si>
    <t>2.3.7.2</t>
  </si>
  <si>
    <t>To establish the recommended configuration via GP, set the following UI path to `Disabled`:
Computer Configuration\Policies\Windows Settings\Security Settings\Local Policies\Security Options\Interactive logon: Do not require CTRL+ALT+DEL.</t>
  </si>
  <si>
    <t>Users must press CTRL+ALT+DEL before they log on to Windows unless they use a smart card for Windows logon. A smart card is a tamper-proof device that stores security information.</t>
  </si>
  <si>
    <t>CCE-35099-1</t>
  </si>
  <si>
    <t>WIN8.1-68</t>
  </si>
  <si>
    <t>Set Interactive logon: Machine inactivity limit to 900 or fewer second(s), but not 0</t>
  </si>
  <si>
    <t>If a user forgets to lock their computer when they walk away it's possible that a passerby will hijack it.</t>
  </si>
  <si>
    <t xml:space="preserve">Navigate to the UI Path articulated in the Remediation section and confirm it is set as prescribed. This group policy setting is backed by the following registry location:
HKEY_LOCAL_MACHINE\SOFTWARE\Microsoft\Windows\CurrentVersion\Policies\System:InactivityTimeoutSecs
</t>
  </si>
  <si>
    <t>The security setting Interactive logon: Machine inactivity limit is set to 900 or fewer second(s), but not 0.</t>
  </si>
  <si>
    <t>The security setting Interactive logon: Machine inactivity limit is not set to 900 or fewer second(s), but not 0.</t>
  </si>
  <si>
    <t>2.3.7.4</t>
  </si>
  <si>
    <t>To establish the recommended configuration via GP, set the following UI path to `900 or fewer seconds, but not 0`:
Computer Configuration\Policies\Windows Settings\Security Settings\Local Policies\Security Options\Interactive logon: Machine inactivity limit.</t>
  </si>
  <si>
    <t>CCE-34900-1</t>
  </si>
  <si>
    <t>WIN8.1-69</t>
  </si>
  <si>
    <t>AC-8</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</si>
  <si>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 This text is often used for legal reasons—for example, to warn users about the ramifications of misusing company information or to warn them that their actions may be audited.
**Note:** Any warning that you display should first be approved by your organization's legal and human resources representatives.</t>
  </si>
  <si>
    <t xml:space="preserve">Navigate to the UI Path articulated in the Remediation section and confirm it is set as prescribed. This group policy setting is backed by the following registry location:
HKEY_LOCAL_MACHINE\SOFTWARE\Microsoft\Windows\CurrentVersion\Policies\System:LegalNoticeText
</t>
  </si>
  <si>
    <t>The Windows policy setting Interactive logon: Message text for users attempting to log on should contain a warning banner that is compliant with IRS requirements.   The Warning Banner must contain the following 4 elements:
-  the system contains US government information
-  users actions are monitored and audited
-  unauthorized use of the system is prohibited 
-  unauthorized use of the system is subject to criminal and civil penalties.</t>
  </si>
  <si>
    <t>2.3.7.5</t>
  </si>
  <si>
    <t>To establish the recommended configuration via GP, set the following Group Policy setting to a warning banner that is IRS compliant.  The warning banner must include the following four:
 - The system contains US government information.
 - Users actions are monitored and audited.
 - Unauthorized use of the system is prohibited. 
 - Unauthorized use of the system is subject to criminal and civil penalties.
Please refer to the IRS Publication 1075, Section 9.3.1.8 for guidance and Exhibit 8 for examples.
Computer Configuration\Policies\Windows Settings\Security Settings\Local Policies\Security Options\Interactive logon: Message text for users attempting to log on.</t>
  </si>
  <si>
    <t>Users will have to acknowledge a dialog box containing the configured text before they can log on to the computer.
**Note:** Windows Vista and Windows XP Professional support logon banners that can exceed 512 characters in length and that can also contain carriage-return line-feed sequences. However, Windows 2000-based clients cannot interpret and display these messages. You must use a Windows 2000-based computer to create a logon message policy that applies to Windows 2000-based computers.</t>
  </si>
  <si>
    <t>CCE-35064-5</t>
  </si>
  <si>
    <t>Configure Interactive logon: Message text for users attempting to log on. One method to achieve the recommended configuration via GP: Set the following Group Policy  Setting to a warning banner that is IRS compliant.  The warning banner must include the following four:
 - The system contains US government information.
 - Users actions are monitored and audited.
 - Unauthorized use of the system is prohibited. 
 - Unauthorized use of the system is subject to criminal and civil penalties.
Please refer to the IRS Publication 1075, Section 9.3.1.8 for guidance and Exhibit 8 for examples.
Computer Configuration\Policies\Windows  Settings\Security  Settings\Local Policies\Security Options\Interactive logon: Message text for users attempting to log on.</t>
  </si>
  <si>
    <t>WIN8.1-70</t>
  </si>
  <si>
    <t>Configure Interactive logon: Message title for users attempting to log on</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</si>
  <si>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t>
  </si>
  <si>
    <t xml:space="preserve">Navigate to the UI Path articulated in the Remediation section and confirm it is set as prescribed. This group policy setting is backed by the following registry location:
HKEY_LOCAL_MACHINE\SOFTWARE\Microsoft\Windows\CurrentVersion\Policies\System:LegalNoticeCaption
</t>
  </si>
  <si>
    <t>The Interactive logon: Message title for users attempting to log on has been configured.</t>
  </si>
  <si>
    <t>The Interactive logon: Message title for users attempting to log on has not been configured.</t>
  </si>
  <si>
    <t>2.3.7.6</t>
  </si>
  <si>
    <t>To establish the recommended configuration via GP, configure the following UI path to a value that is consistent with the security and operational requirements of your organization:
Computer Configuration\Policies\Windows Settings\Security Settings\Local Policies\Security Options\Interactive logon: Message title for users attempting to log on.</t>
  </si>
  <si>
    <t>Users will have to acknowledge a dialog box with the configured title before they can log on to the computer.</t>
  </si>
  <si>
    <t>CCE-35179-1</t>
  </si>
  <si>
    <t>Configure Interactive logon: Message title for users attempting to log on. One method to achieve the recommended configuration via GP: Configure the following UI path to a value that is consistent with the security and operational requirements of your organization:
Computer Configuration\Policies\Windows  Settings\Security  Settings\Local Policies\Security Options\Interactive logon: Message title for users attempting to log on.</t>
  </si>
  <si>
    <t>WIN8.1-71</t>
  </si>
  <si>
    <t>Set Interactive logon: Prompt user to change password before expiration to between 5 and 14 days</t>
  </si>
  <si>
    <t xml:space="preserve">Navigate to the UI Path articulated in the Remediation section and confirm it is set as prescribed. This group policy setting is backed by the following registry location:
HKEY_LOCAL_MACHINE\SOFTWARE\Microsoft\Windows NT\CurrentVersion\Winlogon:PasswordExpiryWarning
</t>
  </si>
  <si>
    <t>The security setting Interactive logon: Prompt user to change password before expiration is set to 14 days or greater.</t>
  </si>
  <si>
    <t>The security setting Interactive logon: Prompt user to change password before expiration is not set to 14 days or greater.</t>
  </si>
  <si>
    <t xml:space="preserve">Updated from "between 5 and 14 days" to "14 days or greater"  to maintain consistency with Win 8. </t>
  </si>
  <si>
    <t>2.3.7.8</t>
  </si>
  <si>
    <t>To establish the recommended configuration via GP, set the following UI path to a value `14 days`:
Computer Configuration\Policies\Windows Settings\Security Settings\Local Policies\Security Options\Interactive logon: Prompt user to change password before expiration.</t>
  </si>
  <si>
    <t>Users will see a dialog box prompt to change their password each time that they log on to the domain when their password is configured to expire 14 days.</t>
  </si>
  <si>
    <t>CCE-35274-0</t>
  </si>
  <si>
    <t xml:space="preserve"> Set Interactive logon: Prompt user to change password before expiration to 14 days. One method to achieve the recommended configuration via GP: Set the following UI path to 14 days:
Computer Configuration\Policies\Windows  Settings\Security  Settings\Local Policies\Security Options\Interactive logon: Prompt user to change password before expiration.</t>
  </si>
  <si>
    <t>WIN8.1-72</t>
  </si>
  <si>
    <t>Set Interactive logon: Smart card removal behavior to Lock Workstation or higher</t>
  </si>
  <si>
    <t>Users sometimes forget to lock their workstations when they are away from them, allowing the possibility for malicious users to access their computers. If smart cards are used for authentication, the computer should automatically lock itself when the card is removed to ensure that only the user with the smart card is accessing resources using those credentials.</t>
  </si>
  <si>
    <t xml:space="preserve">Navigate to the UI Path articulated in the Remediation section and confirm it is set as prescribed, noting that values of `Force Logoff` or `Disconnect if a Remote Desktop Services session` are also acceptable settings. This group policy setting is backed by the following registry location:
HKEY_LOCAL_MACHINE\SOFTWARE\Microsoft\Windows NT\CurrentVersion\Winlogon:ScRemoveOption
</t>
  </si>
  <si>
    <t>The security setting Interactive logon: Smart card removal behavior is set to Lock Workstation.</t>
  </si>
  <si>
    <t>The security setting Interactive logon: Smart card removal behavior is not set to Lock Workstation.</t>
  </si>
  <si>
    <t>2.3.7.9</t>
  </si>
  <si>
    <t>To establish the recommended configuration via GP, set the following UI path to `Lock Workstation` (or, if applicable for your environment, `Force Logoff` or `Disconnect if a Remote Desktop Services session`):
Computer Configuration\Policies\Windows Settings\Security Settings\Local Policies\Security Options\Interactive logon: Smart card removal behavior.</t>
  </si>
  <si>
    <t>If you select `Lock Workstation`, the workstation is locked when the smart card is removed, allowing users to leave the area, take their smart card with them, and still maintain a protected session.
If you select `Force Logoff`, users are automatically logged off when their smart card is removed.
If you select `Disconnect if a Remote Desktop Services session`, removal of the smart card disconnects the session without logging the users off. This allows the user to insert the smart card and resume the session later, or at another smart card reader-equipped computer, without having to log on again. If the session is local, this policy will function identically to `Lock Workstation`.
Enforcing this setting on computers used by people who must log onto multiple computers in order to perform their duties could be frustrating and lower productivity. For example, if network administrators are limited to a single account but need to log into several computers simultaneously in order to effectively manage the network enforcing this setting will limit them to logging onto one computer at a time. For these reasons it is recommended that this setting only be enforced on workstations used for purposes commonly associated with typical users such as document creation and email.</t>
  </si>
  <si>
    <t>CCE-34988-6</t>
  </si>
  <si>
    <t xml:space="preserve"> Set Interactive logon: Smart card removal behavior to Lock Workstation or higher. One method to achieve the recommended configuration via GP: Set the following UI path to Lock Workstation (or, if applicable for your environment, Force Logoff or Disconnect if a Remote Desktop Services session):
Computer Configuration\Policies\Windows  Settings\Security  Settings\Local Policies\Security Options\Interactive logon: Smart card removal behavior.</t>
  </si>
  <si>
    <t>WIN8.1-73</t>
  </si>
  <si>
    <t>Session hijacking uses tools that allow attackers who have access to the same network as the client or server to interrupt, end, or steal a session in progress. Attackers can potentially intercept and modify unsigned SMB packets and then modify the traffic and forward it so that the server might perform undesirable actions. Alternatively, the attacker could pose as the server or client after legitimate authentication and gain unauthorized access to data.
SMB is the resource sharing protocol that is supported by many Windows operating systems. It is the basis of NetBIOS and many other protocols. SMB signatures authenticate both users and the servers that host the data. If either side fails the authentication process, data transmission will not take place.</t>
  </si>
  <si>
    <t xml:space="preserve">Navigate to the UI Path articulated in the Remediation section and confirm it is set as prescribed. This group policy setting is backed by the following registry location:
HKEY_LOCAL_MACHINE\SYSTEM\CurrentControlSet\Services\LanmanWorkstation\Parameters:RequireSecuritySignature
</t>
  </si>
  <si>
    <t>The security setting Microsoft network client: Digitally sign communications (always) is Enabled.</t>
  </si>
  <si>
    <t>2.3.8</t>
  </si>
  <si>
    <t>2.3.8.1</t>
  </si>
  <si>
    <t>To establish the recommended configuration via GP, set the following UI path to `Enabled`:
Computer Configuration\Policies\Windows Settings\Security Settings\Local Policies\Security Options\Microsoft network client: Digitally sign communications (always).</t>
  </si>
  <si>
    <t>The Microsoft network client will not communicate with a Microsoft network server unless that server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</si>
  <si>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CCE-35222-9</t>
  </si>
  <si>
    <t xml:space="preserve"> Set Microsoft network client: Digitally sign communications (always) to Enabled. One method to achieve the recommended configuration via GP: Set the following UI path to Enabled:
Computer Configuration\Policies\Windows  Settings\Security  Settings\Local Policies\Security Options\Microsoft network client: Digitally sign communications (always).</t>
  </si>
  <si>
    <t>WIN8.1-74</t>
  </si>
  <si>
    <t xml:space="preserve">Navigate to the UI Path articulated in the Remediation section and confirm it is set as prescribed. This group policy setting is backed by the following registry location:
HKEY_LOCAL_MACHINE\SYSTEM\CurrentControlSet\Services\LanmanWorkstation\Parameters:EnableSecuritySignature
</t>
  </si>
  <si>
    <t>The security setting Microsoft network client: Digitally sign communications (if server agrees) is Enabled.</t>
  </si>
  <si>
    <t>2.3.8.2</t>
  </si>
  <si>
    <t>To establish the recommended configuration via GP, set the following UI path to `Enabled`:
Computer Configuration\Policies\Windows Settings\Security Settings\Local Policies\Security Options\Microsoft network client: Digitally sign communications (if server agrees).</t>
  </si>
  <si>
    <t>None - this is the default behavior.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</si>
  <si>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CCE-34908-4</t>
  </si>
  <si>
    <t xml:space="preserve"> Set Microsoft network client: Digitally sign communications (if server agrees) to Enabled. One method to achieve the recommended configuration via GP: Set the following UI path to Enabled:
Computer Configuration\Policies\Windows  Settings\Security  Settings\Local Policies\Security Options\Microsoft network client: Digitally sign communications (if server agrees).</t>
  </si>
  <si>
    <t>WIN8.1-75</t>
  </si>
  <si>
    <t>If you enable this policy setting, the server can transmit passwords in plaintext across the network to other computers that offer SMB services, which is a significant security risk. These other computers may not use any of the SMB security mechanisms that are included with Windows Server 2003.</t>
  </si>
  <si>
    <t xml:space="preserve">Navigate to the UI Path articulated in the Remediation section and confirm it is set as prescribed. This group policy setting is backed by the following registry location:
HKEY_LOCAL_MACHINE\SYSTEM\CurrentControlSet\Services\LanmanWorkstation\Parameters:EnablePlainTextPassword
</t>
  </si>
  <si>
    <t>The security setting Microsoft network client: Send unencrypted password to third-party SMB servers is Disabled.</t>
  </si>
  <si>
    <t>2.3.8.3</t>
  </si>
  <si>
    <t>To establish the recommended configuration via GP, set the following UI path to `Disabled`:
Computer Configuration\Policies\Windows Settings\Security Settings\Local Policies\Security Options\Microsoft network client: Send unencrypted password to third-party SMB servers.</t>
  </si>
  <si>
    <t>None - this is the default behavior.
Some very old applications and operating systems such as MS-DOS, Windows for Workgroups 3.11, and Windows 95a may not be able to communicate with the servers in your organization by means of the SMB protocol.</t>
  </si>
  <si>
    <t>CCE-33717-0</t>
  </si>
  <si>
    <t xml:space="preserve"> Set Microsoft network client: Send unencrypted password to third-party SMB servers to Disabled. One method to achieve the recommended configuration via GP: Set the following UI path to Disabled:
Computer Configuration\Policies\Windows  Settings\Security  Settings\Local Policies\Security Options\Microsoft network client: Send unencrypted password to third-party SMB servers.</t>
  </si>
  <si>
    <t>WIN8.1-76</t>
  </si>
  <si>
    <t>Set Microsoft network server: Amount of idle time required before suspending session to 30 or fewer minute(s), but not 0</t>
  </si>
  <si>
    <t xml:space="preserve">Navigate to the UI Path articulated in the Remediation section and confirm it is set as prescribed. This group policy setting is backed by the following registry location:
HKEY_LOCAL_MACHINE\SYSTEM\CurrentControlSet\Services\LanManServer\Parameters:AutoDisconnect
</t>
  </si>
  <si>
    <t>The security setting Microsoft network server: Amount of idle time required before suspending session is not set to 30 or fewer minute(s).</t>
  </si>
  <si>
    <t>2.3.9</t>
  </si>
  <si>
    <t>2.3.9.1</t>
  </si>
  <si>
    <t>To establish the recommended configuration via GP, set the following UI path to `30 or fewer minute(s), but not 0`:
Computer Configuration\Policies\Windows Settings\Security Settings\Local Policies\Security Options\Microsoft network server: Amount of idle time required before suspending session.</t>
  </si>
  <si>
    <t>CCE-34909-2</t>
  </si>
  <si>
    <t xml:space="preserve"> Set Microsoft network server: Amount of idle time required before suspending session to 30 or fewer minute(s), but not 0.One method to achieve the recommended configuration via GP: Set the following UI path to 30 or fewer minute(s), but not 0:
Computer Configuration\Policies\Windows  Settings\Security  Settings\Local Policies\Security Options\Microsoft network server: Amount of idle time required before suspending session.</t>
  </si>
  <si>
    <t>WIN8.1-77</t>
  </si>
  <si>
    <t xml:space="preserve">Navigate to the UI Path articulated in the Remediation section and confirm it is set as prescribed. This group policy setting is backed by the following registry location:
HKEY_LOCAL_MACHINE\SYSTEM\CurrentControlSet\Services\LanManServer\Parameters:RequireSecuritySignature
</t>
  </si>
  <si>
    <t>The security setting Microsoft network server: Digitally sign communications (always) is Enabled.</t>
  </si>
  <si>
    <t>2.3.9.2</t>
  </si>
  <si>
    <t>To establish the recommended configuration via GP, set the following UI path to `Enabled`:
Computer Configuration\Policies\Windows Settings\Security Settings\Local Policies\Security Options\Microsoft network server: Digitally sign communications (always).</t>
  </si>
  <si>
    <t>The Microsoft network server will not communicate with a Microsoft network client unless that client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</si>
  <si>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CCE-35065-2</t>
  </si>
  <si>
    <t xml:space="preserve"> Set Microsoft network server: Digitally sign communications (always) to Enabled. One method to achieve the recommended configuration via GP: Set the following UI path to Enabled:
Computer Configuration\Policies\Windows  Settings\Security  Settings\Local Policies\Security Options\Microsoft network server: Digitally sign communications (always).</t>
  </si>
  <si>
    <t>WIN8.1-78</t>
  </si>
  <si>
    <t xml:space="preserve">Navigate to the UI Path articulated in the Remediation section and confirm it is set as prescribed. This group policy setting is backed by the following registry location:
HKEY_LOCAL_MACHINE\SYSTEM\CurrentControlSet\Services\LanManServer\Parameters:EnableSecuritySignature
</t>
  </si>
  <si>
    <t>The security setting Microsoft network server: Digitally sign communications (if client agrees) is Enabled.</t>
  </si>
  <si>
    <t>2.3.9.3</t>
  </si>
  <si>
    <t>To establish the recommended configuration via GP, set the following UI path to `Enabled`:
Computer Configuration\Policies\Windows Settings\Security Settings\Local Policies\Security Options\Microsoft network server: Digitally sign communications (if client agrees).</t>
  </si>
  <si>
    <t>The Microsoft network server will negotiate SMB packet signing as requested by the client. That is, if packet signing has been enabled on the client, packet signing will be negotiated.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</si>
  <si>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CCE-35182-5</t>
  </si>
  <si>
    <t xml:space="preserve"> Set Microsoft network server: Digitally sign communications (if client agrees) to Enabled. One method to achieve the recommended configuration via GP: Set the following UI path to Enabled:
Computer Configuration\Policies\Windows  Settings\Security  Settings\Local Policies\Security Options\Microsoft network server: Digitally sign communications (if client agrees).</t>
  </si>
  <si>
    <t>WIN8.1-79</t>
  </si>
  <si>
    <t xml:space="preserve">Navigate to the UI Path articulated in the Remediation section and confirm it is set as prescribed. This group policy setting is backed by the following registry location:
HKEY_LOCAL_MACHINE\SYSTEM\CurrentControlSet\Services\LanManServer\Parameters:enableforcedlogoff
</t>
  </si>
  <si>
    <t>The security setting Microsoft network server: Disconnect clients when logon hours expire is Enabled.</t>
  </si>
  <si>
    <t>2.3.9.4</t>
  </si>
  <si>
    <t>To establish the recommended configuration via GP, set the following UI path to `Enabled`:
Computer Configuration\Policies\Windows Settings\Security Settings\Local Policies\Security Options\Microsoft network server: Disconnect clients when logon hours expire.</t>
  </si>
  <si>
    <t>None - this is the default behavior. If logon hours are not used in your organization, this policy setting will have no impact. If logon hours are used, existing user sessions will be forcibly terminated when their logon hours expire.</t>
  </si>
  <si>
    <t>CCE-34911-8</t>
  </si>
  <si>
    <t xml:space="preserve"> Set Microsoft network server: Disconnect clients when logon hours expire to Enabled. One method to achieve the recommended configuration via GP: Set the following UI path to Enabled:
Computer Configuration\Policies\Windows  Settings\Security  Settings\Local Policies\Security Options\Microsoft network server: Disconnect clients when logon hours expire.</t>
  </si>
  <si>
    <t>WIN8.1-80</t>
  </si>
  <si>
    <t>Set Microsoft network server: Server SPN target name validation level to Accept if provided by client or higher</t>
  </si>
  <si>
    <t xml:space="preserve">Navigate to the UI Path articulated in the Remediation section and confirm it is set as prescribed. This group policy setting is backed by the following registry location:
HKEY_LOCAL_MACHINE\SYSTEM\CurrentControlSet\Services\LanManServer\Parameters:SMBServerNameHardeningLevel
</t>
  </si>
  <si>
    <t>2.3.9.5</t>
  </si>
  <si>
    <t>To establish the recommended configuration via GP, set the following UI path to `Accept if provided by client` (configuring to `Required from client` also conforms to the benchmark):
Computer Configuration\Policies\Windows Settings\Security Settings\Local Policies\Security Options\Microsoft network server: Server SPN target name validation level.</t>
  </si>
  <si>
    <t>All Windows operating systems support both a client-side SMB component and a server-side SMB component. This setting affects the server SMB behavior, and its implementation should be carefully evaluated and tested to prevent disruptions to file and print serving capabilities.
If configured to `Accept if provided by client`, the SMB server will accept and validate the SPN provided by the SMB client and allow a session to be established if it matches the SMB server’s list of SPN’s for itself. If the SPN does NOT match, the session request for that SMB client will be denied.
If configured to `Required from client`, the SMB client MUST send a SPN name in session setup, and the SPN name provided MUST match the SMB server that is being requested to establish a connection. If no SPN is provided by client, or the SPN provided does not match, the session is denied.</t>
  </si>
  <si>
    <t>CCE-35299-7</t>
  </si>
  <si>
    <t xml:space="preserve"> Set Microsoft network server: Server SPN target name validation level to Accept if provided by client or higher. One method to achieve the recommended configuration via GP: Set the following UI path to Accept if provided by client (configuring to Required from client also conforms to the benchmark):
Computer Configuration\Policies\Windows  Settings\Security  Settings\Local Policies\Security Options\Microsoft network server: Server SPN target name validation level.</t>
  </si>
  <si>
    <t>WIN8.1-81</t>
  </si>
  <si>
    <t>The security setting Network access: Allow anonymous SID/Name translation is Disabled.</t>
  </si>
  <si>
    <t>2.3.10</t>
  </si>
  <si>
    <t>2.3.10.1</t>
  </si>
  <si>
    <t>To establish the recommended configuration via GP, set the following UI path to `Disabled`:
Computer Configuration\Policies\Windows Settings\Security Settings\Local Policies\Security Options\Network access: Allow anonymous SID/Name translation.</t>
  </si>
  <si>
    <t>CCE-34914-2</t>
  </si>
  <si>
    <t xml:space="preserve"> Set Network access: Allow anonymous SID/Name translation to Disabled. One method to achieve the recommended configuration via GP: Set the following UI path to Disabled:
Computer Configuration\Policies\Windows  Settings\Security  Settings\Local Policies\Security Options\Network access: Allow anonymous SID/Name translation.</t>
  </si>
  <si>
    <t>WIN8.1-82</t>
  </si>
  <si>
    <t>An unauthorized user could anonymously list account names and use the information to attempt to guess passwords or perform social engineering attacks. (Social engineering attacks try to deceive users in some way to obtain passwords or some form of security information.)</t>
  </si>
  <si>
    <t xml:space="preserve">Navigate to the UI Path articulated in the Remediation section and confirm it is set as prescribed. This group policy setting is backed by the following registry location:
HKEY_LOCAL_MACHINE\SYSTEM\CurrentControlSet\Control\Lsa:RestrictAnonymousSAM
</t>
  </si>
  <si>
    <t>The security setting Network access: Do not allow anonymous enumeration of SAM accounts is Enabled.</t>
  </si>
  <si>
    <t>2.3.10.2</t>
  </si>
  <si>
    <t>To establish the recommended configuration via GP, set the following UI path to `Enabled`:
Computer Configuration\Policies\Windows Settings\Security Settings\Local Policies\Security Options\Network access: Do not allow anonymous enumeration of SAM accounts.</t>
  </si>
  <si>
    <t>None - this is the default behavior. It will be impossible to establish trusts with Windows NT 4.0-based domains. Also, client computers that run older versions of the Windows operating system such as Windows NT 3.51 and Windows 95 will experience problems when they try to use resources on the server.</t>
  </si>
  <si>
    <t>CCE-34631-2</t>
  </si>
  <si>
    <t xml:space="preserve"> Set Network access: Do not allow anonymous enumeration of SAM accounts to Enabled. One method to achieve the recommended configuration via GP: Set the following UI path to Enabled:
Computer Configuration\Policies\Windows  Settings\Security  Settings\Local Policies\Security Options\Network access: Do not allow anonymous enumeration of SAM accounts.</t>
  </si>
  <si>
    <t>WIN8.1-83</t>
  </si>
  <si>
    <t>An unauthorized user could anonymously list account names and shared resources and use the information to attempt to guess passwords or perform social engineering attacks. (Social engineering attacks try to deceive users in some way to obtain passwords or some form of security information.)</t>
  </si>
  <si>
    <t xml:space="preserve">Navigate to the UI Path articulated in the Remediation section and confirm it is set as prescribed. This group policy setting is backed by the following registry location:
HKEY_LOCAL_MACHINE\SYSTEM\CurrentControlSet\Control\Lsa:RestrictAnonymous
</t>
  </si>
  <si>
    <t>The security setting Network access: Do not allow anonymous enumeration of SAM accounts and shares is Enabled.</t>
  </si>
  <si>
    <t>2.3.10.3</t>
  </si>
  <si>
    <t>To establish the recommended configuration via GP, set the following UI path to `Enabled`:
Computer Configuration\Policies\Windows Settings\Security Settings\Local Policies\Security Options\Network access: Do not allow anonymous enumeration of SAM accounts and shares.</t>
  </si>
  <si>
    <t>It will be impossible to establish trusts with Windows NT 4.0-based domains. Also, client computers that run older versions of the Windows operating system such as Windows NT 3.51 and Windows 95 will experience problems when they try to use resources on the server. Users who access file and print servers anonymously will be unable to list the shared network resources on those servers; the users will have to authenticate before they can view the lists of shared folders and printers. However, even with this policy setting enabled, anonymous users will have access to resources with permissions that explicitly include the built-in group, `ANONYMOUS LOGON`.</t>
  </si>
  <si>
    <t>CCE-34723-7</t>
  </si>
  <si>
    <t xml:space="preserve"> Set Network access: Do not allow anonymous enumeration of SAM accounts and shares to Enabled. One method to achieve the recommended configuration via GP: Set the following UI path to Enabled:
Computer Configuration\Policies\Windows  Settings\Security  Settings\Local Policies\Security Options\Network access: Do not allow anonymous enumeration of SAM accounts and shares.</t>
  </si>
  <si>
    <t>WIN8.1-84</t>
  </si>
  <si>
    <t>IA-6</t>
  </si>
  <si>
    <t>Authenticator Feedback</t>
  </si>
  <si>
    <t>Set Network access: Do not allow storage of passwords and credentials for network authentication to Enabled</t>
  </si>
  <si>
    <t>Passwords that are cached can be accessed by the user when logged on to the computer. Although this information may sound obvious, a problem can arise if the user unknowingly executes hostile code that reads the passwords and forwards them to another, unauthorized user.</t>
  </si>
  <si>
    <t xml:space="preserve">Navigate to the UI Path articulated in the Remediation section and confirm it is set as prescribed. This group policy setting is backed by the following registry location:
HKEY_LOCAL_MACHINE\SYSTEM\CurrentControlSet\Control\Lsa:DisableDomainCreds
</t>
  </si>
  <si>
    <t>The setting Network access: Do not allow storage of passwords and credentials for network authentication is enabled</t>
  </si>
  <si>
    <t>The setting Network access: Do not allow storage of passwords and credentials for network authentication is not enabled.</t>
  </si>
  <si>
    <t>2.3.10.4</t>
  </si>
  <si>
    <t>To establish the recommended configuration via GP, set the following UI path to `Enabled`:
Computer Configuration\Policies\Windows Settings\Security Settings\Local Policies\Security Options\Network access: Do not allow storage of passwords and credentials for network authentication.</t>
  </si>
  <si>
    <t>Credential Manager will not store passwords and credentials on the computer. Users will be forced to enter passwords whenever they log on to their Passport account or other network resources that aren't accessible to their domain account. Testing has shown that clients running Windows Vista or Windows Server 2008 will be unable to connect to Distributed File System (DFS) shares in untrusted domains. Enabling this setting also makes it impossible to specify alternate credentials for scheduled tasks, this can cause a variety of problems. For example, some third party backup products will no longer work. This policy setting should have no impact on users who access network resources that are configured to allow access with their Active Directory-based domain account.</t>
  </si>
  <si>
    <t>CCE-33718-8</t>
  </si>
  <si>
    <t xml:space="preserve"> Set Network access: Do not allow storage of passwords and credentials for network authentication to Enabled. One method to achieve the recommended configuration via GP: Set the following UI path to Enabled:
Computer Configuration\Policies\Windows  Settings\Security  Settings\Local Policies\Security Options\Network access: Do not allow storage of passwords and credentials for network authentication.</t>
  </si>
  <si>
    <t>WIN8.1-85</t>
  </si>
  <si>
    <t xml:space="preserve">Navigate to the UI Path articulated in the Remediation section and confirm it is set as prescribed. This group policy setting is backed by the following registry location:
HKEY_LOCAL_MACHINE\SYSTEM\CurrentControlSet\Control\Lsa:EveryoneIncludesAnonymous
</t>
  </si>
  <si>
    <t>The security setting Network access: Let Everyone permissions apply to anonymous users is Disabled.</t>
  </si>
  <si>
    <t>2.3.10.5</t>
  </si>
  <si>
    <t>To establish the recommended configuration via GP, set the following UI path to `Disabled`:
Computer Configuration\Policies\Windows Settings\Security Settings\Local Policies\Security Options\Network access: Let Everyone permissions apply to anonymous users.</t>
  </si>
  <si>
    <t>CCE-35367-2</t>
  </si>
  <si>
    <t xml:space="preserve"> Set Network access: Let Everyone permissions apply to anonymous users to Disabled. One method to achieve the recommended configuration via GP: Set the following UI path to Disabled:
Computer Configuration\Policies\Windows  Settings\Security  Settings\Local Policies\Security Options\Network access: Let Everyone permissions apply to anonymous users.</t>
  </si>
  <si>
    <t>WIN8.1-86</t>
  </si>
  <si>
    <t>Set Network access: Named Pipes that can be accessed anonymously to None</t>
  </si>
  <si>
    <t>Limiting named pipes that can be accessed anonymously will reduce the attack surface of the system.</t>
  </si>
  <si>
    <t xml:space="preserve">Navigate to the UI Path articulated in the Remediation section and confirm it is set as prescribed. This group policy setting is backed by the following registry location:
HKEY_LOCAL_MACHINE\SYSTEM\CurrentControlSet\Services\LanManServer\Parameters:NullSessionPipes
</t>
  </si>
  <si>
    <t>The security setting Network Access: Named Pipes that can be accessed anonymously is set to None.</t>
  </si>
  <si>
    <t>The security setting Network Access: Named Pipes that can be accessed anonymously is not set to None.</t>
  </si>
  <si>
    <t>2.3.10.6</t>
  </si>
  <si>
    <t>To establish the recommended configuration via GP, set the following UI path to `` (i.e. None):
Computer Configuration\Policies\Windows Settings\Security Settings\Local Policies\Security Options\Network access: Named Pipes that can be accessed anonymously.</t>
  </si>
  <si>
    <t>This configuration will disable null session access over named pipes, and applications that rely on this feature or on unauthenticated access to named pipes will no longer function.</t>
  </si>
  <si>
    <t>CCE-34965-4</t>
  </si>
  <si>
    <t xml:space="preserve"> Set Network access: Named Pipes that can be accessed anonymously to None. One method to achieve the recommended configuration via GP: Set the following UI path to  (i.e. None):
Computer Configuration\Policies\Windows  Settings\Security  Settings\Local Policies\Security Options\Network access: Named Pipes that can be accessed anonymously.</t>
  </si>
  <si>
    <t>WIN8.1-87</t>
  </si>
  <si>
    <t>Set Network access: Remotely accessible registry paths</t>
  </si>
  <si>
    <t xml:space="preserve">Navigate to the UI Path articulated in the Remediation section and confirm it is set as prescribed. This group policy setting is backed by the following registry location:
HKEY_LOCAL_MACHINE\SYSTEM\CurrentControlSet\Control\SecurePipeServers\Winreg\AllowedExactPaths:Machine
</t>
  </si>
  <si>
    <t>The security setting Network access: Remotely accessible registry paths is set to the following list: System&gt;CurrentControlSet&gt;Control&gt;ProductOptions
System&gt;CurrentControlSet&gt;Control&gt;Server Applications
Software&gt;Microsoft&gt;Windows NT&gt;CurrentVersion.</t>
  </si>
  <si>
    <t>2.3.10.7</t>
  </si>
  <si>
    <t>To establish the recommended configuration via GP, set the following UI path to: `System\CurrentControlSet\Control\ProductOptions
System\CurrentControlSet\Control\Server Applications
SOFTWARE\Microsoft\Windows NT\CurrentVersion`
Computer Configuration\Policies\Windows Settings\Security Settings\Local Policies\Security Options\Network access: Remotely accessible registry paths.</t>
  </si>
  <si>
    <t>None - this is the default behavior. However, if you remove the default registry paths from the list of accessible ones, remote management tools such as the Microsoft Baseline Security Analyzer and Microsoft Systems Management Server could fail, as they require remote access to the registry to properly monitor and manage computers.
**Note:** If you want to allow remote access, you must also enable the Remote Registry service.</t>
  </si>
  <si>
    <t>CCE-33976-2</t>
  </si>
  <si>
    <t xml:space="preserve"> Set Network access: Remotely accessible registry paths. One method to achieve the recommended configuration via GP: Set the following UI path to: System\CurrentControl Set\Control\ProductOptions
System\CurrentControl Set\Control\Server Applications
SOFTWARE\Microsoft\Windows NT\CurrentVersion
Computer Configuration\Policies\Windows  Settings\Security  Settings\Local Policies\Security Options\Network access: Remotely accessible registry paths.</t>
  </si>
  <si>
    <t>WIN8.1-88</t>
  </si>
  <si>
    <t xml:space="preserve">Navigate to the UI Path articulated in the Remediation section and confirm it is set as prescribed. This group policy setting is backed by the following registry location:
HKEY_LOCAL_MACHINE\SYSTEM\CurrentControlSet\Control\SecurePipeServers\Winreg\AllowedPaths:Machine
</t>
  </si>
  <si>
    <t>The security setting Network access: Remotely accessible registry paths and sub-paths is set to the following list: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t>
  </si>
  <si>
    <t>2.3.10.8</t>
  </si>
  <si>
    <t>To establish the recommended configuration via GP, set the following UI path to: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Computer Configuration\Policies\Windows Settings\Security Settings\Local Policies\Security Options\Network access: Remotely accessible registry paths and sub-paths.</t>
  </si>
  <si>
    <t>CCE-35300-3</t>
  </si>
  <si>
    <t xml:space="preserve"> Set Network access: Remotely accessible registry paths and sub-paths. One method to achieve the recommended configuration via GP: Set the following UI path to: System\CurrentControl Set\Control\Print\Printers
System\CurrentControl Set\Services\Eventlog
SOFTWARE\Microsoft\OLAP Server
SOFTWARE\Microsoft\Windows NT\CurrentVersion\Print
SOFTWARE\Microsoft\Windows NT\CurrentVersion\Windows
System\CurrentControl Set\Control\ContentIndex
System\CurrentControl Set\Control\Terminal Server
System\CurrentControl Set\Control\Terminal Server\UserConfig
System\CurrentControl Set\Control\Terminal Server\DefaultUserConfiguration
SOFTWARE\Microsoft\Windows NT\CurrentVersion\Perflib
System\CurrentControl Set\Services\SysmonLog
Computer Configuration\Policies\Windows  Settings\Security  Settings\Local Policies\Security Options\Network access: Remotely accessible registry paths and sub-paths.</t>
  </si>
  <si>
    <t>WIN8.1-89</t>
  </si>
  <si>
    <t xml:space="preserve">Navigate to the UI Path articulated in the Remediation section and confirm it is set as prescribed. This group policy setting is backed by the following registry location:
HKEY_LOCAL_MACHINE\SYSTEM\CurrentControlSet\Services\LanManServer\Parameters:RestrictNullSessAccess
</t>
  </si>
  <si>
    <t>The security setting Network access: Restrict anonymous access to Named Pipes and Shares is Enabled.</t>
  </si>
  <si>
    <t>2.3.10.9</t>
  </si>
  <si>
    <t>To establish the recommended configuration via GP, set the following UI path to `Enabled`:
Computer Configuration\Policies\Windows Settings\Security Settings\Local Policies\Security Options\Network access: Restrict anonymous access to Named Pipes and Shares.</t>
  </si>
  <si>
    <t>None - this is the default behavior. If you choose to enable this setting and are supporting Windows NT 4.0 domains, you should check if any of the named pipes are required to maintain trust relationships between the domains, and then add the pipe to the **Network access: Named pipes that can be accessed anonymously** list:
- COMNAP: SNA session access
- COMNODE: SNA session access
- SQL\QUERY: SQL instance access
- SPOOLSS: Spooler service
- LLSRPC: License Logging service
- NETLOGON: Net Logon service
- LSARPC: LSA access
- SAMR: Remote access to SAM objects
- BROWSER: Computer Browser service
Previous to the release of Windows Server 2003 with Service Pack 1 (SP1) these named pipes were allowed anonymous access by default, but with the increased hardening in Windows Server 2003 with SP1 these pipes must be explicitly added if needed.</t>
  </si>
  <si>
    <t>CCE-33563-8</t>
  </si>
  <si>
    <t xml:space="preserve"> Set Network access: Restrict anonymous access to Named Pipes and Shares to Enabled. One method to achieve the recommended configuration via GP: Set the following UI path to Enabled:
Computer Configuration\Policies\Windows  Settings\Security  Settings\Local Policies\Security Options\Network access: Restrict anonymous access to Named Pipes and Shares.</t>
  </si>
  <si>
    <t>WIN8.1-90</t>
  </si>
  <si>
    <t>Set Network access: Shares that can be accessed anonymously to None</t>
  </si>
  <si>
    <t>It is very dangerous to allow any values in this setting. Any shares that are listed can be accessed by any network user, which could lead to the exposure or corruption of sensitive data.</t>
  </si>
  <si>
    <t xml:space="preserve">Navigate to the UI Path articulated in the Remediation section and confirm it is set as prescribed. This group policy setting is backed by the following registry location:
HKEY_LOCAL_MACHINE\SYSTEM\CurrentControlSet\Services\LanManServer\Parameters:NullSessionShares
</t>
  </si>
  <si>
    <t>The security setting Network access: Shares that can be accessed anonymously is set to None.</t>
  </si>
  <si>
    <t>The security setting Network access: Shares that can be accessed anonymously is not set to None.</t>
  </si>
  <si>
    <t>2.3.10.10</t>
  </si>
  <si>
    <t>To establish the recommended configuration via GP, set the following UI path to `` (i.e. None):
Computer Configuration\Policies\Windows Settings\Security Settings\Local Policies\Security Options\Network access: Shares that can be accessed anonymously.</t>
  </si>
  <si>
    <t>CCE-34651-0</t>
  </si>
  <si>
    <t xml:space="preserve"> Set Network access: Shares that can be accessed anonymously to None. One method to achieve the recommended configuration via GP: Set the following UI path to  (i.e. None):
Computer Configuration\Policies\Windows  Settings\Security  Settings\Local Policies\Security Options\Network access: Shares that can be accessed anonymously.</t>
  </si>
  <si>
    <t>WIN8.1-91</t>
  </si>
  <si>
    <t xml:space="preserve">Navigate to the UI Path articulated in the Remediation section and confirm it is set as prescribed. This group policy setting is backed by the following registry location:
HKEY_LOCAL_MACHINE\SYSTEM\CurrentControlSet\Control\Lsa:ForceGuest
</t>
  </si>
  <si>
    <t>The security setting Network access: Sharing and security model for local accounts is not set to Classic - local users authenticate as themselves.</t>
  </si>
  <si>
    <t>2.3.10.11</t>
  </si>
  <si>
    <t>To establish the recommended configuration via GP, set the following UI path to `Classic - local users authenticate as themselves`:
Computer Configuration\Policies\Windows Settings\Security Settings\Local Policies\Security Options\Network access: Sharing and security model for local accounts.</t>
  </si>
  <si>
    <t>None - this is the default configuration for domain-joined computers.</t>
  </si>
  <si>
    <t>CCE-33719-6</t>
  </si>
  <si>
    <t xml:space="preserve"> Set Network access: Sharing and security model for local accounts to Classic - local users authenticate as themselves. One method to achieve the recommended configuration via GP: Set the following UI path to Classic - local users authenticate as themselves:
Computer Configuration\Policies\Windows  Settings\Security  Settings\Local Policies\Security Options\Network access: Sharing and security model for local accounts.</t>
  </si>
  <si>
    <t>WIN8.1-92</t>
  </si>
  <si>
    <t>When connecting to computers running versions of Windows earlier than Windows Vista or Windows Server 2008 (non-R2), services running as Local System and using SPNEGO (Negotiate) that revert to NTLM use the computer identity. In Windows 7, if you are connecting to a computer running Windows Server 2008 or Windows Vista, then a system service uses either the computer identity or a NULL session. When connecting with a NULL session, a system-generated session key is created, which provides no protection but allows applications to sign and encrypt data without errors. When connecting with the computer identity, both signing and encryption is supported in order to provide data protection.</t>
  </si>
  <si>
    <t xml:space="preserve">Navigate to the UI Path articulated in the Remediation section and confirm it is set as prescribed. This group policy setting is backed by the following registry location:
HKEY_LOCAL_MACHINE\SYSTEM\CurrentControlSet\Control\Lsa:UseMachineId
</t>
  </si>
  <si>
    <t>The security setting Network security: Allow Local System to use computer identity for NTLM is Enabled.</t>
  </si>
  <si>
    <t>2.3.11</t>
  </si>
  <si>
    <t>2.3.11.1</t>
  </si>
  <si>
    <t>To establish the recommended configuration via GP, set the following UI path to `Enabled`:
Computer Configuration\Policies\Windows Settings\Security Settings\Local Policies\Security Options\Network security: Allow Local System to use computer identity for NTLM.</t>
  </si>
  <si>
    <t>Services running as Local System that use Negotiate when reverting to NTLM authentication will use the computer identity. This might cause some authentication requests between Windows operating systems to fail and log an error.</t>
  </si>
  <si>
    <t>CCE-33141-3</t>
  </si>
  <si>
    <t xml:space="preserve"> Set Network security: Allow Local System to use computer identity for NTLM to Enabled. One method to achieve the recommended configuration via GP: Set the following UI path to Enabled:
Computer Configuration\Policies\Windows  Settings\Security  Settings\Local Policies\Security Options\Network security: Allow Local System to use computer identity for NTLM.</t>
  </si>
  <si>
    <t>WIN8.1-93</t>
  </si>
  <si>
    <t xml:space="preserve">Navigate to the UI Path articulated in the Remediation section and confirm it is set as prescribed. This group policy setting is backed by the following registry location:
HKEY_LOCAL_MACHINE\SYSTEM\CurrentControlSet\Control\Lsa\MSV1_0:AllowNullSessionFallback
</t>
  </si>
  <si>
    <t>The security setting Network security: Allow LocalSystem NULL session fallback is Disabled.</t>
  </si>
  <si>
    <t>2.3.11.2</t>
  </si>
  <si>
    <t>To establish the recommended configuration via GP, set the following UI path to `Disabled`:
Computer Configuration\Policies\Windows Settings\Security Settings\Local Policies\Security Options\Network security: Allow LocalSystem NULL session fallback.</t>
  </si>
  <si>
    <t>None - this is the default behavior. Any applications that require NULL sessions for LocalSystem will not work as designed.</t>
  </si>
  <si>
    <t>CCE-35410-0</t>
  </si>
  <si>
    <t xml:space="preserve"> Set Network security: Allow LocalSystem NULL session fallback to Disabled. One method to achieve the recommended configuration via GP: Set the following UI path to Disabled:
Computer Configuration\Policies\Windows  Settings\Security  Settings\Local Policies\Security Options\Network security: Allow LocalSystem NULL session fallback.</t>
  </si>
  <si>
    <t>WIN8.1-94</t>
  </si>
  <si>
    <t>The PKU2U protocol is a peer-to-peer authentication protocol - authentication should be managed centrally in most managed networks.</t>
  </si>
  <si>
    <t xml:space="preserve">Navigate to the UI Path articulated in the Remediation section and confirm it is set as prescribed. This group policy setting is backed by the following registry location:
HKEY_LOCAL_MACHINE\SYSTEM\CurrentControlSet\Control\Lsa\pku2u:AllowOnlineID
</t>
  </si>
  <si>
    <t>The security setting Network Security: Allow PKU2U authentication requests to this computer to use online identities is Disabled.</t>
  </si>
  <si>
    <t>2.3.11.3</t>
  </si>
  <si>
    <t>To establish the recommended configuration via GP, set the following UI path to `Disabled`:
Computer Configuration\Policies\Windows Settings\Security Settings\Local Policies\Security Options\Network Security: Allow PKU2U authentication requests to this computer to use online identities.</t>
  </si>
  <si>
    <t>CCE-35411-8</t>
  </si>
  <si>
    <t xml:space="preserve"> Set Network Security: Allow PKU2U authentication requests to this computer to use online identities to Disabled. One method to achieve the recommended configuration via GP: Set the following UI path to Disabled:
Computer Configuration\Policies\Windows  Settings\Security  Settings\Local Policies\Security Options\Network Security: Allow PKU2U authentication requests to this computer to use online identities.</t>
  </si>
  <si>
    <t>WIN8.1-95</t>
  </si>
  <si>
    <t>Set Network security: Configure encryption types allowed for Kerberos to AES128_HMAC_SHA1, AES256_HMAC_SHA1, Future encryption types</t>
  </si>
  <si>
    <t xml:space="preserve">Navigate to the UI Path articulated in the Remediation section and confirm it is set as prescribed. This group policy setting is backed by the following registry location:
HKEY_LOCAL_MACHINE\SOFTWARE\Microsoft\Windows\CurrentVersion\Policies\System\Kerberos\Parameters:SupportedEncryptionTypes
</t>
  </si>
  <si>
    <t>The security setting Network Security: Configure encryption types allowed for Kerberos is not set to RC4&gt;AES128&gt;AES256&gt;Future types.</t>
  </si>
  <si>
    <t>2.3.11.4</t>
  </si>
  <si>
    <t>To establish the recommended configuration via GP, set the following UI path to `AES128_HMAC_SHA1, AES256_HMAC_SHA1, Future encryption types`:
Computer Configuration\Policies\Windows Settings\Security Settings\Local Policies\Security Options\Network security: Configure encryption types allowed for Kerberos.</t>
  </si>
  <si>
    <t>If not selected, the encryption type will not be allowed. This setting may affect compatibility with client computers or services and applications. Multiple selections are permitted.
**Note:** Windows Vista and below allow DES for Kerberos by default, but later OS versions do not.</t>
  </si>
  <si>
    <t>CCE-35786-3</t>
  </si>
  <si>
    <t xml:space="preserve"> Set Network security: Configure encryption types allowed for Kerberos to AES128_HMAC_SHA1, AES256_HMAC_SHA1, Future encryption types. One method to achieve the recommended configuration via GP: Set the following UI path to AES128_HMAC_SHA1, AES256_HMAC_SHA1, Future encryption types:
Computer Configuration\Policies\Windows  Settings\Security  Settings\Local Policies\Security Options\Network security: Configure encryption types allowed for Kerberos.</t>
  </si>
  <si>
    <t>WIN8.1-96</t>
  </si>
  <si>
    <t xml:space="preserve">Navigate to the UI Path articulated in the Remediation section and confirm it is set as prescribed. This group policy setting is backed by the following registry location:
HKEY_LOCAL_MACHINE\SYSTEM\CurrentControlSet\Control\Lsa:NoLMHash
</t>
  </si>
  <si>
    <t>The security setting Network security: Do not store LAN Manager hash value on next password change is Enabled.</t>
  </si>
  <si>
    <t>2.3.11.5</t>
  </si>
  <si>
    <t>To establish the recommended configuration via GP, set the following UI path to `Enabled`:
Computer Configuration\Policies\Windows Settings\Security Settings\Local Policies\Security Options\Network security: Do not store LAN Manager hash value on next password change.</t>
  </si>
  <si>
    <t>None - this is the default behavior. Earlier operating systems such as Windows 95, Windows 98, and Windows ME as well as some third-party applications will fail.</t>
  </si>
  <si>
    <t>CCE-35225-2</t>
  </si>
  <si>
    <t xml:space="preserve"> Set Network security: Do not store LAN Manager hash value on next password change to Enabled. One method to achieve the recommended configuration via GP: Set the following UI path to Enabled:
Computer Configuration\Policies\Windows  Settings\Security  Settings\Local Policies\Security Options\Network security: Do not store LAN Manager hash value on next password change.</t>
  </si>
  <si>
    <t>WIN8.1-97</t>
  </si>
  <si>
    <t>Set Network security: Force logoff when logon hours expire to Enabled</t>
  </si>
  <si>
    <t>If this setting is disabled, a user could remain connected to the computer outside of their allotted logon hours.</t>
  </si>
  <si>
    <t>The security setting Network security: Force logoff when logon hours expire is Enabled.</t>
  </si>
  <si>
    <t>The security setting Network security: Force logoff when logon hours expire is not enabled.</t>
  </si>
  <si>
    <t>2.3.11.6</t>
  </si>
  <si>
    <t>To establish the recommended configuration via GP, set the following UI path to `Enabled`.
Computer Configuration\Policies\Windows Settings\Security Settings\Local Policies\Security Options\Network security: Force logoff when logon hours expire.</t>
  </si>
  <si>
    <t>CCE-34993-6</t>
  </si>
  <si>
    <t xml:space="preserve"> Set Network security: Force logoff when logon hours expire to Enabled. One method to achieve the recommended configuration via GP: Set the following UI path to Enabled.
Computer Configuration\Policies\Windows  Settings\Security  Settings\Local Policies\Security Options\Network security: Force logoff when logon hours expire.</t>
  </si>
  <si>
    <t>WIN8.1-98</t>
  </si>
  <si>
    <t>Windows 2000 and Windows XP clients were configured by default to send LM and NTLM authentication responses (Windows 95-based and Windows 98-based clients only send LM). The default settings in OSes predating Windows Vista / Windows Server 2008 (non-R2) allowed all clients to authenticate with servers and use their resources. However, this meant that LM responses - the weakest form of authentication response - were sent over the network, and it was potentially possible for attackers to sniff that traffic to more easily reproduce the user's password.
The Windows 95, Windows 98, and Windows NT operating systems cannot use the Kerberos version 5 protocol for authentication. For this reason, in a Windows Server 2003 domain, these computers authenticate by default with both the LM and NTLM protocols for network authentication. You can enforce a more secure authentication protocol for Windows 95, Windows 98, and Windows NT by using NTLMv2. For the logon process, NTLMv2 uses a secure channel to protect the authentication process. Even if you use NTLMv2 for earlier clients and servers, Windows-based clients and servers that are members of the domain will use the Kerberos authentication protocol to authenticate with Windows Server 2003 or higher Domain Controllers. For these reasons, it is strongly preferred to restrict the use of LM &amp; NTLM (non-v2) as much as possible.</t>
  </si>
  <si>
    <t xml:space="preserve">Navigate to the UI Path articulated in the Remediation section and confirm it is set as prescribed. This group policy setting is backed by the following registry location:
HKEY_LOCAL_MACHINE\SYSTEM\CurrentControlSet\Control\Lsa:LmCompatibilityLevel
</t>
  </si>
  <si>
    <t>2.3.11.7</t>
  </si>
  <si>
    <t>To establish the recommended configuration via GP, set the following UI path to: `Send NTLMv2 response only. Refuse LM &amp; NTLM`:
Computer Configuration\Policies\Windows Settings\Security Settings\Local Policies\Security Options\Network security: LAN Manager authentication level.</t>
  </si>
  <si>
    <t>Clients use NTLMv2 authentication only and use NTLMv2 session security if the server supports it; Domain Controllers refuse LM and NTLM (accept only NTLMv2 authentication). Clients that do not support NTLMv2 authentication will not be able to authenticate in the domain and access domain resources by using LM and NTLM.
**Note:** For information about a hotfix to ensure that this setting works in networks that include Windows NT 4.0-based computers along with Windows 2000, Windows XP, and Windows Server 2003-based computers, see Microsoft Knowledge Base article 305379: [Authentication Problems in Windows 2000 with NTLM 2 Levels Above 2 in a Windows NT 4.0 Domain](https://support.microsoft.com/en-us/kb/305379).</t>
  </si>
  <si>
    <t>CCE-35302-9</t>
  </si>
  <si>
    <t xml:space="preserve"> Set Network security: LAN Manager authentication level to Send NTLMv2 response only. Refuse LM &amp; LaMoine method to achieve the recommended configuration via GP: Set the following UI path to: Send NTLMv2 response only. Refuse LM &amp; NTLM:
Computer Configuration\Policies\Windows  Settings\Security  Settings\Local Policies\Security Options\Network security: LAN Manager authentication level.</t>
  </si>
  <si>
    <t>WIN8.1-99</t>
  </si>
  <si>
    <t>Set Network security: LDAP client signing requirements to Negotiate signing or higher</t>
  </si>
  <si>
    <t xml:space="preserve">Navigate to the UI Path articulated in the Remediation section and confirm it is set as prescribed. This group policy setting is backed by the following registry location:
HKEY_LOCAL_MACHINE\SYSTEM\CurrentControlSet\Services\LDAP:LDAPClientIntegrity
</t>
  </si>
  <si>
    <t>The security setting Network security: LDAP client signing requirements is set to Negotiate signing or higher.</t>
  </si>
  <si>
    <t>The security setting Network security: LDAP client signing requirements is not set to Negotiate signing or higher.</t>
  </si>
  <si>
    <t>2.3.11.8</t>
  </si>
  <si>
    <t>To establish the recommended configuration via GP, set the following UI path to `Negotiate signing` (configuring to `Require signing` also conforms to the benchmark):
Computer Configuration\Policies\Windows Settings\Security Settings\Local Policies\Security Options\Network security: LDAP client signing requirements.</t>
  </si>
  <si>
    <t>None - this is the default behavior. However, if you choose instead to configure the server to _require_ LDAP signatures then you must also configure the client. If you do not configure the client it will not be able to communicate with the server, which could cause many features to fail, including user authentication, Group Policy, and logon scripts, because the caller will be told that the LDAP BIND command request failed.</t>
  </si>
  <si>
    <t>CCE-33802-0</t>
  </si>
  <si>
    <t xml:space="preserve"> Set Network security: LDAP client signing requirements to Negotiate signing or higher. One method to achieve the recommended configuration via GP: Set the following UI path to Negotiate signing (configuring to Require signing also conforms to the benchmark):
Computer Configuration\Policies\Windows  Settings\Security  Settings\Local Policies\Security Options\Network security: LDAP client signing requirements.</t>
  </si>
  <si>
    <t>WIN8.1-100</t>
  </si>
  <si>
    <t>You can enable both options for this policy setting to help protect network traffic that uses the NTLM Security Support Provider (NTLM SSP) from being exposed or tampered with by an attacker who has gained access to the same network. In other words, these options help protect against man-in-the-middle attacks.</t>
  </si>
  <si>
    <t xml:space="preserve">Navigate to the UI Path articulated in the Remediation section and confirm it is set as prescribed. This group policy setting is backed by the following registry location:
HKEY_LOCAL_MACHINE\SYSTEM\CurrentControlSet\Control\Lsa\MSV1_0:NTLMMinClientSec
</t>
  </si>
  <si>
    <t>2.3.11.9</t>
  </si>
  <si>
    <t>To establish the recommended configuration via GP, set the following UI path to `Require NTLMv2 session security, Require 128-bit encryption`:
Computer Configuration\Policies\Windows Settings\Security Settings\Local Policies\Security Options\Network security: Minimum session security for NTLM SSP based (including secure RPC) clients.</t>
  </si>
  <si>
    <t>NTLM connections will fail if NTLMv2 protocol and strong encryption (128-bit) are not **both** negotiated. Client applications that are enforcing these settings will be unable to communicate with older servers that do not support them. This setting could impact Windows Clustering when applied to servers running Windows Server 2003, see Microsoft Knowledge Base article 890761: [You receive an "Error 0x8007042b" error message when you add or join a node to a cluster if you use NTLM version 2 in Windows Server 2003](https://support.microsoft.com/en-us/kb/890761) for more information on possible issues and how to resolve them.</t>
  </si>
  <si>
    <t>CCE-35447-2</t>
  </si>
  <si>
    <t xml:space="preserve"> Set Network security: Minimum session security for NTLM SSP based (including secure RPC) clients to Require NTLMv2 session security, Require 128-bit encryption. One method to achieve the recommended configuration via GP: Set the following UI path to Require NTLMv2 session security, Require 128-bit encryption:
Computer Configuration\Policies\Windows  Settings\Security  Settings\Local Policies\Security Options\Network security: Minimum session security for NTLM SSP based (including secure RPC) clients.</t>
  </si>
  <si>
    <t>WIN8.1-101</t>
  </si>
  <si>
    <t xml:space="preserve">Navigate to the UI Path articulated in the Remediation section and confirm it is set as prescribed. This group policy setting is backed by the following registry location:
HKEY_LOCAL_MACHINE\SYSTEM\CurrentControlSet\Control\Lsa\MSV1_0:NTLMMinServerSec
</t>
  </si>
  <si>
    <t>2.3.11.10</t>
  </si>
  <si>
    <t>To establish the recommended configuration via GP, set the following UI path to `Require NTLMv2 session security, Require 128-bit encryption`:
Computer Configuration\Policies\Windows Settings\Security Settings\Local Policies\Security Options\Network security: Minimum session security for NTLM SSP based (including secure RPC) servers.</t>
  </si>
  <si>
    <t>NTLM connections will fail if NTLMv2 protocol and strong encryption (128-bit) are not **both** negotiated. Server applications that are enforcing these settings will be unable to communicate with older servers that do not support them. This setting could impact Windows Clustering when applied to servers running Windows Server 2003, see Microsoft Knowledge Base article 890761: [You receive an "Error 0x8007042b" error message when you add or join a node to a cluster if you use NTLM version 2 in Windows Server 2003](https://support.microsoft.com/en-us/kb/890761) for more information on possible issues and how to resolve them.</t>
  </si>
  <si>
    <t>CCE-35108-0</t>
  </si>
  <si>
    <t xml:space="preserve"> Set Network security: Minimum session security for NTLM SSP based (including secure RPC) servers to Require NTLMv2 session security, Require 128-bit encryption. One method to achieve the recommended configuration via GP: Set the following UI path to Require NTLMv2 session security, Require 128-bit encryption:
Computer Configuration\Policies\Windows  Settings\Security  Settings\Local Policies\Security Options\Network security: Minimum session security for NTLM SSP based (including secure RPC) servers.</t>
  </si>
  <si>
    <t>WIN8.1-102</t>
  </si>
  <si>
    <t xml:space="preserve">Navigate to the UI Path articulated in the Remediation section and confirm it is set as prescribed. This group policy setting is backed by the following registry location:
HKEY_LOCAL_MACHINE\SYSTEM\CurrentControlSet\Control\Session Manager\Kernel:ObCaseInsensitive
</t>
  </si>
  <si>
    <t>The security setting System objects: Require case insensitivity for non-Windows subsystems is Enabled.</t>
  </si>
  <si>
    <t>2.3.15</t>
  </si>
  <si>
    <t>2.3.15.1</t>
  </si>
  <si>
    <t>To establish the recommended configuration via GP, set the following UI path to `Enabled`:
Computer Configuration\Policies\Windows Settings\Security Settings\Local Policies\Security Options\System objects: Require case insensitivity for non-Windows subsystems.</t>
  </si>
  <si>
    <t>CCE-35008-2</t>
  </si>
  <si>
    <t xml:space="preserve"> Set System objects: Require case insensitivity for non-Windows subsystems to Enabled. One method to achieve the recommended configuration via GP: Set the following UI path to Enabled:
Computer Configuration\Policies\Windows  Settings\Security  Settings\Local Policies\Security Options\System objects: Require case insensitivity for non-Windows subsystems.</t>
  </si>
  <si>
    <t>WIN8.1-103</t>
  </si>
  <si>
    <t>Set System objects: Strengthen default permissions of internal system objects (e.g. Symbolic Links) to Enabled</t>
  </si>
  <si>
    <t>This setting determines the strength of the default DACL for objects. Windows maintains a global list of shared computer resources so that objects can be located and shared among processes. Each type of object is created with a default DACL that specifies who can access the objects and with what permissions.</t>
  </si>
  <si>
    <t xml:space="preserve">Navigate to the UI Path articulated in the Remediation section and confirm it is set as prescribed. This group policy setting is backed by the following registry location:
HKEY_LOCAL_MACHINE\SYSTEM\CurrentControlSet\Control\Session Manager:ProtectionMode
</t>
  </si>
  <si>
    <t>The security setting System objects: Strengthen default permissions of internal system objects (e.g. Symbolic Links) is Enabled.</t>
  </si>
  <si>
    <t>The security setting System objects: Strengthen default permissions of internal system objects (e.g. Symbolic Links) is not enabled.</t>
  </si>
  <si>
    <t>2.3.15.2</t>
  </si>
  <si>
    <t>To establish the recommended configuration via GP, set the following UI path to `Enabled`:
Computer Configuration\Policies\Windows Settings\Security Settings\Local Policies\Security Options\System objects: Strengthen default permissions of internal system objects (e.g. Symbolic Links).</t>
  </si>
  <si>
    <t>CCE-35232-8</t>
  </si>
  <si>
    <t xml:space="preserve"> Set System objects: Strengthen default permissions of internal system objects (e.g. Symbolic Links) to Enabled. One method to achieve the recommended configuration via GP: Set the following UI path to Enabled:
Computer Configuration\Policies\Windows  Settings\Security  Settings\Local Policies\Security Options\System objects: Strengthen default permissions of internal system objects (e.g. Symbolic Links).</t>
  </si>
  <si>
    <t>WIN8.1-104</t>
  </si>
  <si>
    <t>One of the risks that the User Account Control feature introduced with Windows Vista is trying to mitigate is that of malicious software running under elevated credentials without the user or administrator being aware of its activity. An attack vector for these programs was to discover the password of the account named "Administrator" because that user account was created for all installations of Windows. To address this risk, in Windows Vista and newer, the built-in Administrator account is now disabled by default. In a default installation of a new computer, accounts with administrative control over the computer are initially set up in one of two ways:
- If the computer is not joined to a domain, the first user account you create has the equivalent permissions as a local administrator.
- If the computer is joined to a domain, no local administrator accounts are created. The Enterprise or Domain Administrator must log on to the computer and create one if a local administrator account is warranted.
Once Windows is installed, the built-in Administrator account may be manually enabled, but we strongly recommend that this account remain disabled.</t>
  </si>
  <si>
    <t xml:space="preserve">Navigate to the UI Path articulated in the Remediation section and confirm it is set as prescribed. This group policy setting is backed by the following registry location:
HKEY_LOCAL_MACHINE\SOFTWARE\Microsoft\Windows\CurrentVersion\Policies\System:FilterAdministratorToken
</t>
  </si>
  <si>
    <t>The security setting User Account Control: Admin Approval Mode for the Built-in Administrator account is Enabled.</t>
  </si>
  <si>
    <t>2.3.17</t>
  </si>
  <si>
    <t>2.3.17.1</t>
  </si>
  <si>
    <t>To establish the recommended configuration via GP, set the following UI path to `Enabled`:
Computer Configuration\Policies\Windows Settings\Security Settings\Local Policies\Security Options\User Account Control: Admin Approval Mode for the Built-in Administrator account.</t>
  </si>
  <si>
    <t>The built-in Administrator account uses Admin Approval Mode. Users that log on using the local Administrator account will be prompted for consent whenever a program requests an elevation in privilege, just like any other user would.</t>
  </si>
  <si>
    <t>CCE-35338-3</t>
  </si>
  <si>
    <t xml:space="preserve"> Set User Account Control: Admin Approval Mode for the Built-in Administrator account to Enabled. One method to achieve the recommended configuration via GP: Set the following UI path to Enabled:
Computer Configuration\Policies\Windows  Settings\Security  Settings\Local Policies\Security Options\User Account Control: Admin Approval Mode for the Built-in Administrator account.</t>
  </si>
  <si>
    <t>WIN8.1-105</t>
  </si>
  <si>
    <t xml:space="preserve">Navigate to the UI Path articulated in the Remediation section and confirm it is set as prescribed. This group policy setting is backed by the following registry location:
HKEY_LOCAL_MACHINE\SOFTWARE\Microsoft\Windows\CurrentVersion\Policies\System:EnableUIADesktopToggle
</t>
  </si>
  <si>
    <t>The security setting User Account Control: Allow UIAccess applications to prompt for elevation without using the secure desktop is Disabled.</t>
  </si>
  <si>
    <t>2.3.17.2</t>
  </si>
  <si>
    <t>To establish the recommended configuration via GP, set the following UI path to `Disabled`:
Computer Configuration\Policies\Windows Settings\Security Settings\Local Policies\Security Options\User Account Control: Allow UIAccess applications to prompt for elevation without using the secure desktop.</t>
  </si>
  <si>
    <t>CCE-35458-9</t>
  </si>
  <si>
    <t xml:space="preserve"> Set User Account Control: Allow UIAccess applications to prompt for elevation without using the secure desktop to Disabled. One method to achieve the recommended configuration via GP: Set the following UI path to Disabled:
Computer Configuration\Policies\Windows  Settings\Security  Settings\Local Policies\Security Options\User Account Control: Allow UIAccess applications to prompt for elevation without using the secure desktop.</t>
  </si>
  <si>
    <t>WIN8.1-106</t>
  </si>
  <si>
    <t xml:space="preserve">Navigate to the UI Path articulated in the Remediation section and confirm it is set as prescribed. This group policy setting is backed by the following registry location:
HKEY_LOCAL_MACHINE\SOFTWARE\Microsoft\Windows\CurrentVersion\Policies\System:ConsentPromptBehaviorAdmin
</t>
  </si>
  <si>
    <t>The security setting User Account Control: Behavior of the elevation prompt for administrators in Admin Approval Mode is not set to Prompt for consent on the secure desktop.</t>
  </si>
  <si>
    <t>2.3.17.3</t>
  </si>
  <si>
    <t>To establish the recommended configuration via GP, set the following UI path to `Prompt for consent on the secure desktop`:
Computer Configuration\Policies\Windows Settings\Security Settings\Local Policies\Security Options\User Account Control: Behavior of the elevation prompt for administrators in Admin Approval Mode.</t>
  </si>
  <si>
    <t>When an operation (including execution of a Windows binary) requires elevation of privilege, the user is prompted on the secure desktop to select either Permit or Deny. If the user selects Permit, the operation continues with the user's highest available privilege.</t>
  </si>
  <si>
    <t>CCE-33784-0</t>
  </si>
  <si>
    <t xml:space="preserve"> Set User Account Control: Behavior of the elevation prompt for administrators in Admin Approval Mode to Prompt for consent on the secure desktop. One method to achieve the recommended configuration via GP: Set the following UI path to Prompt for consent on the secure desktop:
Computer Configuration\Policies\Windows  Settings\Security  Settings\Local Policies\Security Options\User Account Control: Behavior of the elevation prompt for administrators in Admin Approval Mode.</t>
  </si>
  <si>
    <t>WIN8.1-107</t>
  </si>
  <si>
    <t xml:space="preserve">Navigate to the UI Path articulated in the Remediation section and confirm it is set as prescribed. This group policy setting is backed by the following registry location:
HKEY_LOCAL_MACHINE\SOFTWARE\Microsoft\Windows\CurrentVersion\Policies\System:ConsentPromptBehaviorUser
</t>
  </si>
  <si>
    <t>The security setting User Account Control: Behavior of the elevation prompt for standard users is not set to Automatically deny elevation requests.</t>
  </si>
  <si>
    <t>2.3.17.4</t>
  </si>
  <si>
    <t>To establish the recommended configuration via GP, set the following UI path to `Automatically deny elevation requests:`
Computer Configuration\Policies\Windows Settings\Security Settings\Local Policies\Security Options\User Account Control: Behavior of the elevation prompt for standard users.</t>
  </si>
  <si>
    <t>When an operation requires elevation of privilege, a configurable access denied error message is displayed. An enterprise that is running desktops as standard user may choose this setting to reduce help desk calls.
**Note:** With this setting configured as recommended, the default error message displayed when a user attempts to perform an operation or run a program requiring privilege elevation (without Administrator rights) is "_This program will not run. This program is blocked by group policy. For more information, contact your system administrator._" Some users who are not used to seeing this message may believe that the operation or program they attempted is specifically blocked by group policy, as that is what the message seems to imply. This message may therefore result in user questions as to why that specific operation/program is blocked, when in fact, the problem is that they need to perform the operation or run the program with an Administrative account (or "Run as Administrator" if it _is_ already an Administrator account), and they are not doing that.</t>
  </si>
  <si>
    <t>CCE-33785-7</t>
  </si>
  <si>
    <t xml:space="preserve"> Set User Account Control: Behavior of the elevation prompt for standard users to Automatically deny elevation requests. One method to achieve the recommended configuration via GP: Set the following UI path to Automatically deny elevation requests:
Computer Configuration\Policies\Windows  Settings\Security  Settings\Local Policies\Security Options\User Account Control: Behavior of the elevation prompt for standard users.</t>
  </si>
  <si>
    <t>WIN8.1-108</t>
  </si>
  <si>
    <t xml:space="preserve">Navigate to the UI Path articulated in the Remediation section and confirm it is set as prescribed. This group policy setting is backed by the following registry location:
HKEY_LOCAL_MACHINE\SOFTWARE\Microsoft\Windows\CurrentVersion\Policies\System:EnableInstallerDetection
</t>
  </si>
  <si>
    <t>The security setting User Account Control: Detect application installations and prompt for elevation is Enabled.</t>
  </si>
  <si>
    <t>2.3.17.5</t>
  </si>
  <si>
    <t>To establish the recommended configuration via GP, set the following UI path to `Enabled`:
Computer Configuration\Policies\Windows Settings\Security Settings\Local Policies\Security Options\User Account Control: Detect application installations and prompt for elevation.</t>
  </si>
  <si>
    <t>When an application installation package is detected that requires elevation of privilege, the user is prompted to enter an administrative user name and password. If the user enters valid credentials, the operation continues with the applicable privilege.</t>
  </si>
  <si>
    <t>CCE-35429-0</t>
  </si>
  <si>
    <t xml:space="preserve"> Set User Account Control: Detect application installations and prompt for elevation to Enabled. One method to achieve the recommended configuration via GP: Set the following UI path to Enabled:
Computer Configuration\Policies\Windows  Settings\Security  Settings\Local Policies\Security Options\User Account Control: Detect application installations and prompt for elevation.</t>
  </si>
  <si>
    <t>WIN8.1-109</t>
  </si>
  <si>
    <t>UIAccess Integrity allows an application to bypass User Interface Privilege Isolation (UIPI) restrictions when an application is elevated in privilege from a standard user to an administrator. This is required to support accessibility features such as screen readers that are transmitting user interfaces to alternative forms. A process that is started with UIAccess rights has the following abilities:
- To set the foreground window.
- To drive any application window using SendInput function.
- To use read input for all integrity levels using low-level hooks, raw input, GetKeyState, GetAsyncKeyState, and GetKeyboardInput.
- To set journal hooks.
- To uses AttachThreadInput to attach a thread to a higher integrity input queue.</t>
  </si>
  <si>
    <t xml:space="preserve">Navigate to the UI Path articulated in the Remediation section and confirm it is set as prescribed. This group policy setting is backed by the following registry location:
HKEY_LOCAL_MACHINE\SOFTWARE\Microsoft\Windows\CurrentVersion\Policies\System:EnableSecureUIAPaths
</t>
  </si>
  <si>
    <t>The security setting User Account Control: Only elevate UIAccess applications that are installed in secure locations is Enabled.</t>
  </si>
  <si>
    <t>2.3.17.6</t>
  </si>
  <si>
    <t>To establish the recommended configuration via GP, set the following UI path to `Enabled`:
Computer Configuration\Policies\Windows Settings\Security Settings\Local Policies\Security Options\User Account Control: Only elevate UIAccess applications that are installed in secure locations.</t>
  </si>
  <si>
    <t>CCE-35401-9</t>
  </si>
  <si>
    <t xml:space="preserve"> Set User Account Control: Only elevate UIAccess applications that are installed in secure locations to Enabled. One method to achieve the recommended configuration via GP: Set the following UI path to Enabled:
Computer Configuration\Policies\Windows  Settings\Security  Settings\Local Policies\Security Options\User Account Control: Only elevate UIAccess applications that are installed in secure locations.</t>
  </si>
  <si>
    <t>WIN8.1-110</t>
  </si>
  <si>
    <t xml:space="preserve">Navigate to the UI Path articulated in the Remediation section and confirm it is set as prescribed. This group policy setting is backed by the following registry location:
HKEY_LOCAL_MACHINE\SOFTWARE\Microsoft\Windows\CurrentVersion\Policies\System:EnableLUA
</t>
  </si>
  <si>
    <t>The security setting User Account Control: Run all administrators in Admin Approval Mode is Enabled.</t>
  </si>
  <si>
    <t>2.3.17.7</t>
  </si>
  <si>
    <t>To establish the recommended configuration via GP, set the following UI path to `Enabled`:
Computer Configuration\Policies\Windows Settings\Security Settings\Local Policies\Security Options\User Account Control: Run all administrators in Admin Approval Mode.</t>
  </si>
  <si>
    <t>None - this is the default behavior. Users and administrators will need to learn to work with UAC prompts and adjust their work habits to use least privilege operations.</t>
  </si>
  <si>
    <t>CCE-33788-1</t>
  </si>
  <si>
    <t xml:space="preserve"> Set User Account Control: Run all administrators in Admin Approval Mode to Enabled. One method to achieve the recommended configuration via GP: Set the following UI path to Enabled:
Computer Configuration\Policies\Windows  Settings\Security  Settings\Local Policies\Security Options\User Account Control: Run all administrators in Admin Approval Mode.</t>
  </si>
  <si>
    <t>WIN8.1-111</t>
  </si>
  <si>
    <t>Standard elevation prompt dialog boxes can be spoofed, which may cause users to disclose their passwords to malicious software. The secure desktop presents a very distinct appearance when prompting for elevation, where the user desktop dims, and the elevation prompt UI is more prominent. This increases the likelihood that users who become accustomed to the secure desktop will recognize a spoofed elevation prompt dialog box and not fall for the trick.</t>
  </si>
  <si>
    <t xml:space="preserve">Navigate to the UI Path articulated in the Remediation section and confirm it is set as prescribed. This group policy setting is backed by the following registry location:
HKEY_LOCAL_MACHINE\SOFTWARE\Microsoft\Windows\CurrentVersion\Policies\System:PromptOnSecureDesktop
</t>
  </si>
  <si>
    <t>The security setting User Account Control: Switch to the secure desktop when prompting for elevation is Enabled.</t>
  </si>
  <si>
    <t>2.3.17.8</t>
  </si>
  <si>
    <t>To establish the recommended configuration via GP, set the following UI path to `Enabled`:
Computer Configuration\Policies\Windows Settings\Security Settings\Local Policies\Security Options\User Account Control: Switch to the secure desktop when prompting for elevation.</t>
  </si>
  <si>
    <t>CCE-33815-2</t>
  </si>
  <si>
    <t xml:space="preserve"> Set User Account Control: Switch to the secure desktop when prompting for elevation to Enabled. One method to achieve the recommended configuration via GP: Set the following UI path to Enabled:
Computer Configuration\Policies\Windows  Settings\Security  Settings\Local Policies\Security Options\User Account Control: Switch to the secure desktop when prompting for elevation.</t>
  </si>
  <si>
    <t>WIN8.1-112</t>
  </si>
  <si>
    <t xml:space="preserve">Navigate to the UI Path articulated in the Remediation section and confirm it is set as prescribed. This group policy setting is backed by the following registry location:
HKEY_LOCAL_MACHINE\SOFTWARE\Microsoft\Windows\CurrentVersion\Policies\System:EnableVirtualization
</t>
  </si>
  <si>
    <t>The security setting User Account Control: Virtualize file and registry write failures to per-user locations is Enabled.</t>
  </si>
  <si>
    <t>2.3.17.9</t>
  </si>
  <si>
    <t>To establish the recommended configuration via GP, set the following UI path to `Enabled`:
Computer Configuration\Policies\Windows Settings\Security Settings\Local Policies\Security Options\User Account Control: Virtualize file and registry write failures to per-user locations.</t>
  </si>
  <si>
    <t>CCE-35459-7</t>
  </si>
  <si>
    <t xml:space="preserve"> Set User Account Control: Virtualize file and registry write failures to per-user locations to Enabled. One method to achieve the recommended configuration via GP: Set the following UI path to Enabled:
Computer Configuration\Policies\Windows  Settings\Security  Settings\Local Policies\Security Options\User Account Control: Virtualize file and registry write failures to per-user locations.</t>
  </si>
  <si>
    <t>WIN8.1-113</t>
  </si>
  <si>
    <t>Set Computer Browser (Browser) to Disabled or Not Installed</t>
  </si>
  <si>
    <t>This is a legacy service - its sole purpose is to maintain a list of computers and their network shares in the environment (i.e. "Network Neighborhood"). If enabled, it generates a lot of unnecessary traffic, including "elections" to see who gets to be the "master browser". This noisy traffic could also aid malicious attackers in discovering online machines, because the service also allows anyone to "browse" for shared resources without any authentication. This service used to be running by default in older Windows versions (e.g. Windows XP), but today it only remains for backward compatibility for very old software that requires it.</t>
  </si>
  <si>
    <t xml:space="preserve">Navigate to the UI Path articulated in the Remediation section and confirm it is set as prescribed. This group policy setting is backed by the following registry location:
HKEY_LOCAL_MACHINE\SYSTEM\CurrentControlSet\Services\Browser:Start
</t>
  </si>
  <si>
    <t>The security setting “Computer Browser (Browser) has been set to disabled or not installed.</t>
  </si>
  <si>
    <t>The security setting “Computer Browser (Browser)  has not been set to disabled or not installed.</t>
  </si>
  <si>
    <t>HCM10: System has unneeded functionality installed.</t>
  </si>
  <si>
    <t>5</t>
  </si>
  <si>
    <t>5.3</t>
  </si>
  <si>
    <t>To establish the recommended configuration via GP, set the following UI path to: `Disabled`.
Computer Configuration\Policies\Windows Settings\Security Settings\System Services\Computer Browser.</t>
  </si>
  <si>
    <t>The list of computers and their shares on the network will not be updated or maintained.</t>
  </si>
  <si>
    <t xml:space="preserve"> Set Computer Browser (Browser) to Disabled or Not Installed. One method to achieve the recommended configuration via GP: Set the following UI path to: Disabled.
Computer Configuration\Policies\Windows  Settings\Security  Settings\System Services\Computer Browser.</t>
  </si>
  <si>
    <t>WIN8.1-114</t>
  </si>
  <si>
    <t>Set HomeGroup Listener (HomeGroupListener) to Disabled</t>
  </si>
  <si>
    <t>While resources on a domain-joined computer cannot be shared with a HomeGroup, information from the domain-joined computer can be leaked to other computers in the HomeGroup.</t>
  </si>
  <si>
    <t xml:space="preserve">Navigate to the UI Path articulated in the Remediation section and confirm it is set as prescribed. This group policy setting is backed by the following registry location:
HKEY_LOCAL_MACHINE\SYSTEM\CurrentControlSet\Services\HomeGroupListener:Start
</t>
  </si>
  <si>
    <t>The HomeGroup Listener (HomeGroupListener) has been disabled.</t>
  </si>
  <si>
    <t>The HomeGroup Listener (HomeGroupListener) has not been disabled.</t>
  </si>
  <si>
    <t>5.4</t>
  </si>
  <si>
    <t>To establish the recommended configuration via GP, set the following UI path to: `Disabled`.
Computer Configuration\Policies\Windows Settings\Security Settings\System Services\HomeGroup Listener.</t>
  </si>
  <si>
    <t>The computer will not work properly in a HomeGroup and the HomeGroup itself might not work properly.</t>
  </si>
  <si>
    <t xml:space="preserve"> Set HomeGroup Listener (HomeGroupListener) to Disabled. One method to achieve the recommended configuration via GP: Set the following UI path to: Disabled.
Computer Configuration\Policies\Windows  Settings\Security  Settings\System Services\HomeGroup Listener.</t>
  </si>
  <si>
    <t>WIN8.1-115</t>
  </si>
  <si>
    <t>Set HomeGroup Provider (HomeGroupProvider) to Disabled</t>
  </si>
  <si>
    <t xml:space="preserve">Navigate to the UI Path articulated in the Remediation section and confirm it is set as prescribed. This group policy setting is backed by the following registry location:
HKEY_LOCAL_MACHINE\SYSTEM\CurrentControlSet\Services\HomeGroupProvider:Start
</t>
  </si>
  <si>
    <t>The security setting “IIS Admin Service (IISADMIN) has been set to disabled or not installed.</t>
  </si>
  <si>
    <t>The security setting “IIS Admin Service (IISADMIN) has not been set to disabled or not installed.</t>
  </si>
  <si>
    <t>5.5</t>
  </si>
  <si>
    <t>To establish the recommended configuration via GP, set the following UI path to: `Disabled`.
Computer Configuration\Policies\Windows Settings\Security Settings\System Services\HomeGroup Provider.</t>
  </si>
  <si>
    <t>The computer will be unable to detect other HomeGroups and any existing HomeGroup might not work properly.</t>
  </si>
  <si>
    <t xml:space="preserve"> Set HomeGroup Provider (HomeGroupProvider) to Disabled. One method to achieve the recommended configuration via GP: Set the following UI path to: Disabled.
Computer Configuration\Policies\Windows  Settings\Security  Settings\System Services\HomeGroup Provider.</t>
  </si>
  <si>
    <t>WIN8.1-116</t>
  </si>
  <si>
    <t>Set IIS Admin Service (IISADMIN) to Disabled or Not Installed</t>
  </si>
  <si>
    <t>Hosting a website from a workstation is an increased security risk, as the attack surface of that workstation is then greatly increased. If proper security mitigations are not followed, the chance of successful attack increases significantly.
**Note:** This security concern applies to _any_ web server application installed on a workstation, not just IIS.</t>
  </si>
  <si>
    <t xml:space="preserve">Navigate to the UI Path articulated in the Remediation section and confirm it is set as prescribed. This group policy setting is backed by the following registry location:
HKEY_LOCAL_MACHINE\SYSTEM\CurrentControlSet\Services\IISADMIN:Start
</t>
  </si>
  <si>
    <t>5.6</t>
  </si>
  <si>
    <t>To establish the recommended configuration via GP, set the following UI path to: `Disabled` or ensure the service is not installed.
Computer Configuration\Policies\Windows Settings\Security Settings\System Services\IIS Admin Service.</t>
  </si>
  <si>
    <t>IIS will not function, including Web, SMTP or FTP services.</t>
  </si>
  <si>
    <t xml:space="preserve"> Set IIS Admin Service (IISADMIN) to Disabled or Not Installed. One method to achieve the recommended configuration via GP: Set the following UI path to: Disabled or ensure the service is not installed.
Computer Configuration\Policies\Windows  Settings\Security  Settings\System Services\IIS Admin Service.</t>
  </si>
  <si>
    <t>WIN8.1-117</t>
  </si>
  <si>
    <t>Set Internet Connection Sharing (ICS) (SharedAccess)  to Disabled</t>
  </si>
  <si>
    <t>Internet Connection Sharing (ICS) is a feature that allows someone to "share" their Internet connection with other machines on the network - it was designed for home or small office environments where only one machine has Internet access - it effectively turns that machine into an Internet router. This feature causes the bridging of networks and likely bypassing other, more secure pathways. It should not be used on any enterprise-managed system.</t>
  </si>
  <si>
    <t xml:space="preserve">Navigate to the UI Path articulated in the Remediation section and confirm it is set as prescribed. This group policy setting is backed by the following registry location:
HKEY_LOCAL_MACHINE\SYSTEM\CurrentControlSet\Services\SharedAccess:Start
</t>
  </si>
  <si>
    <t>The security setting Internet Connection Sharing (ICS) (SharedAccess) has been set to disabled.</t>
  </si>
  <si>
    <t>The security setting Internet Connection Sharing (ICS) (SharedAccess) has not been set to disabled.</t>
  </si>
  <si>
    <t>5.7</t>
  </si>
  <si>
    <t>To establish the recommended configuration via GP, set the following UI path to: `Disabled`.
Computer Configuration\Policies\Windows Settings\Security Settings\System Services\Internet Connection Sharing (ICS).</t>
  </si>
  <si>
    <t>Internet Connection Sharing (ICS) will not be available. Wireless connections using Miracast will also be prevented.</t>
  </si>
  <si>
    <t xml:space="preserve"> Set Internet Connection Sharing (ICS) (SharedAccess)  to Disabled. One method to achieve the recommended configuration via GP: Set the following UI path to: Disabled.
Computer Configuration\Policies\Windows  Settings\Security  Settings\System Services\Internet Connection Sharing (ICS).</t>
  </si>
  <si>
    <t>WIN8.1-118</t>
  </si>
  <si>
    <t>Set Microsoft FTP Service (FTPSVC) to Disabled or Not Installed</t>
  </si>
  <si>
    <t>Hosting an FTP server (especially a non-secure FTP server) from a workstation is an increased security risk, as the attack surface of that workstation is then greatly increased.
**Note:** This security concern applies to _any_ FTP server application installed on a workstation, not just IIS.</t>
  </si>
  <si>
    <t xml:space="preserve">Navigate to the UI Path articulated in the Remediation section and confirm it is set as prescribed. This group policy setting is backed by the following registry location:
HKEY_LOCAL_MACHINE\SYSTEM\CurrentControlSet\Services\FTPSVC:Start
</t>
  </si>
  <si>
    <t>The security setting “Microsoft FTP Service (FTPSVC)  has been set to disabled or not installed.</t>
  </si>
  <si>
    <t>The security setting “Microsoft FTP Service (FTPSVC)  has not been set to disabled or not installed.</t>
  </si>
  <si>
    <t>5.9</t>
  </si>
  <si>
    <t>To establish the recommended configuration via GP, set the following UI path to: `Disabled` or ensure the service is not installed.
Computer Configuration\Policies\Windows Settings\Security Settings\System Services\Microsoft FTP Service.</t>
  </si>
  <si>
    <t>The computer will not function as an FTP server.</t>
  </si>
  <si>
    <t xml:space="preserve"> Set Microsoft FTP Service (FTPSVC) to Disabled or Not Installed. One method to achieve the recommended configuration via GP: Set the following UI path to: Disabled or ensure the service is not installed.
Computer Configuration\Policies\Windows  Settings\Security  Settings\System Services\Microsoft FTP Service.</t>
  </si>
  <si>
    <t>WIN8.1-119</t>
  </si>
  <si>
    <t>Set Remote Procedure Call (RPC) Locator (RpcLocator) to Disabled</t>
  </si>
  <si>
    <t>This is a legacy service that has no value or purpose other than application compatibility for very old software. It should be disabled unless there is a specific old application still in use on the system that requires it.</t>
  </si>
  <si>
    <t xml:space="preserve">Navigate to the UI Path articulated in the Remediation section and confirm it is set as prescribed. This group policy setting is backed by the following registry location:
HKEY_LOCAL_MACHINE\SYSTEM\CurrentControlSet\Services\RpcLocator:Start
</t>
  </si>
  <si>
    <t>The security setting Remote Procedure Call (RPC) Locator (RpcLocator) has been set to disabled.</t>
  </si>
  <si>
    <t>The security setting Remote Procedure Call (RPC) Locator (RpcLocator) has not been set to disabled.</t>
  </si>
  <si>
    <t>To establish the recommended configuration via GP, set the following UI path to: `Disabled`.
Computer Configuration\Policies\Windows Settings\Security Settings\System Services\Remote Procedure Call (RPC) Locator.</t>
  </si>
  <si>
    <t>No impact, unless an old, legacy application requires it.</t>
  </si>
  <si>
    <t xml:space="preserve"> Set Remote Procedure Call (RPC) Locator (RpcLocator) to Disabled. One method to achieve the recommended configuration via GP: Set the following UI path to: Disabled.
Computer Configuration\Policies\Windows  Settings\Security  Settings\System Services\Remote Procedure Call (RPC) Locator.</t>
  </si>
  <si>
    <t>WIN8.1-120</t>
  </si>
  <si>
    <t>Set Routing and Remote Access (Remote Access) to Disabled</t>
  </si>
  <si>
    <t>This service's main purpose is to provide Windows router functionality - this is not an appropriate use of workstations in an enterprise managed environment.</t>
  </si>
  <si>
    <t xml:space="preserve">Navigate to the UI Path articulated in the Remediation section and confirm it is set as prescribed. This group policy setting is backed by the following registry location:
HKEY_LOCAL_MACHINE\SYSTEM\CurrentControlSet\Services\RemoteAccess:Start
</t>
  </si>
  <si>
    <t>The security setting Routing and Remote Access (RemoteAccess) has been set to disabled.</t>
  </si>
  <si>
    <t>The security setting Routing and Remote Access (RemoteAccess) has not been set to disabled.</t>
  </si>
  <si>
    <t>5.22</t>
  </si>
  <si>
    <t>To establish the recommended configuration via GP, set the following UI path to: `Disabled`.
Computer Configuration\Policies\Windows Settings\Security Settings\System Services\Routing and Remote Access.</t>
  </si>
  <si>
    <t>The computer will not be able to be configured as a Windows router between different connections.</t>
  </si>
  <si>
    <t xml:space="preserve"> Set Routing and Remote Access (RemoteAccess) to Disabled. One method to achieve the recommended configuration via GP: Set the following UI path to: Disabled.
Computer Configuration\Policies\Windows  Settings\Security  Settings\System Services\Routing and Remote Access.</t>
  </si>
  <si>
    <t>WIN8.1-121</t>
  </si>
  <si>
    <t>Set Simple TCP/IP Services (simptcp) to Disabled or Not Installed</t>
  </si>
  <si>
    <t>The Simple TCP/IP Services have very little purpose in a modern enterprise environment - allowing them might increase exposure and risk for attack.</t>
  </si>
  <si>
    <t xml:space="preserve">Navigate to the UI Path articulated in the Remediation section and confirm it is set as prescribed. This group policy setting is backed by the following registry location:
HKEY_LOCAL_MACHINE\SYSTEM\CurrentControlSet\Services\simptcp:Start
</t>
  </si>
  <si>
    <t>The security setting Simple TCP/IP Services (simptcp) has been set to disabled or not installed.</t>
  </si>
  <si>
    <t>The security setting Simple TCP/IP Services (simptcp) has not been set to disabled or not installed.</t>
  </si>
  <si>
    <t>5.24</t>
  </si>
  <si>
    <t>To establish the recommended configuration via GP, set the following UI path to: `Disabled` or ensure the service is not installed.
Computer Configuration\Policies\Windows Settings\Security Settings\System Services\Simple TCP/IP Services.</t>
  </si>
  <si>
    <t>The Simple TCP/IP services (Character Generator, Daytime, Discard, Echo and Quote of the Day) will not be available.</t>
  </si>
  <si>
    <t xml:space="preserve"> Set Simple TCP/IP Services (simptcp) to Disabled or Not Installed. One method to achieve the recommended configuration via GP: Set the following UI path to: Disabled or ensure the service is not installed.
Computer Configuration\Policies\Windows  Settings\Security  Settings\System Services\Simple TCP/IP Services.</t>
  </si>
  <si>
    <t>WIN8.1-122</t>
  </si>
  <si>
    <t>Set SSDP Discovery (SSDPSRV) to Disabled</t>
  </si>
  <si>
    <t>Universal Plug n Play (UPnP) is a real security risk - it allows automatic discovery and attachment to network devices. Notes that UPnP is different than regular Plug n Play (PnP). Workstations should not be advertising their services (or automatically discovering and connecting to networked services) in a security-conscious enterprise managed environment.</t>
  </si>
  <si>
    <t xml:space="preserve">Navigate to the UI Path articulated in the Remediation section and confirm it is set as prescribed. This group policy setting is backed by the following registry location:
HKEY_LOCAL_MACHINE\SYSTEM\CurrentControlSet\Services\SSDPSRV:Start
</t>
  </si>
  <si>
    <t>The security setting SSDP Discovery (SSDPSRV) has been set to disabled.</t>
  </si>
  <si>
    <t>The security setting SSDP Discovery (SSDPSRV) has not been set to disabled.</t>
  </si>
  <si>
    <t>5.26</t>
  </si>
  <si>
    <t>To establish the recommended configuration via GP, set the following UI path to: `Disabled`.
Computer Configuration\Policies\Windows Settings\Security Settings\System Services\SSDP Discovery.</t>
  </si>
  <si>
    <t>SSDP-based devices will not be discovered.</t>
  </si>
  <si>
    <t xml:space="preserve"> Set SSDP Discovery (SSDPSRV) to Disabled. One method to achieve the recommended configuration via GP: Set the following UI path to: Disabled.
Computer Configuration\Policies\Windows  Settings\Security  Settings\System Services\SSDP Discovery.</t>
  </si>
  <si>
    <t>WIN8.1-123</t>
  </si>
  <si>
    <t>Set Telnet (TlntSvr) to Disabled or Not Installed</t>
  </si>
  <si>
    <t>Hosting a Telnet server (especially a non-secure Telnet server) from a workstation is an increased security risk, as the attack surface of that workstation is then greatly increased.
**Note:** This security concern applies to _any_ Telnet server application installed on a workstation, not just the one supplied with Windows.</t>
  </si>
  <si>
    <t xml:space="preserve">Navigate to the UI Path articulated in the Remediation section and confirm it is set as prescribed. This group policy setting is backed by the following registry location:
HKEY_LOCAL_MACHINE\SYSTEM\CurrentControlSet\Services\TlntSvr:Start
</t>
  </si>
  <si>
    <t>The Telnet (TlntSvr) has been disabled or uninstalled.</t>
  </si>
  <si>
    <t>The Telnet (TlntSvr) has not been disabled or uninstalled.</t>
  </si>
  <si>
    <t>5.27</t>
  </si>
  <si>
    <t>To establish the recommended configuration via GP, set the following UI path to: `Disabled` or ensure the service is not installed.
Computer Configuration\Policies\Windows Settings\Security Settings\System Services\Telnet.</t>
  </si>
  <si>
    <t>Remote user Telnet access will not be available.</t>
  </si>
  <si>
    <t xml:space="preserve"> Set Telnet (TlntSvr) to Disabled or Not Installed. One method to achieve the recommended configuration via GP: Set the following UI path to: Disabled or ensure the service is not installed.
Computer Configuration\Policies\Windows  Settings\Security  Settings\System Services\Telnet.</t>
  </si>
  <si>
    <t>WIN8.1-124</t>
  </si>
  <si>
    <t>Set UPnP Device Host (upnphost) to Disabled</t>
  </si>
  <si>
    <t xml:space="preserve">Navigate to the UI Path articulated in the Remediation section and confirm it is set as prescribed. This group policy setting is backed by the following registry location:
HKEY_LOCAL_MACHINE\SYSTEM\CurrentControlSet\Services\upnphost:Start
</t>
  </si>
  <si>
    <t>The security setting UPnP Device Host (upnphost) has been set to disabled.</t>
  </si>
  <si>
    <t>The security setting UPnP Device Host (upnphost) has not been set to disabled.</t>
  </si>
  <si>
    <t>5.28</t>
  </si>
  <si>
    <t>To establish the recommended configuration via GP, set the following UI path to: `Disabled`.
Computer Configuration\Policies\Windows Settings\Security Settings\System Services\UPnP Device Host.</t>
  </si>
  <si>
    <t>Any hosted UPnP devices will stop functioning and no additional hosted devices can be added.</t>
  </si>
  <si>
    <t xml:space="preserve"> Set UPnP Device Host (upnphost) to Disabled. One method to achieve the recommended configuration via GP: Set the following UI path to: Disabled.
Computer Configuration\Policies\Windows  Settings\Security  Settings\System Services\UPnP Device Host.</t>
  </si>
  <si>
    <t>WIN8.1-125</t>
  </si>
  <si>
    <t>Set Web Management Service (WMSvc) to Disabled or Not Installed</t>
  </si>
  <si>
    <t>Remote web administration of IIS on a workstation is an increased security risk, as the attack surface of that workstation is then greatly increased. If proper security mitigations are not followed, the chance of successful attack increases significantly.</t>
  </si>
  <si>
    <t xml:space="preserve">Navigate to the UI Path articulated in the Remediation section and confirm it is set as prescribed. This group policy setting is backed by the following registry location:
HKEY_LOCAL_MACHINE\SYSTEM\CurrentControlSet\Services\WMSvc:Start
</t>
  </si>
  <si>
    <t>The security setting Web Management Service (WMSvc)  has been set to disabled or not installed.</t>
  </si>
  <si>
    <t>The security setting Web Management Service (WMSvc)  has not been set to disabled or not installed.</t>
  </si>
  <si>
    <t>5.29</t>
  </si>
  <si>
    <t>To establish the recommended configuration via GP, set the following UI path to: `Disabled` or ensure the service is not installed.
Computer Configuration\Policies\Windows Settings\Security Settings\System Services\Web Management Service.</t>
  </si>
  <si>
    <t>Remote web-based management of IIS will not be available.</t>
  </si>
  <si>
    <t xml:space="preserve"> Set Web Management Service (WMSvc) to Disabled or Not Installed. One method to achieve the recommended configuration via GP: Set the following UI path to: Disabled or ensure the service is not installed.
Computer Configuration\Policies\Windows  Settings\Security  Settings\System Services\Web Management Service.</t>
  </si>
  <si>
    <t>WIN8.1-126</t>
  </si>
  <si>
    <t>Set Windows Media Player Network Sharing Service (WMPNetworkSvc) to Disabled or Not Installed</t>
  </si>
  <si>
    <t>Network sharing of media from Media Player has no place in an enterprise managed environment.</t>
  </si>
  <si>
    <t xml:space="preserve">Navigate to the UI Path articulated in the Remediation section and confirm it is set as prescribed. This group policy setting is backed by the following registry location:
HKEY_LOCAL_MACHINE\SYSTEM\CurrentControlSet\Services\WMPNetworkSvc:Start
</t>
  </si>
  <si>
    <t>The security setting Windows Media Player Network Sharing Service (WMPNetworkSvc) has been set to disabled or not installed.</t>
  </si>
  <si>
    <t>The security setting Windows Media Player Network Sharing Service (WMPNetworkSvc) has not been set to disabled or not installed.</t>
  </si>
  <si>
    <t>5.32</t>
  </si>
  <si>
    <t>To establish the recommended configuration via GP, set the following UI path to: `Disabled`.
Computer Configuration\Policies\Windows Settings\Security Settings\System Services\Windows Media Player Network Sharing Service.</t>
  </si>
  <si>
    <t>Windows Media Player libraries will not be shared over the network to other devices and systems.</t>
  </si>
  <si>
    <t xml:space="preserve"> Set Windows Media Player Network Sharing Service (WMPNetworkSvc) to Disabled or Not Installed. One method to achieve the recommended configuration via GP: Set the following UI path to: Disabled.
Computer Configuration\Policies\Windows  Settings\Security  Settings\System Services\Windows Media Player Network Sharing Service.</t>
  </si>
  <si>
    <t>WIN8.1-127</t>
  </si>
  <si>
    <t>Set WinHTTP Web Proxy Auto-Discovery Service (WinHttpAutoProxySvc) to Disabled</t>
  </si>
  <si>
    <t>This service is primarily needed to support Web Proxy Auto-Discovery (WPAD), which is an auto-proxy discovery mechanism that is poorly designed, as it causes an excessive amount of unnecessary DNS traffic on the network, and exposes the computer to Man-In-The-Middle (MITM) risks. If an organization depends on HTTP proxy configuration, it is recommended that other client configuration mechanisms be used instead, such as Group Policy.</t>
  </si>
  <si>
    <t xml:space="preserve">Navigate to the UI Path articulated in the Remediation section and confirm it is set as prescribed. This group policy setting is backed by the following registry location:
HKEY_LOCAL_MACHINE\SYSTEM\CurrentControlSet\Services\WinHttpAutoProxySvc:Start
</t>
  </si>
  <si>
    <t>The WinHTTP Web Proxy Auto-Discovery Service (WinHttpAutoProxySvc) has been set to disabled.</t>
  </si>
  <si>
    <t>The WinHTTP Web Proxy Auto-Discovery Service (WinHttpAutoProxySvc) has not been set to disabled.</t>
  </si>
  <si>
    <t>5.34</t>
  </si>
  <si>
    <t>To establish the recommended configuration via GP, set the following UI path to: `Disabled`.
Computer Configuration\Policies\Windows Settings\Security Settings\System Services\WinHTTP Web Proxy Auto-Discovery Service.</t>
  </si>
  <si>
    <t>WPAD will cease to function for automatic HTTP proxy routing, which may prevent Internet connectivity for workstations in organizations that currently use WPAD. Microsoft also cautions that some software that uses the network stack may have a functional dependency on this service, so it is advised that you test disabling this service on a representation of user workstations and applications before disabling it across the entire organization.</t>
  </si>
  <si>
    <t xml:space="preserve"> Set WinHTTP Web Proxy Auto-Discovery Service (WinHttpAutoProxySvc) to Disabled. One method to achieve the recommended configuration via GP: Set the following UI path to: Disabled.
Computer Configuration\Policies\Windows  Settings\Security  Settings\System Services\WinHTTP Web Proxy Auto-Discovery Service.</t>
  </si>
  <si>
    <t>WIN8.1-128</t>
  </si>
  <si>
    <t>Set World Wide Web Publishing Service (W3SVC) to Disabled or Not Installed</t>
  </si>
  <si>
    <t xml:space="preserve">Navigate to the UI Path articulated in the Remediation section and confirm it is set as prescribed. This group policy setting is backed by the following registry location:
HKEY_LOCAL_MACHINE\SYSTEM\CurrentControlSet\Services\W3SVC:Start
</t>
  </si>
  <si>
    <t>The security setting World Wide Web Publishing Service (W3SVC)  has been set to disabled or not installed.</t>
  </si>
  <si>
    <t>The security setting World Wide Web Publishing Service (W3SVC)  has not been set to disabled or not installed.</t>
  </si>
  <si>
    <t>5.35</t>
  </si>
  <si>
    <t>To establish the recommended configuration via GP, set the following UI path to: `Disabled` or ensure the service is not installed.
Computer Configuration\Policies\Windows Settings\Security Settings\System Services\World Wide Web Publishing Service.</t>
  </si>
  <si>
    <t>IIS Web Services will not function.</t>
  </si>
  <si>
    <t xml:space="preserve"> Set World Wide Web Publishing Service (W3SVC) to Disabled or Not Installed. One method to achieve the recommended configuration via GP: Set the following UI path to: Disabled or ensure the service is not installed.
Computer Configuration\Policies\Windows  Settings\Security  Settings\System Services\World Wide Web Publishing Service.</t>
  </si>
  <si>
    <t>WIN8.1-129</t>
  </si>
  <si>
    <t xml:space="preserve">Navigate to the UI Path articulated in the Remediation section and confirm it is set as prescribed. This group policy setting is backed by the following registry location:
HKEY_LOCAL_MACHINE\SOFTWARE\Policies\Microsoft\WindowsFirewall\DomainProfile:EnableFirewall
</t>
  </si>
  <si>
    <t>HAC62: Host-based firewall is not configured according to industry standard best practice.</t>
  </si>
  <si>
    <t>9.1</t>
  </si>
  <si>
    <t>9.1.1</t>
  </si>
  <si>
    <t xml:space="preserve">To establish the recommended configuration via GP, set the following UI path to `On (recommended)`:
Computer Configuration\Policies\Windows Settings\Security Settings\Windows Firewall with Advanced Security\Windows Firewall with Advanced Security\Windows Firewall Properties\Domain Profile\Firewall state
</t>
  </si>
  <si>
    <t>CCE-33160-3</t>
  </si>
  <si>
    <t xml:space="preserve"> Set Windows Firewall: Domain: Firewall state to On (recommended).One method to achieve the recommended configuration via GP: Set the following UI path to On (recommended):
Computer Configuration\Policies\Windows  Settings\Security  Settings\Windows Firewall with Advanced Security\Windows Firewall with Advanced Security\Windows Firewall Properties\Domain Profile\Firewall state
</t>
  </si>
  <si>
    <t>WIN8.1-130</t>
  </si>
  <si>
    <t>Set Windows Firewall: Domain: Inbound connections to Block (default)</t>
  </si>
  <si>
    <t xml:space="preserve">Navigate to the UI Path articulated in the Remediation section and confirm it is set as prescribed. This group policy setting is backed by the following registry location:
HKEY_LOCAL_MACHINE\SOFTWARE\Policies\Microsoft\WindowsFirewall\DomainProfile:DefaultInboundAction
</t>
  </si>
  <si>
    <t>The security setting Windows Firewall: Domain: Inbound connections is set to Block (default).</t>
  </si>
  <si>
    <t>The security setting Windows Firewall: Domain: Inbound connections is not set to Block (default).</t>
  </si>
  <si>
    <t>9.1.2</t>
  </si>
  <si>
    <t>To establish the recommended configuration via GP, set the following UI path to `Block (default)`:
Computer Configuration\Policies\Windows Settings\Security Settings\Windows Firewall with Advanced Security\Windows Firewall with Advanced Security\Windows Firewall Properties\Domain Profile\Inbound connections.</t>
  </si>
  <si>
    <t>CCE-33063-9</t>
  </si>
  <si>
    <t xml:space="preserve"> Set Windows Firewall: Domain: Inbound connections to Block (default).One method to achieve the recommended configuration via GP: Set the following UI path to Block (default):
Computer Configuration\Policies\Windows  Settings\Security  Settings\Windows Firewall with Advanced Security\Windows Firewall with Advanced Security\Windows Firewall Properties\Domain Profile\Inbound connections.</t>
  </si>
  <si>
    <t>WIN8.1-131</t>
  </si>
  <si>
    <t xml:space="preserve">Navigate to the UI Path articulated in the Remediation section and confirm it is set as prescribed. This group policy setting is backed by the following registry location:
HKEY_LOCAL_MACHINE\SOFTWARE\Policies\Microsoft\WindowsFirewall\DomainProfile:DefaultOutboundAction
</t>
  </si>
  <si>
    <t>9.1.3</t>
  </si>
  <si>
    <t>To establish the recommended configuration via GP, set the following UI path to `Allow (default)`:
Computer Configuration\Policies\Windows Settings\Security Settings\Windows Firewall with Advanced Security\Windows Firewall with Advanced Security\Windows Firewall Properties\Domain Profile\Outbound connections.</t>
  </si>
  <si>
    <t>CCE-33098-5</t>
  </si>
  <si>
    <t xml:space="preserve"> Set Windows Firewall: Domain: Outbound connections to Allow (default).One method to achieve the recommended configuration via GP: Set the following UI path to Allow (default):
Computer Configuration\Policies\Windows  Settings\Security  Settings\Windows Firewall with Advanced Security\Windows Firewall with Advanced Security\Windows Firewall Properties\Domain Profile\Outbound connections.</t>
  </si>
  <si>
    <t>WIN8.1-132</t>
  </si>
  <si>
    <t>Set Windows Firewall: Domain: Settings: Display a notification to No</t>
  </si>
  <si>
    <t>Firewall notifications can be complex and may confuse the end users, who would not be able to address the alert.</t>
  </si>
  <si>
    <t xml:space="preserve">Navigate to the UI Path articulated in the Remediation section and confirm it is set as prescribed. This group policy setting is backed by the following registry location:
HKEY_LOCAL_MACHINE\SOFTWARE\Policies\Microsoft\WindowsFirewall\DomainProfile:DisableNotifications
</t>
  </si>
  <si>
    <t>The security setting Windows Firewall: Domain: Display a notification is set to No.</t>
  </si>
  <si>
    <t>The security setting Windows Firewall: Domain: Display a notification is not set to No.</t>
  </si>
  <si>
    <t>9.1.4</t>
  </si>
  <si>
    <t>To establish the recommended configuration via GP, set the following UI path to `No`:
Computer Configuration\Policies\Windows Settings\Security Settings\Windows Firewall with Advanced Security\Windows Firewall with Advanced Security\Windows Firewall Properties\Domain Profile\Settings Customize\Display a notification.</t>
  </si>
  <si>
    <t>Windows Firewall will not display a notification when a program is blocked from receiving inbound connections.</t>
  </si>
  <si>
    <t>CCE-33062-1</t>
  </si>
  <si>
    <t xml:space="preserve"> Set Windows Firewall: Domain:  Settings: Display a notification to No. One method to achieve the recommended configuration via GP: Set the following UI path to No:
Computer Configuration\Policies\Windows  Settings\Security  Settings\Windows Firewall with Advanced Security\Windows Firewall with Advanced Security\Windows Firewall Properties\Domain Profile\ Settings Customize\Display a notification.</t>
  </si>
  <si>
    <t>WIN8.1-133</t>
  </si>
  <si>
    <t>Set Windows Firewall: Domain: Logging: Name to %SYSTEMROOT%\System32\logfiles\firewall\domainfw.log</t>
  </si>
  <si>
    <t>If events are not recorded it may be difficult or impossible to determine the root cause of system problems or the unauthorized activities of malicious users.</t>
  </si>
  <si>
    <t xml:space="preserve">Navigate to the UI Path articulated in the Remediation section and confirm it is set as prescribed. This group policy setting is backed by the following registry location:
HKEY_LOCAL_MACHINE\SOFTWARE\Policies\Microsoft\WindowsFirewall\DomainProfile\Logging:LogFilePath
</t>
  </si>
  <si>
    <t>The security setting Windows Firewall: Domain: Logging: Name is not set to %SYSTEMROOT%&gt;System32&gt;logfiles&gt;firewall&gt;domainfw.log.</t>
  </si>
  <si>
    <t>9.1.5</t>
  </si>
  <si>
    <t>To establish the recommended configuration via GP, set the following UI path to `%SYSTEMROOT%\System32\logfiles\firewall\domainfw.log`:
Computer Configuration\Policies\Windows Settings\Security Settings\Windows Firewall with Advanced Security\Windows Firewall with Advanced Security\Windows Firewall Properties\Domain Profile\Logging Customize\Name.</t>
  </si>
  <si>
    <t>CCE-34176-8</t>
  </si>
  <si>
    <t xml:space="preserve"> Set Windows Firewall: Domain: Logging: Name to %SYSTEMROOT%\System32\logfiles\firewall\domainfw.log. One method to achieve the recommended configuration via GP: Set the following UI path to %SYSTEMROOT%\System32\logfiles\firewall\domainfw.log:
Computer Configuration\Policies\Windows  Settings\Security  Settings\Windows Firewall with Advanced Security\Windows Firewall with Advanced Security\Windows Firewall Properties\Domain Profile\Logging Customize\Name.</t>
  </si>
  <si>
    <t>WIN8.1-134</t>
  </si>
  <si>
    <t>Set Windows Firewall: Domain: Logging: Size limit (KB) to 16,384 KB or greater</t>
  </si>
  <si>
    <t xml:space="preserve">Navigate to the UI Path articulated in the Remediation section and confirm it is set as prescribed. This group policy setting is backed by the following registry location:
HKEY_LOCAL_MACHINE\SOFTWARE\Policies\Microsoft\WindowsFirewall\DomainProfile\Logging:LogFileSize
</t>
  </si>
  <si>
    <t>The security setting Windows Firewall: Domain: Logging: Size limit (KB) is set to 16,384 KB or greater .</t>
  </si>
  <si>
    <t>The security setting Windows Firewall: Domain: Logging: Size limit (KB) is not set to 16,384 KB or greater .</t>
  </si>
  <si>
    <t>9.1.6</t>
  </si>
  <si>
    <t>To establish the recommended configuration via GP, set the following UI path to `16,384 KB or greater`:
Computer Configuration\Policies\Windows Settings\Security Settings\Windows Firewall with Advanced Security\Windows Firewall with Advanced Security\Windows Firewall Properties\Domain Profile\Logging Customize\Size limit (KB).</t>
  </si>
  <si>
    <t>The log file size will be limited to the specified size, old events will be overwritten by newer ones when the limit is reached.</t>
  </si>
  <si>
    <t>CCE-35083-5</t>
  </si>
  <si>
    <t xml:space="preserve"> Set Windows Firewall: Domain: Logging: Size limit (KB) to 16,384 KB or greater. One method to achieve the recommended configuration via GP: Set the following UI path to 16,384 KB or greater:
Computer Configuration\Policies\Windows  Settings\Security  Settings\Windows Firewall with Advanced Security\Windows Firewall with Advanced Security\Windows Firewall Properties\Domain Profile\Logging Customize\Size limit (KB).</t>
  </si>
  <si>
    <t>WIN8.1-135</t>
  </si>
  <si>
    <t xml:space="preserve">Navigate to the UI Path articulated in the Remediation section and confirm it is set as prescribed. This group policy setting is backed by the following registry location:
HKEY_LOCAL_MACHINE\SOFTWARE\Policies\Microsoft\WindowsFirewall\DomainProfile\Logging:LogDroppedPackets
</t>
  </si>
  <si>
    <t>9.1.7</t>
  </si>
  <si>
    <t>To establish the recommended configuration via GP, set the following UI path to `Yes`:
Computer Configuration\Policies\Windows Settings\Security Settings\Windows Firewall with Advanced Security\Windows Firewall with Advanced Security\Windows Firewall Properties\Domain Profile\Logging Customize\Log dropped packets.</t>
  </si>
  <si>
    <t>Information about dropped packets will be recorded in the firewall log file.</t>
  </si>
  <si>
    <t>CCE-35252-6</t>
  </si>
  <si>
    <t xml:space="preserve"> Set Windows Firewall: Domain: Logging: Log dropped packets to Yes. One method to achieve the recommended configuration via GP: Set the following UI path to Yes:
Computer Configuration\Policies\Windows  Settings\Security  Settings\Windows Firewall with Advanced Security\Windows Firewall with Advanced Security\Windows Firewall Properties\Domain Profile\Logging Customize\Log dropped packets.</t>
  </si>
  <si>
    <t>WIN8.1-136</t>
  </si>
  <si>
    <t xml:space="preserve">Navigate to the UI Path articulated in the Remediation section and confirm it is set as prescribed. This group policy setting is backed by the following registry location:
HKEY_LOCAL_MACHINE\SOFTWARE\Policies\Microsoft\WindowsFirewall\DomainProfile\Logging:LogSuccessfulConnections
</t>
  </si>
  <si>
    <t>9.1.8</t>
  </si>
  <si>
    <t>To establish the recommended configuration via GP, set the following UI path to `Yes`:
Computer Configuration\Policies\Windows Settings\Security Settings\Windows Firewall with Advanced Security\Windows Firewall with Advanced Security\Windows Firewall Properties\Domain Profile\Logging Customize\Log successful connections.</t>
  </si>
  <si>
    <t>Information about successful connections will be recorded in the firewall log file.</t>
  </si>
  <si>
    <t>CCE-35306-0</t>
  </si>
  <si>
    <t xml:space="preserve"> Set Windows Firewall: Domain: Logging: Log successful connections to Yes. One method to achieve the recommended configuration via GP: Set the following UI path to Yes:
Computer Configuration\Policies\Windows  Settings\Security  Settings\Windows Firewall with Advanced Security\Windows Firewall with Advanced Security\Windows Firewall Properties\Domain Profile\Logging Customize\Log successful connections.</t>
  </si>
  <si>
    <t>WIN8.1-137</t>
  </si>
  <si>
    <t xml:space="preserve">Navigate to the UI Path articulated in the Remediation section and confirm it is set as prescribed. This group policy setting is backed by the following registry location:
HKEY_LOCAL_MACHINE\SOFTWARE\Policies\Microsoft\WindowsFirewall\PrivateProfile:EnableFirewall
</t>
  </si>
  <si>
    <t>9.2</t>
  </si>
  <si>
    <t>9.2.1</t>
  </si>
  <si>
    <t>To establish the recommended configuration via GP, set the following UI path to `On (recommended)`:
Computer Configuration\Policies\Windows Settings\Security Settings\Windows Firewall with Advanced Security\Windows Firewall with Advanced Security\Windows Firewall Properties\Private Profile\Firewall state.</t>
  </si>
  <si>
    <t>CCE-33066-2</t>
  </si>
  <si>
    <t xml:space="preserve"> Set Windows Firewall: Private: Firewall state to On (recommended).One method to achieve the recommended configuration via GP: Set the following UI path to On (recommended):
Computer Configuration\Policies\Windows  Settings\Security  Settings\Windows Firewall with Advanced Security\Windows Firewall with Advanced Security\Windows Firewall Properties\Private Profile\Firewall state.</t>
  </si>
  <si>
    <t>WIN8.1-138</t>
  </si>
  <si>
    <t>Set Windows Firewall: Private: Inbound connections to Block (default)</t>
  </si>
  <si>
    <t xml:space="preserve">Navigate to the UI Path articulated in the Remediation section and confirm it is set as prescribed. This group policy setting is backed by the following registry location:
HKEY_LOCAL_MACHINE\SOFTWARE\Policies\Microsoft\WindowsFirewall\PrivateProfile:DefaultInboundAction
</t>
  </si>
  <si>
    <t>The security setting Windows Firewall: Private: Inbound connections is set to Block (default).</t>
  </si>
  <si>
    <t>The security setting Windows Firewall: Private: Inbound connections is not set to Block (default).</t>
  </si>
  <si>
    <t>9.2.2</t>
  </si>
  <si>
    <t>To establish the recommended configuration via GP, set the following UI path to ``Block (default)``:
Computer Configuration\Policies\Windows Settings\Security Settings\Windows Firewall with Advanced Security\Windows Firewall with Advanced Security\Windows Firewall Properties\Private Profile\Inbound connections.</t>
  </si>
  <si>
    <t>CCE-33161-1</t>
  </si>
  <si>
    <t xml:space="preserve"> Set Windows Firewall: Private: Inbound connections to Block (default).One method to achieve the recommended configuration via GP: Set the following UI path to Block (default):
Computer Configuration\Policies\Windows  Settings\Security  Settings\Windows Firewall with Advanced Security\Windows Firewall with Advanced Security\Windows Firewall Properties\Private Profile\Inbound connections.</t>
  </si>
  <si>
    <t>WIN8.1-139</t>
  </si>
  <si>
    <t xml:space="preserve">Navigate to the UI Path articulated in the Remediation section and confirm it is set as prescribed. This group policy setting is backed by the following registry location:
HKEY_LOCAL_MACHINE\SOFTWARE\Policies\Microsoft\WindowsFirewall\PrivateProfile:DefaultOutboundAction
</t>
  </si>
  <si>
    <t>9.2.3</t>
  </si>
  <si>
    <t>To establish the recommended configuration via GP, set the following UI path to `Allow (default)`:
Computer Configuration\Policies\Windows Settings\Security Settings\Windows Firewall with Advanced Security\Windows Firewall with Advanced Security\Windows Firewall Properties\Private Profile\Outbound connections.</t>
  </si>
  <si>
    <t>CCE-33162-9</t>
  </si>
  <si>
    <t xml:space="preserve"> Set Windows Firewall: Private: Outbound connections to Allow (default).One method to achieve the recommended configuration via GP: Set the following UI path to Allow (default):
Computer Configuration\Policies\Windows  Settings\Security  Settings\Windows Firewall with Advanced Security\Windows Firewall with Advanced Security\Windows Firewall Properties\Private Profile\Outbound connections.</t>
  </si>
  <si>
    <t>WIN8.1-140</t>
  </si>
  <si>
    <t>Set Windows Firewall: Private: Settings: Display a notification to No</t>
  </si>
  <si>
    <t xml:space="preserve">Navigate to the UI Path articulated in the Remediation section and confirm it is set as prescribed. This group policy setting is backed by the following registry location:
HKEY_LOCAL_MACHINE\SOFTWARE\Policies\Microsoft\WindowsFirewall\PrivateProfile:DisableNotifications
</t>
  </si>
  <si>
    <t>The security setting Windows Firewall: Private: Display a notification is set to No.</t>
  </si>
  <si>
    <t>The security setting Windows Firewall: Private: Display a notification is not set to No.</t>
  </si>
  <si>
    <t>9.2.4</t>
  </si>
  <si>
    <t>To establish the recommended configuration via GP, set the following UI path to `No`:
Computer Configuration\Policies\Windows Settings\Security Settings\Windows Firewall with Advanced Security\Windows Firewall with Advanced Security\Windows Firewall Properties\Private Profile\Settings Customize\Display a notification.</t>
  </si>
  <si>
    <t>CCE-33065-4</t>
  </si>
  <si>
    <t xml:space="preserve"> Set Windows Firewall: Private:  Settings: Display a notification to No. One method to achieve the recommended configuration via GP: Set the following UI path to No:
Computer Configuration\Policies\Windows  Settings\Security  Settings\Windows Firewall with Advanced Security\Windows Firewall with Advanced Security\Windows Firewall Properties\Private Profile\ Settings Customize\Display a notification.</t>
  </si>
  <si>
    <t>WIN8.1-141</t>
  </si>
  <si>
    <t>Set Windows Firewall: Private: Logging: Name to %SYSTEMROOT%\System32\logfiles\firewall\privatefw.log</t>
  </si>
  <si>
    <t xml:space="preserve">Navigate to the UI Path articulated in the Remediation section and confirm it is set as prescribed. This group policy setting is backed by the following registry location:
HKEY_LOCAL_MACHINE\SOFTWARE\Policies\Microsoft\WindowsFirewall\PrivateProfile\Logging:LogFilePath
</t>
  </si>
  <si>
    <t>The security setting Windows Firewall: Private: Logging: Name is not set to %SYSTEMROOT%&gt;System32&gt;logfiles&gt;firewall&gt;privatefw.log.</t>
  </si>
  <si>
    <t>9.2.5</t>
  </si>
  <si>
    <t>To establish the recommended configuration via GP, set the following UI path to `%SYSTEMROOT%\System32\logfiles\firewall\privatefw.log`:
Computer Configuration\Policies\Windows Settings\Security Settings\Windows Firewall with Advanced Security\Windows Firewall with Advanced Security\Windows Firewall Properties\Private Profile\Logging Customize\Name.</t>
  </si>
  <si>
    <t>CCE-33437-5</t>
  </si>
  <si>
    <t xml:space="preserve"> Set Windows Firewall: Private: Logging: Name to %SYSTEMROOT%\System32\logfiles\firewall\privatefw.log. One method to achieve the recommended configuration via GP: Set the following UI path to %SYSTEMROOT%\System32\logfiles\firewall\privatefw.log:
Computer Configuration\Policies\Windows  Settings\Security  Settings\Windows Firewall with Advanced Security\Windows Firewall with Advanced Security\Windows Firewall Properties\Private Profile\Logging Customize\Name.</t>
  </si>
  <si>
    <t>WIN8.1-142</t>
  </si>
  <si>
    <t>Set Windows Firewall: Private: Logging: Size limit (KB) to 16,384 KB or greater</t>
  </si>
  <si>
    <t xml:space="preserve">Navigate to the UI Path articulated in the Remediation section and confirm it is set as prescribed. This group policy setting is backed by the following registry location:
HKEY_LOCAL_MACHINE\SOFTWARE\Policies\Microsoft\WindowsFirewall\PrivateProfile\Logging:LogFileSize
</t>
  </si>
  <si>
    <t>The security setting Windows Firewall: Private: Logging: Size limit (KB) is set to 16,384 KB or greater.</t>
  </si>
  <si>
    <t>The security setting Windows Firewall: Private: Logging: Size limit (KB) is not set to 16,384 KB or greater.</t>
  </si>
  <si>
    <t>9.2.6</t>
  </si>
  <si>
    <t>To establish the recommended configuration via GP, set the following UI path to `16,384 KB or greater`:
Computer Configuration\Policies\Windows Settings\Security Settings\Windows Firewall with Advanced Security\Windows Firewall with Advanced Security\Windows Firewall Properties\Private Profile\Logging Customize\Size limit (KB).</t>
  </si>
  <si>
    <t>CCE-34356-6</t>
  </si>
  <si>
    <t xml:space="preserve"> Set Windows Firewall: Private: Logging: Size limit (KB) to 16,384 KB or greater. One method to achieve the recommended configuration via GP: Set the following UI path to 16,384 KB or greater:
Computer Configuration\Policies\Windows  Settings\Security  Settings\Windows Firewall with Advanced Security\Windows Firewall with Advanced Security\Windows Firewall Properties\Private Profile\Logging Customize\Size limit (KB).</t>
  </si>
  <si>
    <t>WIN8.1-143</t>
  </si>
  <si>
    <t xml:space="preserve">Navigate to the UI Path articulated in the Remediation section and confirm it is set as prescribed. This group policy setting is backed by the following registry location:
HKEY_LOCAL_MACHINE\SOFTWARE\Policies\Microsoft\WindowsFirewall\PrivateProfile\Logging:LogDroppedPackets
</t>
  </si>
  <si>
    <t>9.2.7</t>
  </si>
  <si>
    <t>To establish the recommended configuration via GP, set the following UI path to `Yes`:
Computer Configuration\Policies\Windows Settings\Security Settings\Windows Firewall with Advanced Security\Windows Firewall with Advanced Security\Windows Firewall Properties\Private Profile\Logging Customize\Log dropped packets.</t>
  </si>
  <si>
    <t>CCE-33436-7</t>
  </si>
  <si>
    <t xml:space="preserve"> Set Windows Firewall: Private: Logging: Log dropped packets to Yes. One method to achieve the recommended configuration via GP: Set the following UI path to Yes:
Computer Configuration\Policies\Windows  Settings\Security  Settings\Windows Firewall with Advanced Security\Windows Firewall with Advanced Security\Windows Firewall Properties\Private Profile\Logging Customize\Log dropped packets.</t>
  </si>
  <si>
    <t>WIN8.1-144</t>
  </si>
  <si>
    <t xml:space="preserve">Navigate to the UI Path articulated in the Remediation section and confirm it is set as prescribed. This group policy setting is backed by the following registry location:
HKEY_LOCAL_MACHINE\SOFTWARE\Policies\Microsoft\WindowsFirewall\PrivateProfile\Logging:LogSuccessfulConnections
</t>
  </si>
  <si>
    <t>9.2.8</t>
  </si>
  <si>
    <t>To establish the recommended configuration via GP, set the following UI path to `Yes`:
Computer Configuration\Policies\Windows Settings\Security Settings\Windows Firewall with Advanced Security\Windows Firewall with Advanced Security\Windows Firewall Properties\Private Profile\Logging Customize\Log successful connections.</t>
  </si>
  <si>
    <t>CCE-34177-6</t>
  </si>
  <si>
    <t xml:space="preserve"> Set Windows Firewall: Private: Logging: Log successful connections to Yes. One method to achieve the recommended configuration via GP: Set the following UI path to Yes:
Computer Configuration\Policies\Windows  Settings\Security  Settings\Windows Firewall with Advanced Security\Windows Firewall with Advanced Security\Windows Firewall Properties\Private Profile\Logging Customize\Log successful connections.</t>
  </si>
  <si>
    <t>WIN8.1-145</t>
  </si>
  <si>
    <t xml:space="preserve">Navigate to the UI Path articulated in the Remediation section and confirm it is set as prescribed. This group policy setting is backed by the following registry location:
HKEY_LOCAL_MACHINE\SOFTWARE\Policies\Microsoft\WindowsFirewall\PublicProfile:EnableFirewall
</t>
  </si>
  <si>
    <t>9.3</t>
  </si>
  <si>
    <t>9.3.1</t>
  </si>
  <si>
    <t>To establish the recommended configuration via GP, set the following UI path to `On (recommended):`
Computer Configuration\Policies\Windows Settings\Security Settings\Windows Firewall with Advanced Security\Windows Firewall with Advanced Security\Windows Firewall Properties\Public Profile\Firewall state.</t>
  </si>
  <si>
    <t>CCE-35703-8</t>
  </si>
  <si>
    <t xml:space="preserve"> Set Windows Firewall: Public: Firewall state to On (recommended).One method to achieve the recommended configuration via GP: Set the following UI path to On (recommended):
Computer Configuration\Policies\Windows  Settings\Security  Settings\Windows Firewall with Advanced Security\Windows Firewall with Advanced Security\Windows Firewall Properties\Public Profile\Firewall state.</t>
  </si>
  <si>
    <t>WIN8.1-146</t>
  </si>
  <si>
    <t>Set Windows Firewall: Public: Inbound connections to Block (default)</t>
  </si>
  <si>
    <t xml:space="preserve">Navigate to the UI Path articulated in the Remediation section and confirm it is set as prescribed. This group policy setting is backed by the following registry location:
HKEY_LOCAL_MACHINE\SOFTWARE\Policies\Microsoft\WindowsFirewall\PublicProfile:DefaultInboundAction
</t>
  </si>
  <si>
    <t>The security setting Windows Firewall: Public: Inbound connections is set to Block (default).</t>
  </si>
  <si>
    <t>The security setting Windows Firewall: Public: Inbound connections is not set to Block (default).</t>
  </si>
  <si>
    <t>9.3.2</t>
  </si>
  <si>
    <t>To establish the recommended configuration via GP, set the following UI path to ``Block (default)``:
Computer Configuration\Policies\Windows Settings\Security Settings\Windows Firewall with Advanced Security\Windows Firewall with Advanced Security\Windows Firewall Properties\Public Profile\Inbound connections.</t>
  </si>
  <si>
    <t>CCE-33069-6</t>
  </si>
  <si>
    <t xml:space="preserve"> Set Windows Firewall: Public: Inbound connections to Block (default).One method to achieve the recommended configuration via GP: Set the following UI path to Block (default):
Computer Configuration\Policies\Windows  Settings\Security  Settings\Windows Firewall with Advanced Security\Windows Firewall with Advanced Security\Windows Firewall Properties\Public Profile\Inbound connections.</t>
  </si>
  <si>
    <t>WIN8.1-147</t>
  </si>
  <si>
    <t xml:space="preserve">Navigate to the UI Path articulated in the Remediation section and confirm it is set as prescribed. This group policy setting is backed by the following registry location:
HKEY_LOCAL_MACHINE\SOFTWARE\Policies\Microsoft\WindowsFirewall\PublicProfile:DefaultOutboundAction
</t>
  </si>
  <si>
    <t>9.3.3</t>
  </si>
  <si>
    <t>To establish the recommended configuration via GP, set the following UI path to `Allow (default)`:
Computer Configuration\Policies\Windows Settings\Security Settings\Windows Firewall with Advanced Security\Windows Firewall with Advanced Security\Windows Firewall Properties\Public Profile\Outbound connections.</t>
  </si>
  <si>
    <t>CCE-33070-4</t>
  </si>
  <si>
    <t xml:space="preserve"> Set Windows Firewall: Public: Outbound connections to Allow (default).One method to achieve the recommended configuration via GP: Set the following UI path to Allow (default):
Computer Configuration\Policies\Windows  Settings\Security  Settings\Windows Firewall with Advanced Security\Windows Firewall with Advanced Security\Windows Firewall Properties\Public Profile\Outbound connections.</t>
  </si>
  <si>
    <t>WIN8.1-148</t>
  </si>
  <si>
    <t>Set Windows Firewall: Public: Settings: Display a notification to No</t>
  </si>
  <si>
    <t xml:space="preserve">Navigate to the UI Path articulated in the Remediation section and confirm it is set as prescribed. This group policy setting is backed by the following registry location:
HKEY_LOCAL_MACHINE\SOFTWARE\Policies\Microsoft\WindowsFirewall\PublicProfile:DisableNotifications
</t>
  </si>
  <si>
    <t>The security setting Windows Firewall: Public: Display a notification is not set to No</t>
  </si>
  <si>
    <t>HCM48: Low-risk operating system settings are not configured securely</t>
  </si>
  <si>
    <t>9.3.4</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</si>
  <si>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Customize\Display a notification.</t>
  </si>
  <si>
    <t>CCE-33068-8</t>
  </si>
  <si>
    <t xml:space="preserve"> Set Windows Firewall: Public:  Settings: Display a notification to No. One method to achieve the recommended configuration via GP: Set the following UI path to 'No':
Computer Configuration\Policies\Windows  Settings\Security  Settings\Windows Firewall with Advanced Security\Windows Firewall with Advanced Security\Windows Firewall Properties\Public Profile\ Settings Customize\Display a notification.</t>
  </si>
  <si>
    <t>WIN8.1-149</t>
  </si>
  <si>
    <t>Set Windows Firewall: Public: Settings: Apply local firewall rules to No</t>
  </si>
  <si>
    <t>When in the Public profile, there should be no special local firewall exceptions per computer. These settings should be managed by a centralized policy.</t>
  </si>
  <si>
    <t xml:space="preserve">Navigate to the UI Path articulated in the Remediation section and confirm it is set as prescribed. This group policy setting is backed by the following registry location:
HKEY_LOCAL_MACHINE\SOFTWARE\Policies\Microsoft\WindowsFirewall\PublicProfile:AllowLocalPolicyMerge
</t>
  </si>
  <si>
    <t>The security setting Windows Firewall: Public: Apply local firewall rules is set to No.</t>
  </si>
  <si>
    <t>The security setting Windows Firewall: Public: Apply local firewall rules is not set to No.</t>
  </si>
  <si>
    <t>9.3.5</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</si>
  <si>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Customize\Apply local firewall rules.</t>
  </si>
  <si>
    <t>Administrators can still create firewall rules, but the rules will not be applied.</t>
  </si>
  <si>
    <t>CCE-35537-0</t>
  </si>
  <si>
    <t xml:space="preserve"> Set Windows Firewall: Public:  Settings: Apply local firewall rules to No. One method to achieve the recommended configuration via GP: Set the following UI path to No:
Computer Configuration\Policies\Windows  Settings\Security  Settings\Windows Firewall with Advanced Security\Windows Firewall with Advanced Security\Windows Firewall Properties\Public Profile\ Settings Customize\Apply local firewall rules.</t>
  </si>
  <si>
    <t>WIN8.1-150</t>
  </si>
  <si>
    <t>Set Windows Firewall: Public: Settings: Apply local connection security rules to No</t>
  </si>
  <si>
    <t xml:space="preserve">Navigate to the UI Path articulated in the Remediation section and confirm it is set as prescribed. This group policy setting is backed by the following registry location:
HKEY_LOCAL_MACHINE\SOFTWARE\Policies\Microsoft\WindowsFirewall\PublicProfile:AllowLocalIPsecPolicyMerge
</t>
  </si>
  <si>
    <t>9.3.6</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</si>
  <si>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Customize\Apply local connection security rules.</t>
  </si>
  <si>
    <t>Administrators can still create local connection security rules, but the rules will not be applied.</t>
  </si>
  <si>
    <t>CCE-33099-3</t>
  </si>
  <si>
    <t xml:space="preserve"> Set Windows Firewall: Public:  Settings: Apply local connection security rules to No. One method to achieve the recommended configuration via GP: Set the following UI path to No:
Computer Configuration\Policies\Windows  Settings\Security  Settings\Windows Firewall with Advanced Security\Windows Firewall with Advanced Security\Windows Firewall Properties\Public Profile\ Settings Customize\Apply local connection security rules.</t>
  </si>
  <si>
    <t>WIN8.1-151</t>
  </si>
  <si>
    <t>Set Windows Firewall: Public: Logging: Name to %SYSTEMROOT%\System32\logfiles\firewall\publicfw.log</t>
  </si>
  <si>
    <t xml:space="preserve">Navigate to the UI Path articulated in the Remediation section and confirm it is set as prescribed. This group policy setting is backed by the following registry location:
HKEY_LOCAL_MACHINE\SOFTWARE\Policies\Microsoft\WindowsFirewall\PublicProfile\Logging:LogFilePath
</t>
  </si>
  <si>
    <t>The security setting Windows Firewall: Public: Logging: Name is not set to %SYSTEMROOT%&gt;System32&gt;logfiles&gt;firewall&gt;publicfw.log.</t>
  </si>
  <si>
    <t>9.3.7</t>
  </si>
  <si>
    <t>To establish the recommended configuration via GP, set the following UI path to `%SYSTEMROOT%\System32\logfiles\firewall\publicfw.log`:
Computer Configuration\Policies\Windows Settings\Security Settings\Windows Firewall with Advanced Security\Windows Firewall with Advanced Security\Windows Firewall Properties\Public Profile\Logging Customize\Name.</t>
  </si>
  <si>
    <t>CCE-35117-1</t>
  </si>
  <si>
    <t xml:space="preserve"> Set Windows Firewall: Public: Logging: Name to %SYSTEMROOT%\System32\logfiles\firewall\publicfw.log. One method to achieve the recommended configuration via GP: Set the following UI path to %SYSTEMROOT%\System32\logfiles\firewall\publicfw.log:
Computer Configuration\Policies\Windows  Settings\Security  Settings\Windows Firewall with Advanced Security\Windows Firewall with Advanced Security\Windows Firewall Properties\Public Profile\Logging Customize\Name.</t>
  </si>
  <si>
    <t>WIN8.1-152</t>
  </si>
  <si>
    <t>Set Windows Firewall: Public: Logging: Size limit (KB) to 16,384 KB or greater</t>
  </si>
  <si>
    <t xml:space="preserve">Navigate to the UI Path articulated in the Remediation section and confirm it is set as prescribed. This group policy setting is backed by the following registry location:
HKEY_LOCAL_MACHINE\SOFTWARE\Policies\Microsoft\WindowsFirewall\PublicProfile\Logging:LogFileSize
</t>
  </si>
  <si>
    <t>The security setting Windows Firewall: Public: Logging: Size limit (KB) is set to 16,384 KB or greater.</t>
  </si>
  <si>
    <t>The security setting Windows Firewall: Public: Logging: Size limit (KB) is not set to 16,384 KB or greater.</t>
  </si>
  <si>
    <t>9.3.8</t>
  </si>
  <si>
    <t>To establish the recommended configuration via GP, set the following UI path to `16,384 KB or greater`:
Computer Configuration\Policies\Windows Settings\Security Settings\Windows Firewall with Advanced Security\Windows Firewall with Advanced Security\Windows Firewall Properties\Public Profile\Logging Customize\Size limit (KB).</t>
  </si>
  <si>
    <t>CCE-35421-7</t>
  </si>
  <si>
    <t xml:space="preserve"> Set Windows Firewall: Public: Logging: Size limit (KB) to 16,384 KB or greater. One method to achieve the recommended configuration via GP: Set the following UI path to 16,384 KB or greater:
Computer Configuration\Policies\Windows  Settings\Security  Settings\Windows Firewall with Advanced Security\Windows Firewall with Advanced Security\Windows Firewall Properties\Public Profile\Logging Customize\Size limit (KB).</t>
  </si>
  <si>
    <t>WIN8.1-153</t>
  </si>
  <si>
    <t xml:space="preserve">Navigate to the UI Path articulated in the Remediation section and confirm it is set as prescribed. This group policy setting is backed by the following registry location:
HKEY_LOCAL_MACHINE\SOFTWARE\Policies\Microsoft\WindowsFirewall\PublicProfile\Logging:LogDroppedPackets
</t>
  </si>
  <si>
    <t>9.3.9</t>
  </si>
  <si>
    <t>To establish the recommended configuration via GP, set the following UI path to `Yes`:
Computer Configuration\Policies\Windows Settings\Security Settings\Windows Firewall with Advanced Security\Windows Firewall with Advanced Security\Windows Firewall Properties\Public Profile\Logging Customize\Log dropped packets.</t>
  </si>
  <si>
    <t>CCE-35116-3</t>
  </si>
  <si>
    <t xml:space="preserve"> Set Windows Firewall: Public: Logging: Log dropped packets to Yes. One method to achieve the recommended configuration via GP: Set the following UI path to Yes:
Computer Configuration\Policies\Windows  Settings\Security  Settings\Windows Firewall with Advanced Security\Windows Firewall with Advanced Security\Windows Firewall Properties\Public Profile\Logging Customize\Log dropped packets.</t>
  </si>
  <si>
    <t>WIN8.1-154</t>
  </si>
  <si>
    <t xml:space="preserve">Navigate to the UI Path articulated in the Remediation section and confirm it is set as prescribed. This group policy setting is backed by the following registry location:
HKEY_LOCAL_MACHINE\SOFTWARE\Policies\Microsoft\WindowsFirewall\PublicProfile\Logging:LogSuccessfulConnections
</t>
  </si>
  <si>
    <t>9.3.10</t>
  </si>
  <si>
    <t>To establish the recommended configuration via GP, set the following UI path to `Yes`.
Computer Configuration\Policies\Windows Settings\Security Settings\Windows Firewall with Advanced Security\Windows Firewall with Advanced Security\Windows Firewall Properties\Public Profile\Logging Customize\Log successful connections.</t>
  </si>
  <si>
    <t>CCE-33734-5</t>
  </si>
  <si>
    <t xml:space="preserve"> Set Windows Firewall: Public: Logging: Log successful connections to Yes. One method to achieve the recommended configuration via GP: Set the following UI path to Yes.
Computer Configuration\Policies\Windows  Settings\Security  Settings\Windows Firewall with Advanced Security\Windows Firewall with Advanced Security\Windows Firewall Properties\Public Profile\Logging Customize\Log successful connections.</t>
  </si>
  <si>
    <t>WIN8.1-155</t>
  </si>
  <si>
    <t>Set Audit Credential Validation to Success and Failure</t>
  </si>
  <si>
    <t>Auditing these events may be useful when investigating a security incident.</t>
  </si>
  <si>
    <t>The security setting Audit Credential Validation is set to Success and Failure.</t>
  </si>
  <si>
    <t>The security setting Audit Credential Validation is not set to Success and Failure.</t>
  </si>
  <si>
    <t>17.1</t>
  </si>
  <si>
    <t>17.1.1</t>
  </si>
  <si>
    <t>To establish the recommended configuration via GP, set the following UI path to `Success and Failure`:
Computer Configuration\Policies\Windows Settings\Security Settings\Advanced Audit Policy Configuration\Audit Policies\Account Logon\Audit Credential Validation.</t>
  </si>
  <si>
    <t>CCE-35494-4</t>
  </si>
  <si>
    <t xml:space="preserve"> Set Audit Credential Validation to Success and Failure. One method to achieve the recommended configuration via GP: Set the following UI path to Success and Failure:
Computer Configuration\Policies\Windows  Settings\Security  Settings\Advanced Audit Policy Configuration\Audit Policies\Account Logon\Audit Credential Validation.</t>
  </si>
  <si>
    <t>WIN8.1-156</t>
  </si>
  <si>
    <t>Set Audit Application Group Management to Success and Failure</t>
  </si>
  <si>
    <t>Auditing events in this category may be useful when investigating an incident.</t>
  </si>
  <si>
    <t>The security setting Audit Application Group Management is set to Success and Failure.</t>
  </si>
  <si>
    <t>The security setting Audit Application Group Management is not set to Success and Failure.</t>
  </si>
  <si>
    <t>17.2</t>
  </si>
  <si>
    <t>17.2.1</t>
  </si>
  <si>
    <t>To establish the recommended configuration via GP, set the following UI path to `Success and Failure`:
Computer Configuration\Policies\Windows Settings\Security Settings\Advanced Audit Policy Configuration\Audit Policies\Account Management\Audit Application Group Management.</t>
  </si>
  <si>
    <t>CCE-32932-6</t>
  </si>
  <si>
    <t>WIN8.1-157</t>
  </si>
  <si>
    <t>Set Audit Computer Account Management to Success and Failure</t>
  </si>
  <si>
    <t>The security setting Audit Computer Account Management is set to Success and Failure.</t>
  </si>
  <si>
    <t>The security setting Audit Computer Account Management is not set to Success and Failure.</t>
  </si>
  <si>
    <t>17.2.2</t>
  </si>
  <si>
    <t>To establish the recommended configuration via GP, set the following UI path to `Success and Failure`:
Computer Configuration\Policies\Windows Settings\Security Settings\Advanced Audit Policy Configuration\Audit Policies\Account Management\Audit Computer Account Management.</t>
  </si>
  <si>
    <t>CCE-33410-2</t>
  </si>
  <si>
    <t>WIN8.1-158</t>
  </si>
  <si>
    <t>Set Audit Other Account Management Events to Success and Failure</t>
  </si>
  <si>
    <t>The security setting Audit Other Account Management Events is set to Success and Failure.</t>
  </si>
  <si>
    <t>The security setting Audit Other Account Management Events is not set to Success and Failure.</t>
  </si>
  <si>
    <t>17.2.3</t>
  </si>
  <si>
    <t>To establish the recommended configuration via GP, set the following UI path to `Success and Failure`:
Computer Configuration\Policies\Windows Settings\Security Settings\Advanced Audit Policy Configuration\Audit Policies\Account Management\Audit Other Account Management Events.</t>
  </si>
  <si>
    <t>CCE-35497-7</t>
  </si>
  <si>
    <t>WIN8.1-159</t>
  </si>
  <si>
    <t>Set Audit Security Group Management to Success and Failure</t>
  </si>
  <si>
    <t>The security setting Audit Security Group Management is set to Success and Failure.</t>
  </si>
  <si>
    <t>The security setting Audit Security Group Management is not set to Success and Failure.</t>
  </si>
  <si>
    <t>17.2.4</t>
  </si>
  <si>
    <t>To establish the recommended configuration via GP, set the following UI path to `Success and Failure:`
Computer Configuration\Policies\Windows Settings\Security Settings\Advanced Audit Policy Configuration\Audit Policies\Account Management\Audit Security Group Management.</t>
  </si>
  <si>
    <t>CCE-35498-5</t>
  </si>
  <si>
    <t>WIN8.1-160</t>
  </si>
  <si>
    <t>Set Audit User Account Management to Success and Failure</t>
  </si>
  <si>
    <t>The security setting Audit User Account Management is set to Success and Failure.</t>
  </si>
  <si>
    <t>The security setting Audit User Account Management is not set to Success and Failure.</t>
  </si>
  <si>
    <t>17.2.5</t>
  </si>
  <si>
    <t>To establish the recommended configuration via GP, set the following UI path to `Success and Failure`:
Computer Configuration\Policies\Windows Settings\Security Settings\Advanced Audit Policy Configuration\Audit Policies\Account Management\Audit User Account Management.</t>
  </si>
  <si>
    <t>CCE-35499-3</t>
  </si>
  <si>
    <t>WIN8.1-161</t>
  </si>
  <si>
    <t>Set Audit Process Creation to Success</t>
  </si>
  <si>
    <t>The security setting Audit Process Creation is set to Success.</t>
  </si>
  <si>
    <t>The security setting Audit Process Creation is not set to Success.</t>
  </si>
  <si>
    <t>17.3</t>
  </si>
  <si>
    <t>17.3.1</t>
  </si>
  <si>
    <t>To establish the recommended configuration via GP, set the following UI path to `Success`:
Computer Configuration\Policies\Windows Settings\Security Settings\Advanced Audit Policy Configuration\Audit Policies\Detailed Tracking\Audit Process Creation.</t>
  </si>
  <si>
    <t>CCE-33040-7</t>
  </si>
  <si>
    <t>WIN8.1-162</t>
  </si>
  <si>
    <t>Set Audit Account Lockout to Success and Failure</t>
  </si>
  <si>
    <t>The security setting Audit Account Lockout is set to Success.</t>
  </si>
  <si>
    <t>The security setting Audit Account Lockout is not set to Success.</t>
  </si>
  <si>
    <t>17.5</t>
  </si>
  <si>
    <t>17.5.1</t>
  </si>
  <si>
    <t>To establish the recommended configuration via GP, set the following UI path to `Success and Failure`:
Computer Configuration\Policies\Windows Settings\Security Settings\Advanced Audit Policy Configuration\Audit Policies\Logon/Logoff\Audit Account Lockout.</t>
  </si>
  <si>
    <t>CCE-35504-0</t>
  </si>
  <si>
    <t>WIN8.1-163</t>
  </si>
  <si>
    <t>Set Audit Logoff to Success</t>
  </si>
  <si>
    <t>The security setting Audit Logoff is set to Success.</t>
  </si>
  <si>
    <t>The security setting Audit Logoff is not set to Success.</t>
  </si>
  <si>
    <t>17.5.2</t>
  </si>
  <si>
    <t>To establish the recommended configuration via GP, set the following UI path to `Success`:
Computer Configuration\Policies\Windows Settings\Security Settings\Advanced Audit Policy Configuration\Audit Policies\Logon/Logoff\Audit Logoff.</t>
  </si>
  <si>
    <t>CCE-35507-3</t>
  </si>
  <si>
    <t>WIN8.1-164</t>
  </si>
  <si>
    <t>Set Audit Logon to Success and Failure</t>
  </si>
  <si>
    <t>The security setting Audit Logon is set to Success and Failure.</t>
  </si>
  <si>
    <t>The security setting Audit Logon is not set to Success and Failure.</t>
  </si>
  <si>
    <t>17.5.3</t>
  </si>
  <si>
    <t>To establish the recommended configuration via GP, set the following UI path to `Success and Failure`:
Computer Configuration\Policies\Windows Settings\Security Settings\Advanced Audit Policy Configuration\Audit Policies\Logon/Logoff\Audit Logon.</t>
  </si>
  <si>
    <t>CCE-35508-1</t>
  </si>
  <si>
    <t>WIN8.1-165</t>
  </si>
  <si>
    <t>Set Audit Other Logon/Logoff Events to Success and Failure</t>
  </si>
  <si>
    <t>The security setting Audit Other Logon/Logoff Events is set to Success and Failure.</t>
  </si>
  <si>
    <t>The security setting Audit Other Logon/Logoff Events is not set to Success and Failure.</t>
  </si>
  <si>
    <t>17.5.4</t>
  </si>
  <si>
    <t>To establish the recommended configuration via GP, set the following UI path to `Success and Failure`:
Computer Configuration\Policies\Windows Settings\Security Settings\Advanced Audit Policy Configuration\Audit Policies\Logon/Logoff\Audit Other Logon/Logoff Events.</t>
  </si>
  <si>
    <t>CCE-35510-7</t>
  </si>
  <si>
    <t>WIN8.1-166</t>
  </si>
  <si>
    <t>Set Audit Special Logon to Success</t>
  </si>
  <si>
    <t>The security setting Audit Special Logon is set to Success.</t>
  </si>
  <si>
    <t xml:space="preserve">The security setting Audit Special Logon is not set to Success. </t>
  </si>
  <si>
    <t>17.5.5</t>
  </si>
  <si>
    <t>To establish the recommended configuration via GP, set the following UI path to `Success`:
Computer Configuration\Policies\Windows Settings\Security Settings\Advanced Audit Policy Configuration\Audit Policies\Logon/Logoff\Audit Special Logon.</t>
  </si>
  <si>
    <t>CCE-35511-5</t>
  </si>
  <si>
    <t>WIN8.1-167</t>
  </si>
  <si>
    <t>AU-12</t>
  </si>
  <si>
    <t>Audit Generation</t>
  </si>
  <si>
    <t>Set Audit File Share to Success and Failure</t>
  </si>
  <si>
    <t>In an enterprise managed environment, workstations should have limited file sharing activity, as file servers would normally handle the overall burden of file sharing activities. Any unusual file sharing activity on workstations may therefore be useful in an investigation of potentially malicious activity.</t>
  </si>
  <si>
    <t>The Audit File Share has been set to Success and Failure</t>
  </si>
  <si>
    <t>The Audit File Share has not been set to Success and Failure</t>
  </si>
  <si>
    <t>17.6</t>
  </si>
  <si>
    <t>17.6.1</t>
  </si>
  <si>
    <t>To establish the recommended configuration via GP, set the following UI path to `Success and Failure`:
Computer Configuration\Policies\Windows Settings\Security Settings\Advanced Audit Policy Configuration\Audit Policies\Object Access\Audit File Share.</t>
  </si>
  <si>
    <t>CCE-35399-5</t>
  </si>
  <si>
    <t>WIN8.1-168</t>
  </si>
  <si>
    <t>Set Audit Other Object Access Events to Success and Failure</t>
  </si>
  <si>
    <t>The unexpected creation of scheduled tasks and COM+ objects could potentially be an indication of malicious activity. Since these types of actions are generally low volume, it may be useful to capture them in the audit logs for use during an investigation.</t>
  </si>
  <si>
    <t>The Audit Other Object Access Events has been set to Success and Failure</t>
  </si>
  <si>
    <t>Audit Other Object Access Events has not been set to Success and Failure</t>
  </si>
  <si>
    <t>17.6.2</t>
  </si>
  <si>
    <t>To establish the recommended configuration via GP, set the following UI path to `Success and Failure`:
Computer Configuration\Policies\Windows Settings\Security Settings\Advanced Audit Policy Configuration\Audit Policies\Object Access\Audit Other Object Access Events.</t>
  </si>
  <si>
    <t>CCE-35518-0</t>
  </si>
  <si>
    <t>WIN8.1-169</t>
  </si>
  <si>
    <t>Set Audit Removable Storage to Success and Failure</t>
  </si>
  <si>
    <t>Auditing removable storage may be useful when investigating an incident. For example, if an individual is suspected of copying sensitive information onto a USB drive.</t>
  </si>
  <si>
    <t>The security setting Audit Removable Storage is set to Success and Failure.</t>
  </si>
  <si>
    <t>The security setting Audit Removable Storage is not set to Success and Failure.</t>
  </si>
  <si>
    <t>17.6.3</t>
  </si>
  <si>
    <t>To establish the recommended configuration via GP, set the following UI path to `Success and Failure`:
Computer Configuration\Policies\Windows Settings\Security Settings\Advanced Audit Policy Configuration\Audit Policies\Object Access\Audit Removable Storage.</t>
  </si>
  <si>
    <t>CCE-35520-6</t>
  </si>
  <si>
    <t>WIN8.1-170</t>
  </si>
  <si>
    <t>Set Audit  Policy Change to Success and Failure</t>
  </si>
  <si>
    <t>The security setting Audit  Policy Change is set to Success and Failure.</t>
  </si>
  <si>
    <t>The security setting Audit  Policy Change is not set to Success and Failure.</t>
  </si>
  <si>
    <t>17.7</t>
  </si>
  <si>
    <t>17.7.1</t>
  </si>
  <si>
    <t>To establish the recommended configuration via GP, set the following UI path to `Success and Failure`:
Computer Configuration\Policies\Windows Settings\Security Settings\Advanced Audit Policy Configuration\Audit Policies\Policy Change\Audit  Policy Change.</t>
  </si>
  <si>
    <t>CCE-35521-4</t>
  </si>
  <si>
    <t>WIN8.1-171</t>
  </si>
  <si>
    <t>Set Audit Authentication Policy Change to Success</t>
  </si>
  <si>
    <t>The security setting Audit Authentication Policy Change is set to Success.</t>
  </si>
  <si>
    <t>The security setting Audit Authentication Policy Change is not set to Success.</t>
  </si>
  <si>
    <t>17.7.2</t>
  </si>
  <si>
    <t>To establish the recommended configuration via GP, set the following UI path to `Success`:
Computer Configuration\Policies\Windows Settings\Security Settings\Advanced Audit Policy Configuration\Audit Policies\Policy Change\Audit Authentication Policy Change.</t>
  </si>
  <si>
    <t>CCE-33091-0</t>
  </si>
  <si>
    <t>WIN8.1-172</t>
  </si>
  <si>
    <t>Set Audit Authorization Policy Change to Success</t>
  </si>
  <si>
    <t>The Audit Authorization Policy Change has been set to include Success</t>
  </si>
  <si>
    <t>Audit Authorization Policy Change has not  been set to include Success</t>
  </si>
  <si>
    <t>17.7.3</t>
  </si>
  <si>
    <t>To establish the recommended configuration via GP, set the following UI path to `Success`:
Computer Configuration\Policies\Windows Settings\Security Settings\Advanced Audit Policy Configuration\Audit Policies\Policy Change\Audit Authorization Policy Change.</t>
  </si>
  <si>
    <t>CCE-33042-3</t>
  </si>
  <si>
    <t>WIN8.1-173</t>
  </si>
  <si>
    <t>Set Audit Sensitive Privilege Use to Success and Failure</t>
  </si>
  <si>
    <t>The security setting Audit Sensitive Privilege Use is set to Success and Failure.</t>
  </si>
  <si>
    <t>The security setting Audit Sensitive Privilege Use is not set to Success and Failure.</t>
  </si>
  <si>
    <t>17.8</t>
  </si>
  <si>
    <t>17.8.1</t>
  </si>
  <si>
    <t>To establish the recommended configuration via GP, set the following UI path to `Success and Failure`:
Computer Configuration\Policies\Windows Settings\Security Settings\Advanced Audit Policy Configuration\Audit Policies\Privilege Use\Audit Sensitive Privilege Use.</t>
  </si>
  <si>
    <t>CCE-35524-8</t>
  </si>
  <si>
    <t>WIN8.1-174</t>
  </si>
  <si>
    <t>Set Audit IPsec Driver to Success and Failure</t>
  </si>
  <si>
    <t>The security setting Audit IPsec Driver is set to Success and Failure.</t>
  </si>
  <si>
    <t>The security setting Audit IPsec Driver is not set to Success and Failure.</t>
  </si>
  <si>
    <t>17.9</t>
  </si>
  <si>
    <t>17.9.1</t>
  </si>
  <si>
    <t>To establish the recommended configuration via GP, set the following UI path to `Success and Failure`:
Computer Configuration\Policies\Windows Settings\Security Settings\Advanced Audit Policy Configuration\Audit Policies\System\Audit IPsec Driver.</t>
  </si>
  <si>
    <t>CCE-35525-5</t>
  </si>
  <si>
    <t>WIN8.1-175</t>
  </si>
  <si>
    <t>Set Audit Other System Events to Success and Failure</t>
  </si>
  <si>
    <t>Capturing these audit events may be useful for identifying when the Windows Firewall is not performing as expected.</t>
  </si>
  <si>
    <t>The security setting Audit Other System Events is set to Success and Failure.</t>
  </si>
  <si>
    <t>The security setting Audit Other System Events is not set to Success and Failure.</t>
  </si>
  <si>
    <t>17.9.2</t>
  </si>
  <si>
    <t>To establish the recommended configuration via GP, set the following UI path to `Success and Failure`:
Computer Configuration\Policies\Windows Settings\Security Settings\Advanced Audit Policy Configuration\Audit Policies\System\Audit Other System Events.</t>
  </si>
  <si>
    <t>CCE-32936-7</t>
  </si>
  <si>
    <t>WIN8.1-176</t>
  </si>
  <si>
    <t>Set Audit Security State Change to Success</t>
  </si>
  <si>
    <t>The security setting Audit Security State Change is set to Success.</t>
  </si>
  <si>
    <t>The security setting Audit Security State Change is not set to Success.</t>
  </si>
  <si>
    <t>17.9.3</t>
  </si>
  <si>
    <t>To establish the recommended configuration via GP, set the following UI path to `Success`:
Computer Configuration\Policies\Windows Settings\Security Settings\Advanced Audit Policy Configuration\Audit Policies\System\Audit Security State Change.</t>
  </si>
  <si>
    <t>CCE-33043-1</t>
  </si>
  <si>
    <t>WIN8.1-177</t>
  </si>
  <si>
    <t>Set Audit Security System Extension to Success and Failure</t>
  </si>
  <si>
    <t>The security setting Audit Security System Extension is set to Success and Failure.</t>
  </si>
  <si>
    <t>The security setting Audit Security System Extension is not set to Success and Failure.</t>
  </si>
  <si>
    <t>17.9.4</t>
  </si>
  <si>
    <t>To establish the recommended configuration via GP, set the following UI path to `Success and Failure`:
Computer Configuration\Policies\Windows Settings\Security Settings\Advanced Audit Policy Configuration\Audit Policies\System\Audit Security System Extension.</t>
  </si>
  <si>
    <t>CCE-35526-3</t>
  </si>
  <si>
    <t>WIN8.1-178</t>
  </si>
  <si>
    <t>Set Audit System Integrity to Success and Failure</t>
  </si>
  <si>
    <t>The security setting Audit System Integrity is set to Success and Failure.</t>
  </si>
  <si>
    <t>The security setting Audit System Integrity is not set to Success and Failure.</t>
  </si>
  <si>
    <t>17.9.5</t>
  </si>
  <si>
    <t>To establish the recommended configuration via GP, set the following UI path to `Success and Failure:`
Computer Configuration\Policies\Windows Settings\Security Settings\Advanced Audit Policy Configuration\Audit Policies\System\Audit System Integrity.</t>
  </si>
  <si>
    <t>CCE-35527-1</t>
  </si>
  <si>
    <t>WIN8.1-179</t>
  </si>
  <si>
    <t>Set Prevent enabling lock screen camera to Enabled</t>
  </si>
  <si>
    <t>Disabling the lock screen camera extends the protection afforded by the lock screen to camera features.</t>
  </si>
  <si>
    <t xml:space="preserve">Navigate to the UI Path articulated in the Remediation section and confirm it is set as prescribed. This group policy setting is backed by the following registry location:
HKEY_LOCAL_MACHINE\SOFTWARE\Policies\Microsoft\Windows\Personalization:NoLockScreenCamera
</t>
  </si>
  <si>
    <t>The security setting Prevent enabling lock screen camera is Enabled.</t>
  </si>
  <si>
    <t>The security setting Prevent enabling lock screen camera is not enabled.</t>
  </si>
  <si>
    <t>18.1.1</t>
  </si>
  <si>
    <t>18.1.1.1</t>
  </si>
  <si>
    <t>To establish the recommended configuration via GP, set the following UI path to `Enabled`:
Computer Configuration\Policies\Administrative Templates\Control Panel\Personalization\Prevent enabling lock screen camera.</t>
  </si>
  <si>
    <t>If you enable this setting, users will no longer be able to enable or disable lock screen camera access in PC Settings, and the camera cannot be invoked on the lock screen.</t>
  </si>
  <si>
    <t>CCE-35799-6</t>
  </si>
  <si>
    <t>WIN8.1-180</t>
  </si>
  <si>
    <t>Set Prevent enabling lock screen slide show to Enabled</t>
  </si>
  <si>
    <t>Disabling the lock screen slide show extends the protection afforded by the lock screen to slide show contents.</t>
  </si>
  <si>
    <t xml:space="preserve">Navigate to the UI Path articulated in the Remediation section and confirm it is set as prescribed. This group policy setting is backed by the following registry location:
HKEY_LOCAL_MACHINE\SOFTWARE\Policies\Microsoft\Windows\Personalization:NoLockScreenSlideshow
</t>
  </si>
  <si>
    <t>The security setting Prevent enabling lock screen slide show is Enabled.</t>
  </si>
  <si>
    <t>The security setting Prevent enabling lock screen slide show is not enabled.</t>
  </si>
  <si>
    <t>18.1.1.2</t>
  </si>
  <si>
    <t>To establish the recommended configuration via GP, set the following UI path to `Enabled:`
Computer Configuration\Policies\Administrative Templates\Control Panel\Personalization\Prevent enabling lock screen slide show.</t>
  </si>
  <si>
    <t>If you enable this setting, users will no longer be able to modify slide show settings in PC Settings, and no slide show will ever start.</t>
  </si>
  <si>
    <t>CCE-35800-2</t>
  </si>
  <si>
    <t>WIN8.1-181</t>
  </si>
  <si>
    <t>Set LAPS AdmPwd GPO Extension / CSE is installed</t>
  </si>
  <si>
    <t>Due to the difficulty in managing local Administrator passwords, many organizations choose to use the same password on all workstations and/or Member Servers when deploying them. This creates a serious attack surface security risk because if an attacker manages to compromise one system and learn the password to its local Administrator account, then they can leverage that account to instantly gain access to all other computers that also use that password for their local Administrator account.</t>
  </si>
  <si>
    <t xml:space="preserve">The LAPS AdmPwd GPO Extension / CSE can be verified to be installed by the presence of the following registry value:
HKEY_LOCAL_MACHINE\SOFTWARE\Microsoft\Windows NT\CurrentVersion\Winlogon\GPExtensions\{D76B9641-3288-4f75-942D-087DE603E3EA}:DllName
</t>
  </si>
  <si>
    <t>The LAPS AdmPwd GPO Extension / CSE has been installed.</t>
  </si>
  <si>
    <t>The LAPS AdmPwd GPO Extension / CSE has not been installed.</t>
  </si>
  <si>
    <t>18.2</t>
  </si>
  <si>
    <t>18.2.1</t>
  </si>
  <si>
    <t>In order to utilize LAPS, a minor Active Directory Schema update is required, and a Group Policy Client Side Extension (CSE) must be installed on each managed computer. When LAPS is installed, the file `AdmPwd.dll` must be present in the following location and registered in Windows (the LAPS AdmPwd GPO Extension / CSE installation does this for you):
C:\Program Files\LAPS\CSE\AdmPwd.dll.</t>
  </si>
  <si>
    <t>No impact. When installed and registered properly, `AdmPwd.dll` takes no action unless given appropriate GPO commands during Group Policy refresh. It is not a memory-resident agent or service.
In a disaster recovery scenario where Active Directory is not available, the local Administrator password will not be retrievable and a local password reset using a tool (such as Microsoft's Disaster and Recovery Toolset (DaRT) Recovery Image) may be necessary.</t>
  </si>
  <si>
    <t>WIN8.1-182</t>
  </si>
  <si>
    <t>Set Do not allow password expiration time longer than required by policy to Enabled</t>
  </si>
  <si>
    <t xml:space="preserve">Navigate to the UI Path articulated in the Remediation section and confirm it is set as prescribed. This group policy setting is backed by the following registry location:
HKEY_LOCAL_MACHINE\SOFTWARE\Policies\Microsoft Services\AdmPwd:PwdExpirationProtectionEnabled
</t>
  </si>
  <si>
    <t>The Do not allow password expiration time longer than required by policy has been set to enable.</t>
  </si>
  <si>
    <t>The Do not allow password expiration time longer than required by policy has not been set to enable.</t>
  </si>
  <si>
    <t>18.2.2</t>
  </si>
  <si>
    <t>To establish the recommended configuration via GP, set the following UI path to `Enabled`:
Computer Configuration\Policies\Administrative Templates\LAPS\Do not allow password expiration time longer than required by policy.</t>
  </si>
  <si>
    <t>Planned password expiration longer than password age dictated by "Password Settings" policy is NOT allowed.</t>
  </si>
  <si>
    <t>WIN8.1-183</t>
  </si>
  <si>
    <t>Set Enable Local Admin Password Management to Enabled</t>
  </si>
  <si>
    <t xml:space="preserve">Navigate to the UI Path articulated in the Remediation section and confirm it is set as prescribed. This group policy setting is backed by the following registry location:
HKEY_LOCAL_MACHINE\SOFTWARE\Policies\Microsoft Services\AdmPwd:AdmPwdEnabled
</t>
  </si>
  <si>
    <t xml:space="preserve">The 'Enable Local Admin Password Management' has been enabled.
</t>
  </si>
  <si>
    <t xml:space="preserve">The 'Enable Local Admin Password Management' has not been enabled.
</t>
  </si>
  <si>
    <t>18.2.3</t>
  </si>
  <si>
    <t>To establish the recommended configuration via GP, set the following UI path to `Enabled`:
Computer Configuration\Policies\Administrative Templates\LAPS\Enable Local Admin Password Management.</t>
  </si>
  <si>
    <t>The local administrator password is managed (provided that the LAPS AdmPwd GPO Extension / CSE is installed on the target computer (see Rule 18.2.1), the Active Directory domain schema and account permissions have been properly configured on the domain).
In a disaster recovery scenario where Active Directory is not available, the local Administrator password will not be retrievable and a local password reset using a tool (such as Microsoft's Disaster and Recovery Toolset (DaRT) Recovery Image) may be necessary.</t>
  </si>
  <si>
    <t>WIN8.1-184</t>
  </si>
  <si>
    <t>Set Password Settings: Password Complexity to Enabled: Large letters + small letters + numbers + special characters</t>
  </si>
  <si>
    <t xml:space="preserve">Navigate to the UI Path articulated in the Remediation section and confirm it is set as prescribed. This group policy setting is backed by the following registry location:
HKEY_LOCAL_MACHINE\SOFTWARE\Policies\Microsoft Services\AdmPwd:PasswordComplexity
</t>
  </si>
  <si>
    <t xml:space="preserve">Complexity requirements have been enabled for passwords. </t>
  </si>
  <si>
    <t xml:space="preserve">Complexity requirements have not been enabled for passwords. </t>
  </si>
  <si>
    <t>18.2.4</t>
  </si>
  <si>
    <t>To establish the recommended configuration via GP, set the following UI path to `Enabled`, and configure the `Password Complexity` option to `Large letters + small letters + numbers + special characters`:
Computer Configuration\Policies\Administrative Templates\LAPS\Password Settings.</t>
  </si>
  <si>
    <t>LAPS-generated passwords will be required to contain large letters + small letters + numbers + special characters.</t>
  </si>
  <si>
    <t>WIN8.1-185</t>
  </si>
  <si>
    <t>Set Password Settings: Password Length to Enabled: 14 or more</t>
  </si>
  <si>
    <t xml:space="preserve">Navigate to the UI Path articulated in the Remediation section and confirm it is set as prescribed. This group policy setting is backed by the following registry location:
HKEY_LOCAL_MACHINE\SOFTWARE\Policies\Microsoft Services\AdmPwd:PasswordLength
</t>
  </si>
  <si>
    <t>The ‘Password Settings: Password Length' has been set to '14 or more character(s).'</t>
  </si>
  <si>
    <t>The ‘Password Settings: Password Length' has not been set to '14 or more character(s).'</t>
  </si>
  <si>
    <t>Updated to 14 to meet IRS Requirements.</t>
  </si>
  <si>
    <t>18.2.5</t>
  </si>
  <si>
    <t>To establish the recommended configuration via GP, set the following UI path to `Enabled`, and configure the `Password Length` option to `14 or more`:
Computer Configuration\Policies\Administrative Templates\LAPS\Password Settings.</t>
  </si>
  <si>
    <t>LAPS-generated passwords will be required to have a length of 14 characters (or more, if selected).</t>
  </si>
  <si>
    <t>WIN8.1-186</t>
  </si>
  <si>
    <t>Set Password Settings: Password Age (Days) to Enabled: 30 or fewer</t>
  </si>
  <si>
    <t xml:space="preserve">Navigate to the UI Path articulated in the Remediation section and confirm it is set as prescribed. This group policy setting is backed by the following registry location:
HKEY_LOCAL_MACHINE\SOFTWARE\Policies\Microsoft Services\AdmPwd:PasswordAgeDays
</t>
  </si>
  <si>
    <t>The Set 'Password Settings: Password Age (Days)' has been enabled to 30 or fewer.</t>
  </si>
  <si>
    <t>The Set 'Password Settings: Password Age (Days)' has not been enabled to 30 or fewer.</t>
  </si>
  <si>
    <t>18.2.6</t>
  </si>
  <si>
    <t>To establish the recommended configuration via GP, set the following UI path to `Enabled`, and configure the `Password Age (Days)` option to `30 or fewer`:
Computer Configuration\Policies\Administrative Templates\LAPS\Password Settings.</t>
  </si>
  <si>
    <t>LAPS-generated passwords will be required to have a maximum age of 30 days (or fewer, if selected).</t>
  </si>
  <si>
    <t>WIN8.1-187</t>
  </si>
  <si>
    <t>Set Apply UAC restrictions to local accounts on network logons to Enabled</t>
  </si>
  <si>
    <t>Local accounts are at high risk for credential theft when the same account and password is configured on multiple systems. Ensuring this policy is Enabled significantly reduces that risk.</t>
  </si>
  <si>
    <t xml:space="preserve">Navigate to the UI Path articulated in the Remediation section and confirm it is set as prescribed. This group policy setting is backed by the following registry location:
HKEY_LOCAL_MACHINE\SOFTWARE\Microsoft\Windows\CurrentVersion\Policies\System:LocalAccountTokenFilterPolicy
</t>
  </si>
  <si>
    <t>The security setting Apply UAC restrictions to local accounts on network logons is Enabled.</t>
  </si>
  <si>
    <t>The security setting Apply UAC restrictions to local accounts on network logons is not enabled.</t>
  </si>
  <si>
    <t>18.3</t>
  </si>
  <si>
    <t>18.3.1</t>
  </si>
  <si>
    <t>To establish the recommended configuration via GP, set the following UI path to `Enabled`:
Computer Configuration\Policies\Administrative Templates\MS Security Guide\Apply UAC restrictions to local accounts on network logons.</t>
  </si>
  <si>
    <t>CCE-35486-0</t>
  </si>
  <si>
    <t>WIN8.1-188</t>
  </si>
  <si>
    <t>Set Configure SMB v1 client driver to Enabled: Disable driver</t>
  </si>
  <si>
    <t>Since September 2016, Microsoft has strongly encouraged that SMBv1 be disabled and no longer used on modern networks, as it is a 30 year old design that is much more vulnerable to attacks then much newer designs such as SMBv2 and SMBv3.
More information on this can be found at the following links:
[Stop using SMB1 | Storage at Microsoft](https://blogs.technet.microsoft.com/filecab/2016/09/16/stop-using-smb1/)
[Disable SMB v1 in Managed Environments with Group Policy – "Stay Safe" Cyber Security Blog](https://blogs.technet.microsoft.com/staysafe/2017/05/17/disable-smb-v1-in-managed-environments-with-ad-group-policy/)
[Disabling SMBv1 through Group Policy – Microsoft Security Guidance blog](https://blogs.technet.microsoft.com/secguide/2017/06/15/disabling-smbv1-through-group-policy/)</t>
  </si>
  <si>
    <t xml:space="preserve">Navigate to the UI Path articulated in the Remediation section and confirm it is set as prescribed. This group policy setting is backed by the following registry location:
HKEY_LOCAL_MACHINE\SYSTEM\CurrentControlSet\Services\mrxsmb10:Start
</t>
  </si>
  <si>
    <t xml:space="preserve">The 'Apply UAC restrictions to local accounts on network logons' option has been enabled. </t>
  </si>
  <si>
    <t xml:space="preserve">The Apply UAC restrictions to local accounts on network logons option has not been enabled. </t>
  </si>
  <si>
    <t>18.3.2</t>
  </si>
  <si>
    <t>To establish the recommended configuration via GP, set the following UI path to `Enabled: Disable driver`:
Computer Configuration\Policies\Administrative Templates\MS Security Guide\Configure SMB v1 client driver.</t>
  </si>
  <si>
    <t>Some legacy OSes (e.g. Windows XP, Server 2003 or older), applications and appliances may no longer be able to communicate with the system once SMBv1 is disabled. We recommend careful testing be performed to determine the impact prior to configuring this as a widespread control, and where possible, remediate any incompatibilities found with the vendor of the incompatible system. Microsoft is also maintaining a thorough (although not comprehensive) list of known SMBv1 incompatibilities at this link: [SMB1 Product Clearinghouse | Storage at Microsoft](https://blogs.technet.microsoft.com/filecab/2017/06/01/smb1-product-clearinghouse/)</t>
  </si>
  <si>
    <t>WIN8.1-189</t>
  </si>
  <si>
    <t>Set Configure SMB v1 server to Disabled</t>
  </si>
  <si>
    <t xml:space="preserve">Navigate to the UI Path articulated in the Remediation section and confirm it is set as prescribed. This group policy setting is backed by the following registry location:
HKEY_LOCAL_MACHINE\SYSTEM\CurrentControlSet\Services\LanmanServer\Parameters:SMB1
</t>
  </si>
  <si>
    <t>The 'Configure SMB v1 client driver' has been set to disabled.</t>
  </si>
  <si>
    <t>The Configure SMB v1 client driver has not been set to disabled.</t>
  </si>
  <si>
    <t>18.3.3</t>
  </si>
  <si>
    <t>To establish the recommended configuration via GP, set the following UI path to `Disabled`:
Computer Configuration\Policies\Administrative Templates\MS Security Guide\Configure SMB v1 server.</t>
  </si>
  <si>
    <t>WIN8.1-190</t>
  </si>
  <si>
    <t>Set Enable Structured Exception Handling Overwrite Protection (SEHOP) to Enabled</t>
  </si>
  <si>
    <t>This feature is designed to block exploits that use the Structured Exception Handler (SEH) overwrite technique. This protection mechanism is provided at run-time. Therefore, it helps protect applications regardless of whether they have been compiled with the latest improvements, such as the /SAFESEH option.</t>
  </si>
  <si>
    <t xml:space="preserve">Navigate to the UI Path articulated in the Remediation section and confirm it is set as prescribed. This group policy setting is backed by the following registry location:
HKEY_LOCAL_MACHINE\SYSTEM\CurrentControlSet\Control\Session Manager\kernel:DisableExceptionChainValidation
</t>
  </si>
  <si>
    <t>The 'Enable Structured Exception Handling Overwrite Protection (SEHOP)' has been set to enabled.</t>
  </si>
  <si>
    <t>The Enable Structured Exception Handling Overwrite Protection (SEHOP) has not been set to enabled.</t>
  </si>
  <si>
    <t>18.3.4</t>
  </si>
  <si>
    <t>To establish the recommended configuration via GP, set the following UI path to `Enabled`:
Computer Configuration\Policies\Administrative Templates\MS Security Guide\Enable Structured Exception Handling Overwrite Protection (SEHOP).</t>
  </si>
  <si>
    <t>After you enable SEHOP, existing versions of Cygwin, Skype, and Armadillo-protected applications may not work correctly.</t>
  </si>
  <si>
    <t>WIN8.1-191</t>
  </si>
  <si>
    <t>Set WDigest Authentication to Disabled</t>
  </si>
  <si>
    <t>Preventing the plaintext storage of credentials in memory may reduce opportunity for credential theft.</t>
  </si>
  <si>
    <t xml:space="preserve">Navigate to the UI Path articulated in the Remediation section and confirm it is set as prescribed. This group policy setting is backed by the following registry location:
HKEY_LOCAL_MACHINE\SYSTEM\CurrentControlSet\Control\SecurityProviders\WDigest:UseLogonCredential
</t>
  </si>
  <si>
    <t>The security setting WDigest Authentication is Disabled.</t>
  </si>
  <si>
    <t>The security setting WDigest Authentication is not disabled.</t>
  </si>
  <si>
    <t>HPW21</t>
  </si>
  <si>
    <t>HPW21: Passwords are allowed to be stored unencrypted in config files</t>
  </si>
  <si>
    <t>18.3.5</t>
  </si>
  <si>
    <t>To establish the recommended configuration via GP, set the following UI path to `Disabled`:
Computer Configuration\Policies\Administrative Templates\MS Security Guide\WDigest Authentication (disabling may require KB2871997).</t>
  </si>
  <si>
    <t>None - this is also the default configuration for Windows 8.1 and newer.</t>
  </si>
  <si>
    <t>CCE-35815-0</t>
  </si>
  <si>
    <t>WIN8.1-192</t>
  </si>
  <si>
    <t xml:space="preserve">Navigate to the UI Path articulated in the Remediation section and confirm it is set as prescribed. This group policy setting is backed by the following registry location:
HKEY_LOCAL_MACHINE\SOFTWARE\Microsoft\Windows NT\CurrentVersion\Winlogon:AutoAdminLogon
</t>
  </si>
  <si>
    <t>The setting MSS: (AutoAdminLogon) Enable Automatic Logon (not recommended) is disabled</t>
  </si>
  <si>
    <t>The setting MSS: (AutoAdminLogon) Enable Automatic Logon (not recommended) is not disabled.</t>
  </si>
  <si>
    <t>HCM45: System configuration provides additional attack surface
HAC29: Access to system functionality without identification and authentication</t>
  </si>
  <si>
    <t>18.4</t>
  </si>
  <si>
    <t>18.4.1</t>
  </si>
  <si>
    <t>To establish the recommended configuration via GP, set the following UI path to `Disabled`:
Computer Configuration\Policies\Administrative Templates\MSS (Legacy)\MSS: (AutoAdminLogon) Enable Automatic Logon (not recommended).</t>
  </si>
  <si>
    <t>CCE-35438-1</t>
  </si>
  <si>
    <t>WIN8.1-193</t>
  </si>
  <si>
    <t>Set MSS: (DisableIPSourceRouting IPv6) IP source routing protection level (protects against packet spoofing) to Enabled: Highest protection, source routing is completely disabled</t>
  </si>
  <si>
    <t xml:space="preserve">Navigate to the UI Path articulated in the Remediation section and confirm it is set as prescribed. This group policy setting is backed by the following registry location:
HKEY_LOCAL_MACHINE\SYSTEM\CurrentControlSet\Services\Tcpip6\Parameters:DisableIPSourceRouting
</t>
  </si>
  <si>
    <t>The setting MSS: (DisableIPSourceRouting IPv6) IP source routing protection level (protects against packet spoofing) is set to Enabled: Highest protection, source routing is completely disabled</t>
  </si>
  <si>
    <t>The setting MSS: (DisableIPSourceRouting IPv6) IP source routing protection level (protects against packet spoofing) is not set to Enabled: Highest protection, source routing is completely disabled.</t>
  </si>
  <si>
    <t>18.4.2</t>
  </si>
  <si>
    <t>To establish the recommended configuration via GP, set the following UI path to `Enabled: Highest protection, source routing is completely disabled`:
Computer Configuration\Policies\Administrative Templates\MSS (Legacy)\MSS: (DisableIPSourceRouting IPv6) IP source routing protection level (protects against packet spoofing).</t>
  </si>
  <si>
    <t>All incoming source routed packets will be dropped.</t>
  </si>
  <si>
    <t>CCE-33790-7</t>
  </si>
  <si>
    <t>WIN8.1-194</t>
  </si>
  <si>
    <t>Set MSS: (DisableIPSourceRouting) IP source routing protection level (protects against packet spoofing) to Enabled: Highest protection, source routing is completely disabled</t>
  </si>
  <si>
    <t xml:space="preserve">Navigate to the UI Path articulated in the Remediation section and confirm it is set as prescribed. This group policy setting is backed by the following registry location:
HKEY_LOCAL_MACHINE\SYSTEM\CurrentControlSet\Services\Tcpip\Parameters:DisableIPSourceRouting
</t>
  </si>
  <si>
    <t>The setting MSS: (DisableIPSourceRouting) IP source routing protection level (protects against packet spoofing) is set to Enabled: Highest protection, source routing is completely disabled</t>
  </si>
  <si>
    <t>The setting MSS: (DisableIPSourceRouting) IP source routing protection level (protects against packet spoofing) is not set to Enabled: Highest protection, source routing is completely disabled.</t>
  </si>
  <si>
    <t>18.4.3</t>
  </si>
  <si>
    <t>To establish the recommended configuration via GP, set the following UI path to `Enabled: Highest protection, source routing is completely disabled`:
Computer Configuration\Policies\Administrative Templates\MSS (Legacy)\MSS: (DisableIPSourceRouting) IP source routing protection level (protects against packet spoofing).</t>
  </si>
  <si>
    <t>CCE-33816-0</t>
  </si>
  <si>
    <t>WIN8.1-195</t>
  </si>
  <si>
    <t>Set MSS: (EnableICMPRedirect) Allow ICMP redirects to override OSPF generated routes to Disabled</t>
  </si>
  <si>
    <t>This behavior is expected. The problem is that the 10 minute time-out period for the ICMP redirect-plumbed routes temporarily creates a network situation in which traffic will no longer be routed properly for the affected host. Ignoring such ICMP redirects will limit the system's exposure to attacks that will impact its ability to participate on the network.</t>
  </si>
  <si>
    <t xml:space="preserve">Navigate to the UI Path articulated in the Remediation section and confirm it is set as prescribed for your organization. This group policy object is backed by the following registry location:
HKEY_LOCAL_MACHINE\SYSTEM\CurrentControlSet\Services\Tcpip\Parameters:EnableICMPRedirect
</t>
  </si>
  <si>
    <t>The setting MSS: (EnableICMPRedirect) Allow ICMP redirects to override OSPF generated routes is disabled</t>
  </si>
  <si>
    <t>The setting MSS: (EnableICMPRedirect) Allow ICMP redirects to override OSPF generated routes is not disabled.</t>
  </si>
  <si>
    <t>18.4.5</t>
  </si>
  <si>
    <t>To establish the recommended configuration via GP, set the following UI path to Disabled:
Computer Configuration\Policies\Administrative Templates\MSS (Legacy)\MSS: (EnableICMPRedirect) Allow ICMP redirects to override OSPF generated routes.</t>
  </si>
  <si>
    <t>When Routing and Remote Access Service (RRAS) is configured as an autonomous system boundary router (ASBR), it does not correctly import connected interface subnet routes. Instead, this router injects host routes into the OSPF routes. However, the OSPF router cannot be used as an ASBR router, and when connected interface subnet routes are imported into OSPF the result is confusing routing tables with strange routing paths.</t>
  </si>
  <si>
    <t>CCE-34597-5</t>
  </si>
  <si>
    <t>WIN8.1-196</t>
  </si>
  <si>
    <t>Set MSS: (NoNameReleaseOnDemand) Allow the computer to ignore NetBIOS name release requests except from WINS servers to Enabled</t>
  </si>
  <si>
    <t>The NetBT protocol is designed not to use authentication, and is therefore vulnerable to spoofing. Spoofing makes a transmission appear to come from a user other than the user who performed the action. A malicious user could exploit the unauthenticated nature of the protocol to send a name-conflict datagram to a target computer, which would cause the computer to relinquish its name and not respond to queries.
An attacker could send a request over the network and query a computer to release its NetBIOS name. As with any change that could affect applications, it is recommended that you test this change in a non-production environment before you change the production environment.
The result of such an attack could be to cause intermittent connectivity issues on the target computer, or even to prevent the use of Network Neighborhood, domain logons, the NET SEND command, or additional NetBIOS name resolution.</t>
  </si>
  <si>
    <t xml:space="preserve">Navigate to the UI Path articulated in the Remediation section and confirm it is set as prescribed. This group policy setting is backed by the following registry location:
HKEY_LOCAL_MACHINE\SYSTEM\CurrentControlSet\Services\NetBT\Parameters:NoNameReleaseOnDemand
</t>
  </si>
  <si>
    <t>The setting MSS: (NoNameReleaseOnDemand) Allow the computer to ignore NetBIOS name release requests except from WINS servers is enabled</t>
  </si>
  <si>
    <t>The setting MSS: (NoNameReleaseOnDemand) Allow the computer to ignore NetBIOS name release requests except from WINS servers is not enabled.</t>
  </si>
  <si>
    <t>HIA1</t>
  </si>
  <si>
    <t>HIA1: Adequate device identification and authentication is not employed</t>
  </si>
  <si>
    <t>18.4.7</t>
  </si>
  <si>
    <t>To establish the recommended configuration via GP, set the following UI path to `Enabled`:
Computer Configuration\Policies\Administrative Templates\MSS (Legacy)\MSS: (NoNameReleaseOnDemand) Allow the computer to ignore NetBIOS name release requests except from WINS servers.</t>
  </si>
  <si>
    <t>CCE-35405-0</t>
  </si>
  <si>
    <t>WIN8.1-197</t>
  </si>
  <si>
    <t xml:space="preserve">Navigate to the UI Path articulated in the Remediation section and confirm it is set as prescribed. This group policy setting is backed by the following registry location:
HKEY_LOCAL_MACHINE\SYSTEM\CurrentControlSet\Control\Session Manager:SafeDllSearchMode
</t>
  </si>
  <si>
    <t>The setting MSS: (SafeDllSearchMode) Enable Safe DLL search mode (recommended) is enabled</t>
  </si>
  <si>
    <t>The setting MSS: (SafeDllSearchMode) Enable Safe DLL search mode (recommended) is not enabled.</t>
  </si>
  <si>
    <t>18.4.9</t>
  </si>
  <si>
    <t>To establish the recommended configuration via GP, set the following UI path to `Enabled`:
Computer Configuration\Policies\Administrative Templates\MSS (Legacy)\MSS: (SafeDllSearchMode) Enable Safe DLL search mode (recommended).</t>
  </si>
  <si>
    <t>CCE-34022-4</t>
  </si>
  <si>
    <t>WIN8.1-198</t>
  </si>
  <si>
    <t>Set MSS: (ScreenSaverGracePeriod) The time in seconds before the screen saver grace period expires (0 recommended) to Enabled: 5 or fewer seconds</t>
  </si>
  <si>
    <t xml:space="preserve">Navigate to the UI Path articulated in the Remediation section and confirm it is set as prescribed. This group policy setting is backed by the following registry location:
HKEY_LOCAL_MACHINE\SOFTWARE\Microsoft\Windows NT\CurrentVersion\Winlogon:ScreenSaverGracePeriod
</t>
  </si>
  <si>
    <t>The setting MSS: (ScreenSaverGracePeriod) The time in seconds before the screen saver grace period expires (0 recommended) is set to Enabled: 5 or fewer seconds</t>
  </si>
  <si>
    <t>The setting MSS: (ScreenSaverGracePeriod) The time in seconds before the screen saver grace period expires (0 recommended) is not set to Enabled: 5 or fewer seconds.</t>
  </si>
  <si>
    <t>18.4.10</t>
  </si>
  <si>
    <t>To establish the recommended configuration via GP, set the following UI path to `Enabled: 5 or fewer seconds`:
Computer Configuration\Policies\Administrative Templates\MSS (Legacy)\MSS: (ScreenSaverGracePeriod) The time in seconds before the screen saver grace period expires (0 recommended).</t>
  </si>
  <si>
    <t>Users will have to enter their passwords to resume their console sessions as soon as the grace period ends after screen saver activation.</t>
  </si>
  <si>
    <t>CCE-34619-7</t>
  </si>
  <si>
    <t>WIN8.1-199</t>
  </si>
  <si>
    <t>Set MSS: (WarningLevel) Percentage threshold for the security event log at which the system will generate a warning to Enabled: 90% or less</t>
  </si>
  <si>
    <t xml:space="preserve">Navigate to the UI Path articulated in the Remediation section and confirm it is set as prescribed. This group policy setting is backed by the following registry location:
HKEY_LOCAL_MACHINE\SYSTEM\CurrentControlSet\Services\Eventlog\Security:WarningLevel
</t>
  </si>
  <si>
    <t>The setting MSS: (WarningLevel) Percentage threshold for the security event log at which the system will generate a warning is set to Enabled: 90% or less</t>
  </si>
  <si>
    <t>The setting MSS: (WarningLevel) Percentage threshold for the security event log at which the system will generate a warning is not set to Enabled: 90% or less.</t>
  </si>
  <si>
    <t>18.4.13</t>
  </si>
  <si>
    <t>To establish the recommended configuration via GP, set the following UI path to `Enabled: 90% or less`:
Computer Configuration\Policies\Administrative Templates\MSS (Legacy)\MSS: (WarningLevel) Percentage threshold for the security event log at which the system will generate a warning.</t>
  </si>
  <si>
    <t>An audit event will be generated when the Security log reaches the 90% percent full threshold (or whatever lower value may be set) unless the log is configured to overwrite events as needed.</t>
  </si>
  <si>
    <t>CCE-35406-8</t>
  </si>
  <si>
    <t>WIN8.1-200</t>
  </si>
  <si>
    <t>SC-21</t>
  </si>
  <si>
    <t>Secure Name / Address Resolution (Recursive or Caching Resolver)</t>
  </si>
  <si>
    <t>Set NetBIOS node type to P-node (Set NetBT Parameter NodeType to 0x2 (2))</t>
  </si>
  <si>
    <t>In order to help mitigate the risk of NetBIOS Name Service (NBT-NS) poisoning attacks, setting the node type to P-node will prevent the system from sending out NetBIOS broadcasts.</t>
  </si>
  <si>
    <t>Navigate to the Registry path articulated in the Remediation section and confirm it is set as prescribed.</t>
  </si>
  <si>
    <t>The NetBT Parameter NodeType option has been set to '0x2 (2)'.</t>
  </si>
  <si>
    <t>The NetBT Parameter NodeType option has not been set to 0x2 (2).</t>
  </si>
  <si>
    <t>18.5.4</t>
  </si>
  <si>
    <t>18.5.4.1</t>
  </si>
  <si>
    <t>To establish the recommended configuration, set the following Registry value to `0x2 (2) (DWORD)`:
HKEY_LOCAL_MACHINE\System\CurrentControlSet\Services\NetBT\Parameters:NodeType.</t>
  </si>
  <si>
    <t>NetBIOS name resolution queries will require a defined and available WINS server for external NetBIOS name resolution. If a WINS server is not defined or not reachable, and the desired hostname is not defined in the local cache, local LMHOSTS or HOSTS files, NetBIOS name resolution will fail.</t>
  </si>
  <si>
    <t>WIN8.1-201</t>
  </si>
  <si>
    <t>Set Turn off multicast name resolution to Enabled</t>
  </si>
  <si>
    <t>An attacker can listen on a network for these LLMNR (UDP/5355) or NBT-NS (UDP/137) broadcasts and respond to them, tricking the host into thinking that it knows the location of the requested system.
**Note:** To completely mitigate local name resolution poisoning, in addition to this setting, the properties of each installed NIC should also be set to `Disable NetBIOS over TCP/IP` (on the WINS tab in the NIC properties). Unfortunately, there is no global setting to achieve this that automatically applies to all NICs - it is a per-NIC setting that varies with different NIC hardware installations.</t>
  </si>
  <si>
    <t xml:space="preserve">Navigate to the UI Path articulated in the Remediation section and confirm it is set as prescribed. This group policy setting is backed by the following registry location:
HKEY_LOCAL_MACHINE\SOFTWARE\Policies\Microsoft\Windows NT\DNSClient:EnableMulticast
</t>
  </si>
  <si>
    <t xml:space="preserve">The 'Turn off multicast name resolution' option has been enabled. </t>
  </si>
  <si>
    <t xml:space="preserve">The 'Turn off multicast name resolution' option has not been enabled. </t>
  </si>
  <si>
    <t>18.5.4.2</t>
  </si>
  <si>
    <t>To establish the recommended configuration via GP, set the following UI path to `Enabled`:
Computer Configuration\Policies\Administrative Templates\Network\DNS Client\Turn off multicast name resolution.</t>
  </si>
  <si>
    <t>In the event DNS is unavailable a system will be unable to request it from other systems on the same subnet.</t>
  </si>
  <si>
    <t>CCE-34055-4</t>
  </si>
  <si>
    <t>WIN8.1-202</t>
  </si>
  <si>
    <t>Set Prohibit installation and configuration of Network Bridge on your DNS domain network to Enabled</t>
  </si>
  <si>
    <t>The Network Bridge setting, if enabled, allows users to create a Layer 2 Media Access Control (MAC) bridge, enabling them to connect two or more physical network segments together. A Network Bridge thus allows a computer that has connections to two different networks to share data between those networks.
In an enterprise managed environment, where there is a need to control network traffic to only authorized paths, allowing users to create a Network Bridge increases the risk and attack surface from the bridged network.</t>
  </si>
  <si>
    <t xml:space="preserve">Navigate to the UI Path articulated in the Remediation section and confirm it is set as prescribed. This group policy setting is backed by the following registry location:
HKEY_LOCAL_MACHINE\SOFTWARE\Policies\Microsoft\Windows\Network Connections:NC_AllowNetBridge_NLA
</t>
  </si>
  <si>
    <t>The setting Prohibit installation and configuration of Network Bridge on your DNS domain network is enabled</t>
  </si>
  <si>
    <t>The setting Prohibit installation and configuration of Network Bridge on your DNS domain network is not enabled.</t>
  </si>
  <si>
    <t>18.5.11</t>
  </si>
  <si>
    <t>18.5.11.2</t>
  </si>
  <si>
    <t>To establish the recommended configuration via GP, set the following UI path to `Enabled`:
Computer Configuration\Policies\Administrative Templates\Network\Network Connections\Prohibit installation and configuration of Network Bridge on your DNS domain network.</t>
  </si>
  <si>
    <t>Users cannot create or configure a Network Bridge.</t>
  </si>
  <si>
    <t>CCE-33107-4</t>
  </si>
  <si>
    <t>WIN8.1-203</t>
  </si>
  <si>
    <t>Set Require domain users to elevate when setting a network's location to Enabled</t>
  </si>
  <si>
    <t>Allowing regular users to set a network location increases the risk and attack surface.</t>
  </si>
  <si>
    <t xml:space="preserve">Navigate to the UI Path articulated in the Remediation section and confirm it is set as prescribed. This group policy setting is backed by the following registry location:
HKEY_LOCAL_MACHINE\SOFTWARE\Policies\Microsoft\Windows\Network Connections:NC_StdDomainUserSetLocation
</t>
  </si>
  <si>
    <t>The setting Require domain users to elevate when setting a network's location is enabled</t>
  </si>
  <si>
    <t>The setting Require domain users to elevate when setting a network's location is not enabled.</t>
  </si>
  <si>
    <t>18.5.11.3</t>
  </si>
  <si>
    <t>To establish the recommended configuration via GP, set the following UI path to `Enabled`:
Computer Configuration\Policies\Administrative Templates\Network\Network Connections\Require domain users to elevate when setting a network's location.</t>
  </si>
  <si>
    <t>Domain users must elevate when setting a network's location.</t>
  </si>
  <si>
    <t>CCE-35554-5</t>
  </si>
  <si>
    <t>WIN8.1-204</t>
  </si>
  <si>
    <t>Set Hardened UNC Paths to Enabled, with Require Mutual Authentication and Require Integrity set for all NETLOGON and SYSVOL shares</t>
  </si>
  <si>
    <t>In February 2015, Microsoft released a new control mechanism to mitigate a security risk in Group Policy as part of the [MS15-011](https://technet.microsoft.com/library/security/MS15-011) / [MSKB 3000483](https://support.microsoft.com/en-us/kb/3000483) security update. This mechanism requires both the installation of the new security update and also the deployment of specific group policy settings to all computers on the domain from Windows Vista / Server 2008 (non-R2) or higher (the associated security patch to enable this feature was not released for Server 2003). A new group policy template (`NetworkProvider.admx/adml`) was also provided with the security update.
Once the new GPO template is in place, the following are the minimum requirements to remediate the Group Policy security risk:
`\\*\NETLOGON RequireMutualAuthentication=1, RequireIntegrity=1`
`\\*\SYSVOL RequireMutualAuthentication=1, RequireIntegrity=1`
**Note:** A reboot may be required after the setting is applied to a client machine to access the above paths.
Additional guidance on the deployment of this security setting is available from the Microsoft Premier Field Engineering (PFE) Platforms TechNet Blog here: [Guidance on Deployment of MS15-011 and MS15-014](http://blogs.technet.com/b/askpfeplat/archive/2015/02/23/guidance-on-deployment-of-ms15-011-and-ms15-014.aspx).</t>
  </si>
  <si>
    <t xml:space="preserve">Navigate to the UI Path articulated in the Remediation section and confirm it is set as prescribed. This group policy setting is backed by the following registry locations:
HKEY_LOCAL_MACHINE\SOFTWARE\Policies\Microsoft\Windows\NetworkProvider\HardenedPaths:\\*\NETLOGON
HKEY_LOCAL_MACHINE\SOFTWARE\Policies\Microsoft\Windows\NetworkProvider\HardenedPaths:\\*\SYSVOL
</t>
  </si>
  <si>
    <t>The setting Hardened UNC Paths is set to Enabled, with Require Mutual Authentication and Require Integrity set for all NETLOGON and SYSVOL shares</t>
  </si>
  <si>
    <t>The setting Hardened UNC Paths is not set to Enabled, with Require Mutual Authentication and Require Integrity is not set for all NETLOGON and SYSVOL shares.</t>
  </si>
  <si>
    <t>18.5.14</t>
  </si>
  <si>
    <t>18.5.14.1</t>
  </si>
  <si>
    <t>To establish the recommended configuration via GP, set the following UI path to `Enabled` with the following paths configured, at a minimum:
`\\*\NETLOGON RequireMutualAuthentication=1, RequireIntegrity=1`
`\\*\SYSVOL RequireMutualAuthentication=1, RequireIntegrity=1`
Computer Configuration\Policies\Administrative Templates\Network\Network Provider\Hardened UNC Paths.</t>
  </si>
  <si>
    <t>Windows only allows access to the specified UNC paths after fulfilling additional security requirements.</t>
  </si>
  <si>
    <t>WIN8.1-205</t>
  </si>
  <si>
    <t>Set Minimize the number of simultaneous connections to the Internet or a Windows Domain to Enabled</t>
  </si>
  <si>
    <t>Blocking simultaneous connections can help prevent a user unknowingly allowing network traffic to flow between the Internet and the enterprise managed network.</t>
  </si>
  <si>
    <t xml:space="preserve">Navigate to the UI Path articulated in the Remediation section and confirm it is set as prescribed. This group policy setting is backed by the following registry location:
HKEY_LOCAL_MACHINE\SOFTWARE\Policies\Microsoft\Windows\WcmSvc\GroupPolicy:fMinimizeConnections
</t>
  </si>
  <si>
    <t xml:space="preserve">The 'Minimize the number of simultaneous connections to the Internet or a Windows Domain' option has been enabled. </t>
  </si>
  <si>
    <t xml:space="preserve">The Minimize the number of simultaneous connections to the Internet or a Windows Domain option has not been enabled. </t>
  </si>
  <si>
    <t>18.5.21</t>
  </si>
  <si>
    <t>18.5.21.1</t>
  </si>
  <si>
    <t>To establish the recommended configuration via GP, set the following UI path to `Enabled`:
Computer Configuration\Policies\Administrative Templates\Network\Windows Connection Manager\Minimize the number of simultaneous connections to the Internet or a Windows Domain.</t>
  </si>
  <si>
    <t>CCE-35242-7</t>
  </si>
  <si>
    <t>WIN8.1-206</t>
  </si>
  <si>
    <t>Set Prohibit connection to non-domain networks when connected to domain authenticated network to Enabled</t>
  </si>
  <si>
    <t>The potential concern is that a user would unknowingly allow network traffic to flow between the insecure public network and the enterprise managed network.</t>
  </si>
  <si>
    <t xml:space="preserve">Navigate to the UI Path articulated in the Remediation section and confirm it is set as prescribed. This group policy setting is backed by the following registry location:
HKEY_LOCAL_MACHINE\SOFTWARE\Policies\Microsoft\Windows\WcmSvc\GroupPolicy:fBlockNonDomain
</t>
  </si>
  <si>
    <t>The setting Prohibit connection to non-domain networks when connected to domain authenticated network is enabled</t>
  </si>
  <si>
    <t>The setting Prohibit connection to non-domain networks when connected to domain authenticated network is not enabled.</t>
  </si>
  <si>
    <t>18.5.21.2</t>
  </si>
  <si>
    <t>To establish the recommended configuration via GP, set the following UI path to `Enabled`:
Computer Configuration\Policies\Administrative Templates\Network\Windows Connection Manager\Prohibit connection to non-domain networks when connected to domain authenticated network.</t>
  </si>
  <si>
    <t>The computer responds to automatic and manual network connection attempts based on the following circumstances:
_Automatic connection attempts_ - When the computer is already connected to a domain based network, all automatic connection attempts to non-domain networks are blocked. - When the computer is already connected to a non-domain based network, automatic connection attempts to domain based networks are blocked.
_Manual connection attempts_ - When the computer is already connected to either a non-domain based network or a domain based network over media other than Ethernet, and a user attempts to create a manual connection to an additional network in violation of this policy setting, the existing network connection is disconnected and the manual connection is allowed. - When the computer is already connected to either a non-domain based network or a domain based network over Ethernet, and a user attempts to create a manual connection to an additional network in violation of this policy setting, the existing Ethernet connection is maintained and the manual connection attempt is blocked.</t>
  </si>
  <si>
    <t>CCE-35375-5</t>
  </si>
  <si>
    <t>WIN8.1-207</t>
  </si>
  <si>
    <t>Set Include command line in process creation events to Disabled</t>
  </si>
  <si>
    <t>When this policy setting is enabled, any user who has read access to the security events can read the command-line arguments for any successfully created process. Command-line arguments may contain sensitive or private information such as passwords or user data.</t>
  </si>
  <si>
    <t xml:space="preserve">Navigate to the UI Path articulated in the Remediation section and confirm it is set as prescribed. This group policy setting is backed by the following registry location:
HKEY_LOCAL_MACHINE\SOFTWARE\Microsoft\Windows\CurrentVersion\Policies\System\Audit:ProcessCreationIncludeCmdLine_Enabled
</t>
  </si>
  <si>
    <t>The setting Include command line in process creation events is disabled</t>
  </si>
  <si>
    <t>The setting Include command line in process creation events is not disabled.</t>
  </si>
  <si>
    <t>18.8.3</t>
  </si>
  <si>
    <t>18.8.3.1</t>
  </si>
  <si>
    <t>To establish the recommended configuration via GP, set the following UI path to `Disabled`:
Computer Configuration\Policies\Administrative Templates\System\Audit Process Creation\Include command line in process creation events.</t>
  </si>
  <si>
    <t>CCE-35802-8</t>
  </si>
  <si>
    <t xml:space="preserve"> Set Include command line in process creation events to Disabled. One method to achieve the recommended configuration via GP: Set the following UI path to Disabled:
Computer Configuration\Policies\Administrative Templates\System\Audit Process Creation\Include command line in process creation events.</t>
  </si>
  <si>
    <t>WIN8.1-208</t>
  </si>
  <si>
    <t>Set Remote host allows delegation of non-exportable credentials to Enabled</t>
  </si>
  <si>
    <t>_Restricted Admin Mode_ was designed to help protect administrator accounts by ensuring that reusable credentials are not stored in memory on remote devices that could potentially be compromised.
_Windows Defender Remote Credential Guard_ helps you protect your credentials over a Remote Desktop connection by redirecting Kerberos requests back to the device that is requesting the connection.
Both features should be enabled and supported, as they reduce the chance of credential theft.</t>
  </si>
  <si>
    <t xml:space="preserve">Navigate to the UI Path articulated in the Remediation section and confirm it is set as prescribed. This group policy setting is backed by the following registry location:
HKEY_LOCAL_MACHINE\SOFTWARE\Policies\Microsoft\Windows\CredentialsDelegation:AllowProtectedCreds
</t>
  </si>
  <si>
    <t>Remote host allows delegation of non-exportable credentials' has been set to enabled.</t>
  </si>
  <si>
    <t>Remote host allows delegation of non-exportable credentials has not been set to enabled.</t>
  </si>
  <si>
    <t>18.8.4</t>
  </si>
  <si>
    <t>18.8.4.1</t>
  </si>
  <si>
    <t>To establish the recommended configuration via GP, set the following UI path to `Enabled`:
Computer Configuration\Policies\Administrative Templates\System\Credentials Delegation\Remote host allows delegation of non-exportable credentials.</t>
  </si>
  <si>
    <t>The host will support the _Restricted Admin Mode_ and _Windows Defender Remote Credential Guard_ features.</t>
  </si>
  <si>
    <t xml:space="preserve"> Set Remote host allows delegation of non-exportable credentials to Enabled. One method to achieve the recommended configuration via GP: Set the following UI path to Enabled:
Computer Configuration\Policies\Administrative Templates\System\Credentials Delegation\Remote host allows delegation of non-exportable credentials.</t>
  </si>
  <si>
    <t>WIN8.1-209</t>
  </si>
  <si>
    <t>Set Boot-Start Driver Initialization Policy to Enabled: Good, unknown and bad but critical</t>
  </si>
  <si>
    <t xml:space="preserve">Navigate to the UI Path articulated in the Remediation section and confirm it is set as prescribed. This group policy setting is backed by the following registry location:
HKEY_LOCAL_MACHINE\SYSTEM\CurrentControlSet\Policies\EarlyLaunch:DriverLoadPolicy
</t>
  </si>
  <si>
    <t>The security setting Boot-Start Driver Initialization Policy is set to Enabled: Good, unknown and bad but critical.</t>
  </si>
  <si>
    <t>The security setting Boot-Start Driver Initialization Policy is not set to Enabled:Good, unknown and bad but critical.</t>
  </si>
  <si>
    <t>18.8.14</t>
  </si>
  <si>
    <t>18.8.14.1</t>
  </si>
  <si>
    <t>To establish the recommended configuration via GP, set the following UI path to `Enabled:` `Good, unknown and bad but critical:`
Computer Configuration\Policies\Administrative Templates\System\Early Launch Antimalware\Boot-Start Driver Initialization Policy.</t>
  </si>
  <si>
    <t>CCE-33231-2</t>
  </si>
  <si>
    <t>WIN8.1-210</t>
  </si>
  <si>
    <t>Set Configure registry policy processing: Do not apply during periodic background processing to Enabled: FALSE</t>
  </si>
  <si>
    <t>Setting this option to false (unchecked) will ensure that domain policy changes take effect more quickly, as compared to waiting until the next user logon or system restart.</t>
  </si>
  <si>
    <t xml:space="preserve">Navigate to the UI Path articulated in the Remediation section and confirm it is set as prescribed. This group policy setting is backed by the following registry location:
HKEY_LOCAL_MACHINE\SOFTWARE\Policies\Microsoft\Windows\Group Policy\{35378EAC-683F-11D2-A89A-00C04FBBCFA2}\NoBackgroundPolicy
</t>
  </si>
  <si>
    <t>The security setting Configure registry policy processing: Do not apply during periodic background processing is set to False.</t>
  </si>
  <si>
    <t>The security setting Configure registry policy processing: Do not apply during periodic background processing is not set to False.</t>
  </si>
  <si>
    <t>18.8.21</t>
  </si>
  <si>
    <t>18.8.21.2</t>
  </si>
  <si>
    <t>To establish the recommended configuration via GP, set the following UI path to `Enabled`, then set the `Do not apply during periodic background processing` option to `FALSE` (unchecked):
Computer Configuration\Policies\Administrative Templates\System\Group Policy\Configure registry policy processing.</t>
  </si>
  <si>
    <t>CCE-35384-7</t>
  </si>
  <si>
    <t>WIN8.1-211</t>
  </si>
  <si>
    <t>Set Configure registry policy processing: Process even if the Group Policy objects have not changed to Enabled: TRUE</t>
  </si>
  <si>
    <t>Setting this option to true (checked) will ensure unauthorized changes that might have been configured locally are forced to match the domain-based Group Policy settings again.</t>
  </si>
  <si>
    <t xml:space="preserve">Navigate to the UI Path articulated in the Remediation section and confirm it is set as prescribed. This group policy setting is backed by the following registry location:
HKEY_LOCAL_MACHINE\SOFTWARE\Policies\Microsoft\Windows\Group Policy\{35378EAC-683F-11D2-A89A-00C04FBBCFA2}\NoGPOListChanges
</t>
  </si>
  <si>
    <t>The security setting Configure registry policy processing: Process even if the Group Policy objects have not changed is set to True.</t>
  </si>
  <si>
    <t>The security setting Configure registry policy processing: Process even if the Group Policy objects have not changed is not set to True.</t>
  </si>
  <si>
    <t>18.8.21.3</t>
  </si>
  <si>
    <t>To establish the recommended configuration via GP, set the following UI path to `Enabled`, then set the `Process even if the Group Policy objects have not changed` option to `TRUE` (checked):
Computer Configuration\Policies\Administrative Templates\System\Group Policy\Configure registry policy processing.</t>
  </si>
  <si>
    <t>Group Policies will be reapplied even if they have not been changed, which could have a slight impact on performance.</t>
  </si>
  <si>
    <t>WIN8.1-212</t>
  </si>
  <si>
    <t>Set Turn off background refresh of Group Policy to Disabled</t>
  </si>
  <si>
    <t>This setting ensures that group policy changes take effect more quickly, as compared to waiting until the next user logon or system restart.</t>
  </si>
  <si>
    <t xml:space="preserve">Navigate to the UI Path articulated in the Remediation section and confirm it is set as prescribed. This group policy setting is in effect when the following registry location does not exist:
HKEY_LOCAL_MACHINE\SOFTWARE\Microsoft\Windows\CurrentVersion\Policies\System:DisableBkGndGroupPolicy
</t>
  </si>
  <si>
    <t>The setting 'turn off background refresh of Group Policy is disabled</t>
  </si>
  <si>
    <t>The setting 'turn off background refresh of Group Policy is not disabled.</t>
  </si>
  <si>
    <t>18.8.21.4</t>
  </si>
  <si>
    <t>To establish the recommended configuration via GP, set the following UI path to `Disabled`:
Computer Configuration\Policies\Administrative Templates\System\Group Policy\Turn off background refresh of Group Policy.</t>
  </si>
  <si>
    <t>CCE-35776-4</t>
  </si>
  <si>
    <t>WIN8.1-213</t>
  </si>
  <si>
    <t>IA-3</t>
  </si>
  <si>
    <t>Device Identification and Authentication</t>
  </si>
  <si>
    <t xml:space="preserve">Navigate to the UI Path articulated in the Remediation section and confirm it is set as prescribed. This group policy setting is backed by the following registry location:
HKEY_LOCAL_MACHINE\SOFTWARE\Policies\Microsoft\Windows NT\Printers:DisableWebPnPDownload
</t>
  </si>
  <si>
    <t>The security setting Turn off downloading of print drivers over HTTP is Enabled.</t>
  </si>
  <si>
    <t>18.8.22.1</t>
  </si>
  <si>
    <t>18.8.22.1.2</t>
  </si>
  <si>
    <t>To establish the recommended configuration via GP, set the following UI path to `Enabled`:
Computer Configuration\Policies\Administrative Templates\System\Internet Communication Management\Internet Communication settings\Turn off downloading of print drivers over HTTP.</t>
  </si>
  <si>
    <t>Print drivers cannot be downloaded over HTTP.
**Note:** This policy setting does not prevent the client computer from printing to printers on the intranet or the Internet over HTTP. It only prohibits downloading drivers that are not already installed locally.</t>
  </si>
  <si>
    <t>CCE-35781-4</t>
  </si>
  <si>
    <t>WIN8.1-214</t>
  </si>
  <si>
    <t xml:space="preserve">Navigate to the UI Path articulated in the Remediation section and confirm it is set as prescribed. This group policy setting is backed by the following registry location:
HKEY_LOCAL_MACHINE\SOFTWARE\Microsoft\Windows\CurrentVersion\Policies\Explorer:NoWebServices
</t>
  </si>
  <si>
    <t>The security setting Turn off Internet download for Web publishing and online ordering wizards is Enabled.</t>
  </si>
  <si>
    <t>18.8.22.1.6</t>
  </si>
  <si>
    <t>To establish the recommended configuration via GP, set the following UI path to `Enabled`:
Computer Configuration\Policies\Administrative Templates\System\Internet Communication Management\Internet Communication settings\Turn off Internet download for Web publishing and online ordering wizards.</t>
  </si>
  <si>
    <t>Windows is prevented from downloading providers; only the service providers cached in the local registry are displayed.</t>
  </si>
  <si>
    <t>CCE-33143-9</t>
  </si>
  <si>
    <t>WIN8.1-215</t>
  </si>
  <si>
    <t>Information that is transmitted over HTTP through this capability is not protected and can be intercepted by malicious users. For this reason, it is not often used in enterprise managed environments.</t>
  </si>
  <si>
    <t xml:space="preserve">Navigate to the UI Path articulated in the Remediation section and confirm it is set as prescribed. This group policy setting is backed by the following registry location:
HKEY_LOCAL_MACHINE\SOFTWARE\Policies\Microsoft\Windows NT\Printers:DisableHTTPPrinting
</t>
  </si>
  <si>
    <t>The security setting Turn off printing over HTTP is Enabled.</t>
  </si>
  <si>
    <t>18.8.22.1.7</t>
  </si>
  <si>
    <t>To establish the recommended configuration via GP, set the following UI path to `Enabled`:
Computer Configuration\Policies\Administrative Templates\System\Internet Communication Management\Internet Communication settings\Turn off printing over HTTP.</t>
  </si>
  <si>
    <t>The client computer will not be able to print to Internet printers over HTTP.
**Note:** This policy setting affects the client side of Internet printing only. Regardless of how it is configured, a computer could act as an Internet Printing server and make its shared printers available through HTTP.</t>
  </si>
  <si>
    <t>CCE-33783-2</t>
  </si>
  <si>
    <t>WIN8.1-216</t>
  </si>
  <si>
    <t>Set Do not display network selection UI to Enabled</t>
  </si>
  <si>
    <t>An unauthorized user could disconnect the PC from the network or can connect the PC to other available networks without signing into Windows.</t>
  </si>
  <si>
    <t xml:space="preserve">Navigate to the UI Path articulated in the Remediation section and confirm it is set as prescribed. This group policy setting is backed by the following registry location:
HKEY_LOCAL_MACHINE\SOFTWARE\Policies\Microsoft\Windows\System:DontDisplayNetworkSelectionUI
</t>
  </si>
  <si>
    <t>The security setting Do not display network selection UI is Enabled.</t>
  </si>
  <si>
    <t>The security setting Do not display network selection UI is not enabled.</t>
  </si>
  <si>
    <t>18.8.27</t>
  </si>
  <si>
    <t>18.8.27.1</t>
  </si>
  <si>
    <t>To establish the recommended configuration via GP, set the following UI path to `Enabled`:
Computer Configuration\Policies\Administrative Templates\System\Logon\Do not display network selection UI.</t>
  </si>
  <si>
    <t>The PC's network connectivity state cannot be changed without signing into Windows.</t>
  </si>
  <si>
    <t>CCE-33822-8</t>
  </si>
  <si>
    <t>WIN8.1-217</t>
  </si>
  <si>
    <t xml:space="preserve">Navigate to the UI Path articulated in the Remediation section and confirm it is set as prescribed. This group policy setting is backed by the following registry location:
HKEY_LOCAL_MACHINE\SOFTWARE\Policies\Microsoft\Windows\System:DontEnumerateConnectedUsers
</t>
  </si>
  <si>
    <t>The security setting Do not enumerate connected users on domain-joined computers is Enabled.</t>
  </si>
  <si>
    <t>18.8.27.2</t>
  </si>
  <si>
    <t>To establish the recommended configuration via GP, set the following UI path to `Enabled`:
Computer Configuration\Policies\Administrative Templates\System\Logon\Do not enumerate connected users on domain-joined computers.</t>
  </si>
  <si>
    <t>The Logon UI will not enumerate any connected users on domain-joined computers.</t>
  </si>
  <si>
    <t>CCE-35207-0</t>
  </si>
  <si>
    <t>WIN8.1-218</t>
  </si>
  <si>
    <t xml:space="preserve">Navigate to the UI Path articulated in the Remediation section and confirm it is set as prescribed. This group policy setting is backed by the following registry location:
HKEY_LOCAL_MACHINE\SOFTWARE\Policies\Microsoft\Windows\System:EnumerateLocalUsers
</t>
  </si>
  <si>
    <t>The security setting Enumerate local users on domain-joined computers is Disabled.</t>
  </si>
  <si>
    <t>18.8.27.3</t>
  </si>
  <si>
    <t>To establish the recommended configuration via GP, set the following UI path to `Disabled`:
Computer Configuration\Policies\Administrative Templates\System\Logon\Enumerate local users on domain-joined computers.</t>
  </si>
  <si>
    <t>CCE-34838-3</t>
  </si>
  <si>
    <t>WIN8.1-219</t>
  </si>
  <si>
    <t>Set Turn off app notifications on the lock screen to Enabled</t>
  </si>
  <si>
    <t>App notifications might display sensitive business or personal data.</t>
  </si>
  <si>
    <t xml:space="preserve">Navigate to the UI Path articulated in the Remediation section and confirm it is set as prescribed. This group policy setting is backed by the following registry location:
HKEY_LOCAL_MACHINE\SOFTWARE\Policies\Microsoft\Windows\System:DisableLockScreenAppNotifications
</t>
  </si>
  <si>
    <t>The setting 'turn off app notifications on the lock screen is enabled</t>
  </si>
  <si>
    <t>The setting 'turn off app notifications on the lock screen is not enabled.</t>
  </si>
  <si>
    <t>18.8.27.4</t>
  </si>
  <si>
    <t>To establish the recommended configuration via GP, set the following UI path to `Enabled:`
Computer Configuration\Policies\Administrative Templates\System\Logon\Turn off app notifications on the lock screen.</t>
  </si>
  <si>
    <t>No app notifications are displayed on the lock screen.</t>
  </si>
  <si>
    <t>CCE-34837-5</t>
  </si>
  <si>
    <t>WIN8.1-220</t>
  </si>
  <si>
    <t>Set Turn off picture password sign-in to Enabled</t>
  </si>
  <si>
    <t>Picture passwords bypass the requirement for a typed complex password. In a shared work environment, a simple shoulder surf where someone observed the on-screen gestures would allow that person to gain access to the system without the need to know the complex password. Vertical monitor screens with an image are much more visible at a distance than horizontal key strokes, increasing the likelihood of a successful observation of the mouse gestures.</t>
  </si>
  <si>
    <t xml:space="preserve">Navigate to the UI Path articulated in the Remediation section and confirm it is set as prescribed. This group policy setting is backed by the following registry location:
HKEY_LOCAL_MACHINE\SOFTWARE\Policies\Microsoft\Windows\System:BlockDomainPicturePassword
</t>
  </si>
  <si>
    <t>The 'Turn off picture password sign-in' has been set to enabled.</t>
  </si>
  <si>
    <t>The Turn off picture password sign-in has not been set to enabled.</t>
  </si>
  <si>
    <t>18.8.27.5</t>
  </si>
  <si>
    <t>To establish the recommended configuration via GP, set the following UI path to `Enabled`:
Computer Configuration\Policies\Administrative Templates\System\Logon\Turn off picture password sign-in.</t>
  </si>
  <si>
    <t>Users will not be able to set up or sign in with a picture password.</t>
  </si>
  <si>
    <t>CCE-35291-4</t>
  </si>
  <si>
    <t>WIN8.1-221</t>
  </si>
  <si>
    <t>Set Turn on convenience PIN sign-in to Disabled</t>
  </si>
  <si>
    <t>A PIN is created from a much smaller selection of characters than a password, so in most cases a PIN will be much less robust than a password.</t>
  </si>
  <si>
    <t xml:space="preserve">Navigate to the UI Path articulated in the Remediation section and confirm it is set as prescribed. This group policy setting is backed by the following registry location:
HKEY_LOCAL_MACHINE\SOFTWARE\Policies\Microsoft\Windows\System:AllowDomainPINLogon
</t>
  </si>
  <si>
    <t>The security setting Turn on convenience PIN sign-in is Disabled.</t>
  </si>
  <si>
    <t>18.8.27.6</t>
  </si>
  <si>
    <t>To establish the recommended configuration via GP, set the following UI path to `Disabled`:
Computer Configuration\Policies\Administrative Templates\System\Logon\Turn on convenience PIN sign-in.</t>
  </si>
  <si>
    <t>CCE-35095-9</t>
  </si>
  <si>
    <t>WIN8.1-222</t>
  </si>
  <si>
    <t>Set Require a password when a computer wakes (on battery) to Enabled</t>
  </si>
  <si>
    <t xml:space="preserve">Navigate to the UI Path articulated in the Remediation section and confirm it is set as prescribed. This group policy setting is backed by the following registry location:
HKEY_LOCAL_MACHINE\SOFTWARE\Policies\Microsoft\Power\PowerSettings\0e796bdb-100d-47d6-a2d5-f7d2daa51f51:DCSettingIndex
</t>
  </si>
  <si>
    <t>The security setting Require a Password When a Computer Wakes (On Battery) is Enabled.</t>
  </si>
  <si>
    <t>18.8.33.6</t>
  </si>
  <si>
    <t>18.8.33.6.3</t>
  </si>
  <si>
    <t>To establish the recommended configuration via GP, set the following UI path to `Enabled`:
Computer Configuration\Policies\Administrative Templates\System\Power Management\Sleep Settings\Require a password when a computer wakes (on battery).</t>
  </si>
  <si>
    <t>CCE-33782-4</t>
  </si>
  <si>
    <t>WIN8.1-223</t>
  </si>
  <si>
    <t>Set Require a password when a computer wakes (plugged in) to Enabled</t>
  </si>
  <si>
    <t xml:space="preserve">Navigate to the UI Path articulated in the Remediation section and confirm it is set as prescribed. This group policy setting is backed by the following registry location:
HKEY_LOCAL_MACHINE\SOFTWARE\Policies\Microsoft\Power\PowerSettings\0e796bdb-100d-47d6-a2d5-f7d2daa51f51:ACSettingIndex
</t>
  </si>
  <si>
    <t>The security setting Require a Password When a Computer Wakes (Plugged In) is Enabled.</t>
  </si>
  <si>
    <t>18.8.33.6.4</t>
  </si>
  <si>
    <t>To establish the recommended configuration via GP, set the following UI path to `Enabled`:
Computer Configuration\Policies\Administrative Templates\System\Power Management\Sleep Settings\Require a password when a computer wakes (plugged in).</t>
  </si>
  <si>
    <t>CCE-35462-1</t>
  </si>
  <si>
    <t>WIN8.1-224</t>
  </si>
  <si>
    <t xml:space="preserve">Navigate to the UI Path articulated in the Remediation section and confirm it is set as prescribed. This group policy setting is backed by the following registry location:
HKEY_LOCAL_MACHINE\SOFTWARE\Policies\Microsoft\Windows NT\Terminal Services:fAllowUnsolicited
</t>
  </si>
  <si>
    <t>The security setting Configure Offer Remote Assistance is Disabled.</t>
  </si>
  <si>
    <t>The security setting Configure Offer Remote Assistance is not disabled.</t>
  </si>
  <si>
    <t>18.8.35</t>
  </si>
  <si>
    <t>18.8.35.1</t>
  </si>
  <si>
    <t>To establish the recommended configuration via GP, set the following UI path to `Disabled`:
Computer Configuration\Policies\Administrative Templates\System\Remote Assistance\Configure Offer Remote Assistance.</t>
  </si>
  <si>
    <t>CCE-33801-2</t>
  </si>
  <si>
    <t>WIN8.1-225</t>
  </si>
  <si>
    <t xml:space="preserve">Navigate to the UI Path articulated in the Remediation section and confirm it is set as prescribed. This group policy setting is backed by the following registry location:
HKEY_LOCAL_MACHINE\SOFTWARE\Policies\Microsoft\Windows NT\Terminal Services:fAllowToGetHelp
</t>
  </si>
  <si>
    <t>The security setting Configure Solicited Remote Assistance is Disabled.</t>
  </si>
  <si>
    <t>18.8.35.2</t>
  </si>
  <si>
    <t>To establish the recommended configuration via GP, set the following UI path to `Disabled`:
Computer Configuration\Policies\Administrative Templates\System\Remote Assistance\Configure Solicited Remote Assistance.</t>
  </si>
  <si>
    <t>Users on this computer cannot use e-mail or file transfer to ask someone for help. Also, users cannot use instant messaging programs to allow connections to this computer.</t>
  </si>
  <si>
    <t>CCE-35331-8</t>
  </si>
  <si>
    <t>WIN8.1-226</t>
  </si>
  <si>
    <t>Set Enable RPC Endpoint Mapper Client Authentication to Enabled</t>
  </si>
  <si>
    <t xml:space="preserve">Navigate to the UI Path articulated in the Remediation section and confirm it is set as prescribed. This group policy setting is backed by the following registry location:
HKEY_LOCAL_MACHINE\SOFTWARE\Policies\Microsoft\Windows NT\Rpc:EnableAuthEpResolution
</t>
  </si>
  <si>
    <t>The security setting Enable RPC Endpoint Mapper Client Authentication is Enabled.</t>
  </si>
  <si>
    <t>The security setting Enable RPC Endpoint Mapper Client Authentication is not enabled.</t>
  </si>
  <si>
    <t>18.8.36</t>
  </si>
  <si>
    <t>18.8.36.1</t>
  </si>
  <si>
    <t>To establish the recommended configuration via GP, set the following UI path to `Enabled`:
Computer Configuration\Policies\Administrative Templates\System\Remote Procedure Call\Enable RPC Endpoint Mapper Client Authentication.</t>
  </si>
  <si>
    <t>RPC clients will authenticate to the Endpoint Mapper Service for calls that contain authentication information. Clients making such calls will not be able to communicate with the Windows NT4 Server Endpoint Mapper Service.</t>
  </si>
  <si>
    <t>CCE-35392-0</t>
  </si>
  <si>
    <t>WIN8.1-227</t>
  </si>
  <si>
    <t>Set Restrict Unauthenticated RPC clients to Enabled: Authenticated</t>
  </si>
  <si>
    <t xml:space="preserve">Navigate to the UI Path articulated in the Remediation section and confirm it is set as prescribed. This group policy setting is backed by the following registry location:
HKEY_LOCAL_MACHINE\SOFTWARE\Policies\Microsoft\Windows NT\Rpc:RestrictRemoteClients
</t>
  </si>
  <si>
    <t>The security setting Restrict Unauthenticated RPC clients is set to Enabled:Authenticated.</t>
  </si>
  <si>
    <t>The security setting Restrict Unauthenticated RPC clients is not set to Enabled:Authenticated.</t>
  </si>
  <si>
    <t>18.8.36.2</t>
  </si>
  <si>
    <t>To establish the recommended configuration via GP, set the following UI path to `Enabled: Authenticated`:
Computer Configuration\Policies\Administrative Templates\System\Remote Procedure Call\Restrict Unauthenticated RPC clients.</t>
  </si>
  <si>
    <t>CCE-35391-2</t>
  </si>
  <si>
    <t>WIN8.1-228</t>
  </si>
  <si>
    <t>Set Allow Microsoft accounts to be optional to Enabled</t>
  </si>
  <si>
    <t>Enabling this setting allows an organization to use their enterprise user accounts instead of using their Microsoft accounts when accessing Windows store apps. This provides the organization with greater control over relevant credentials. Microsoft accounts cannot be centrally managed and as such enterprise credential security policies cannot be applied to them, which could put any information accessed by using Microsoft accounts at risk.</t>
  </si>
  <si>
    <t xml:space="preserve">Navigate to the UI Path articulated in the Remediation section and confirm it is set as prescribed. This group policy setting is backed by the following registry location:
HKEY_LOCAL_MACHINE\SOFTWARE\Microsoft\Windows\CurrentVersion\Policies\System:MSAOptional
</t>
  </si>
  <si>
    <t>The security setting Allow Microsoft accounts to be optional is Enabled.</t>
  </si>
  <si>
    <t>The security setting Allow Microsoft accounts to be optional is not enabled.</t>
  </si>
  <si>
    <t>18.9.6</t>
  </si>
  <si>
    <t>18.9.6.1</t>
  </si>
  <si>
    <t>To establish the recommended configuration via GP, set the following UI path to `Enabled`:
Computer Configuration\Policies\Administrative Templates\Windows Components\App runtime\Allow Microsoft accounts to be optional.</t>
  </si>
  <si>
    <t>Windows Store apps that typically require a Microsoft account to sign in will allow users to sign in with an enterprise account instead.</t>
  </si>
  <si>
    <t>CCE-35803-6</t>
  </si>
  <si>
    <t>WIN8.1-229</t>
  </si>
  <si>
    <t>Set Disallow Autoplay for non-volume devices to Enabled</t>
  </si>
  <si>
    <t xml:space="preserve">Navigate to the UI Path articulated in the Remediation section and confirm it is set as prescribed. This group policy setting is backed by the following registry location:
HKEY_LOCAL_MACHINE\SOFTWARE\Policies\Microsoft\Windows\Explorer:NoAutoplayfornonVolume
</t>
  </si>
  <si>
    <t>The setting Disallow Autoplay for non-volume devices is enabled</t>
  </si>
  <si>
    <t>The setting Disallow Autoplay for non-volume devices is not enabled.</t>
  </si>
  <si>
    <t>18.9.8</t>
  </si>
  <si>
    <t>18.9.8.1</t>
  </si>
  <si>
    <t>To establish the recommended configuration via GP, set the following UI path to `Enabled`:
Computer Configuration\Policies\Administrative Templates\Windows Components\AutoPlay Policies\Disallow Autoplay for non-volume devices.</t>
  </si>
  <si>
    <t>AutoPlay will not be allowed for MTP devices like cameras or phones.</t>
  </si>
  <si>
    <t>CCE-35289-8</t>
  </si>
  <si>
    <t>WIN8.1-230</t>
  </si>
  <si>
    <t>Prior to Windows Vista, when media containing an autorun command is inserted, the system will automatically execute the program without user intervention. This creates a major security concern as code may be executed without user's knowledge. The default behavior starting with Windows Vista is to prompt the user whether autorun command is to be run. The autorun command is represented as a handler in the Autoplay dialog.</t>
  </si>
  <si>
    <t xml:space="preserve">Navigate to the UI Path articulated in the Remediation section and confirm it is set as prescribed. This group policy setting is backed by the following registry location:
HKEY_LOCAL_MACHINE\SOFTWARE\Microsoft\Windows\CurrentVersion\Policies\Explorer:NoAutorun
</t>
  </si>
  <si>
    <t>The setting Set the default behavior for AutoRun is not set to Enabled: Do not execute any autorun commands.</t>
  </si>
  <si>
    <t>18.9.8.2</t>
  </si>
  <si>
    <t>To establish the recommended configuration via GP, set the following UI path to `Enabled: Do not execute any autorun commands`:
Computer Configuration\Policies\Administrative Templates\Windows Components\AutoPlay Policies\Set the default behavior for AutoRun.</t>
  </si>
  <si>
    <t>AutoRun commands will be completely disabled.</t>
  </si>
  <si>
    <t>CCE-34771-6</t>
  </si>
  <si>
    <t>WIN8.1-231</t>
  </si>
  <si>
    <t>Set Turn off Autoplay to Enabled: All drives</t>
  </si>
  <si>
    <t xml:space="preserve">Navigate to the UI Path articulated in the Remediation section and confirm it is set as prescribed. This group policy setting is backed by the following registry location:
HKEY_LOCAL_MACHINE\SOFTWARE\Microsoft\Windows\CurrentVersion\Policies\Explorer:NoDriveTypeAutoRun
</t>
  </si>
  <si>
    <t>The security setting Turn off Autoplay is set to Enabled: All drives.</t>
  </si>
  <si>
    <t>The security setting Turn off Autoplay is not set to Enabled: All drives.</t>
  </si>
  <si>
    <t>18.9.8.3</t>
  </si>
  <si>
    <t>To establish the recommended configuration via GP, set the following UI path to `Enabled: All drives`:
Computer Configuration\Policies\Administrative Templates\Windows Components\AutoPlay Policies\Turn off Autoplay.</t>
  </si>
  <si>
    <t>Autoplay will be disabled - users will have to manually launch setup or installation programs that are provided on removable media.</t>
  </si>
  <si>
    <t>CCE-33791-5</t>
  </si>
  <si>
    <t>WIN8.1-232</t>
  </si>
  <si>
    <t>Set Do not display the password reveal button to Enabled</t>
  </si>
  <si>
    <t>This is a useful feature when entering a long and complex password, especially when using a touchscreen. The potential risk is that someone else may see your password while surreptitiously observing your screen.</t>
  </si>
  <si>
    <t xml:space="preserve">Navigate to the UI Path articulated in the Remediation section and confirm it is set as prescribed. This group policy setting is backed by the following registry location:
HKEY_LOCAL_MACHINE\SOFTWARE\Policies\Microsoft\Windows\CredUI:DisablePasswordReveal
</t>
  </si>
  <si>
    <t>The setting Do not display the password reveal button is enabled</t>
  </si>
  <si>
    <t>The setting Do not display the password reveal button is not enabled.</t>
  </si>
  <si>
    <t>HCM45: System configuration provides additional attack surface.</t>
  </si>
  <si>
    <t>18.9.15</t>
  </si>
  <si>
    <t>18.9.15.1</t>
  </si>
  <si>
    <t>To establish the recommended configuration via GP, set the following UI path to `Enabled`:
Computer Configuration\Policies\Administrative Templates\Windows Components\Credential User Interface\Do not display the password reveal button.</t>
  </si>
  <si>
    <t>The password reveal button will not be displayed after a user types a password in the password entry text box.</t>
  </si>
  <si>
    <t>CCE-32965-6</t>
  </si>
  <si>
    <t>WIN8.1-233</t>
  </si>
  <si>
    <t xml:space="preserve">Navigate to the UI Path articulated in the Remediation section and confirm it is set as prescribed. This group policy setting is backed by the following registry location:
HKEY_LOCAL_MACHINE\SOFTWARE\Microsoft\Windows\CurrentVersion\Policies\CredUI:EnumerateAdministrators
</t>
  </si>
  <si>
    <t>The security setting Enumerate administrator accounts on elevation is Disabled.</t>
  </si>
  <si>
    <t>18.9.15.2</t>
  </si>
  <si>
    <t>To establish the recommended configuration via GP, set the following UI path to `Disabled`:
Computer Configuration\Policies\Administrative Templates\Windows Components\Credential User Interface\Enumerate administrator accounts on elevation.</t>
  </si>
  <si>
    <t>CCE-35194-0</t>
  </si>
  <si>
    <t>WIN8.1-234</t>
  </si>
  <si>
    <t>Install EMET 5.52 or higher</t>
  </si>
  <si>
    <t>EMET mitigations help reduce the reliability of exploits that target vulnerable software running on Windows.</t>
  </si>
  <si>
    <t>Navigate to `Control Panel\Program\Programs and Features` and confirm "EMET 5.52" or higher is listed in the `Name` column.</t>
  </si>
  <si>
    <t>The EMET 5.52 has been installed.</t>
  </si>
  <si>
    <t>The EMET 5.52 has not been installed.</t>
  </si>
  <si>
    <t>18.9.24</t>
  </si>
  <si>
    <t>18.9.24.1</t>
  </si>
  <si>
    <t>Install EMET 5.52 or higher.</t>
  </si>
  <si>
    <t>Install EMET 5.52 or higher. Install EMET 5.52 or higher.</t>
  </si>
  <si>
    <t>WIN8.1-235</t>
  </si>
  <si>
    <t>Set Default Action and Mitigation Settings to Enabled (plus subsettings)</t>
  </si>
  <si>
    <t>These advanced mitigations for ROP mitigations apply to all configured software in EMET:
- **Deep Hooks** protects critical APIs and the subsequent lower level APIs used by the top level critical API.
- **Anti Detours** renders ineffective exploits that evade hooks by executing a copy of the hooked function prologue and then jump to the function past the prologue.
- **Banned Functions** will block calls to `ntdll!LdrHotPatchRoutine` to mitigate potential exploits abusing the API.</t>
  </si>
  <si>
    <t xml:space="preserve">Navigate to the UI Path articulated in the Remediation section and confirm it is set as prescribed. This group policy setting is backed by the following registry location:
HKEY_LOCAL_MACHINE\SOFTWARE\Policies\Microsoft\EMET\SysSettings:AntiDetours
HKEY_LOCAL_MACHINE\SOFTWARE\Policies\Microsoft\EMET\SysSettings:BannedFunctions
HKEY_LOCAL_MACHINE\SOFTWARE\Policies\Microsoft\EMET\SysSettings:DeepHooks
HKEY_LOCAL_MACHINE\SOFTWARE\Policies\Microsoft\EMET\SysSettings:ExploitAction
</t>
  </si>
  <si>
    <t>The Default Protections for Internet Explorer has been enabled.</t>
  </si>
  <si>
    <t>The Default Protections for Internet Explorer has not been enabled.</t>
  </si>
  <si>
    <t>18.9.24.2</t>
  </si>
  <si>
    <t>To establish the recommended configuration via GP, set the following UI path to `Enabled:`
Computer Configuration\Policies\Administrative Templates\Windows Components\EMET\Default Action and Mitigation Settings.</t>
  </si>
  <si>
    <t>The advanced mitigations available in EMET will be enabled and actively applied to all software they are configured for.</t>
  </si>
  <si>
    <t>CCE-35473-8</t>
  </si>
  <si>
    <t>WIN8.1-236</t>
  </si>
  <si>
    <t>Set Default Protections for Internet Explorer to Enabled</t>
  </si>
  <si>
    <t>Applying EMET mitigations to Internet Explorer will help reduce the reliability of exploits that target it.</t>
  </si>
  <si>
    <t xml:space="preserve">Navigate to the UI Path articulated in the Remediation section and confirm it is set as prescribed. This group policy setting is backed by the following registry location:
HKEY_LOCAL_MACHINE\SOFTWARE\Policies\Microsoft\EMET\Defaults\IE
</t>
  </si>
  <si>
    <t>18.9.24.3</t>
  </si>
  <si>
    <t>To establish the recommended configuration via GP, set the following UI path to `Enabled`:
Computer Configuration\Policies\Administrative Templates\Windows Components\EMET\Default Protections for Internet Explorer.</t>
  </si>
  <si>
    <t>EMET mitigations will be applied to Internet Explorer.</t>
  </si>
  <si>
    <t>CCE-35474-6</t>
  </si>
  <si>
    <t>WIN8.1-237</t>
  </si>
  <si>
    <t>Set Default Protections for Popular Software to Enabled</t>
  </si>
  <si>
    <t>Applying EMET mitigations to popular software packages will help reduce the reliability of exploits that target them.</t>
  </si>
  <si>
    <t xml:space="preserve">Navigate to the UI Path articulated in the Remediation section and confirm it is set as prescribed. This group policy setting is backed by many registry values (for the various popular software that EMET supports) under the following registry location:
HKEY_LOCAL_MACHINE\SOFTWARE\Policies\Microsoft\EMET\Defaults
</t>
  </si>
  <si>
    <t>The Default Protections for Popular Software has been enabled.</t>
  </si>
  <si>
    <t>The Default Protections for Popular Software has not been enabled.</t>
  </si>
  <si>
    <t>18.9.24.4</t>
  </si>
  <si>
    <t>To establish the recommended configuration via GP, set the following UI path to `Enabled`:
Computer Configuration\Policies\Administrative Templates\Windows Components\EMET\Default Protections for Popular Software.</t>
  </si>
  <si>
    <t>EMET mitigations will be applied to the listed popular software that is installed on the computer.</t>
  </si>
  <si>
    <t>CCE-35476-1</t>
  </si>
  <si>
    <t>WIN8.1-238</t>
  </si>
  <si>
    <t>Set Default Protections for Recommended Software to Enabled</t>
  </si>
  <si>
    <t>Applying EMET mitigations to recommended software will help reduce the reliability of exploits that target them.</t>
  </si>
  <si>
    <t xml:space="preserve">Navigate to the UI Path articulated in the Remediation section and confirm it is set as prescribed. This group policy setting is backed by many registry values (for the various recommended software that EMET supports) under the following registry location:
HKEY_LOCAL_MACHINE\SOFTWARE\Policies\Microsoft\EMET\Defaults
</t>
  </si>
  <si>
    <t>The Default Protections for Recommended Software has been enabled.</t>
  </si>
  <si>
    <t>The Default Protections for Recommended Software has not been enabled.</t>
  </si>
  <si>
    <t>18.9.24.5</t>
  </si>
  <si>
    <t>To establish the recommended configuration via GP, set the following UI path to `Enabled:`
Computer Configuration\Policies\Administrative Templates\Windows Components\EMET\Default Protections for Recommended Software.</t>
  </si>
  <si>
    <t>EMET mitigations will be applied to the listed recommended software that is installed on the computer.</t>
  </si>
  <si>
    <t>CCE-35479-5</t>
  </si>
  <si>
    <t>WIN8.1-239</t>
  </si>
  <si>
    <t>Set System ASLR to Enabled: Application Opt-In</t>
  </si>
  <si>
    <t>ASLR reduces the predictability of process memory, which in-turn helps reduce the reliability of exploits targeting memory corruption vulnerabilities.</t>
  </si>
  <si>
    <t xml:space="preserve">Navigate to the UI Path articulated in the Remediation section and confirm it is set as prescribed. This group policy setting is backed by the following registry location:
HKEY_LOCAL_MACHINE\SOFTWARE\Policies\Microsoft\EMET\SysSettings:ASLR
</t>
  </si>
  <si>
    <t>System ASLR has been set to Enabled: Application Opt-In.</t>
  </si>
  <si>
    <t>System ASLR has not been set to Enabled: Application Opt-In.</t>
  </si>
  <si>
    <t>18.9.24.6</t>
  </si>
  <si>
    <t>To establish the recommended configuration via GP, set the following UI path to `Enabled: Application Opt-In`:
Computer Configuration\Policies\Administrative Templates\Windows Components\EMET\System ASLR.</t>
  </si>
  <si>
    <t>ASLR protections will be enabled on applications that have been configured for it in EMET.</t>
  </si>
  <si>
    <t>CCE-35483-7</t>
  </si>
  <si>
    <t>WIN8.1-240</t>
  </si>
  <si>
    <t>Set System DEP to Enabled: Application Opt-Out</t>
  </si>
  <si>
    <t>DEP marks pages of application memory as non-executable, which reduces a given exploit's ability to run attacker-controlled code.</t>
  </si>
  <si>
    <t xml:space="preserve">Navigate to the UI Path articulated in the Remediation section and confirm it is set as prescribed. This group policy setting is backed by the following registry location:
HKEY_LOCAL_MACHINE\SOFTWARE\Policies\Microsoft\EMET\SysSettings:DEP
</t>
  </si>
  <si>
    <t>System DEP has been se to Enabled: Application Opt-Out.</t>
  </si>
  <si>
    <t>System DEP has not been set to Enabled: Application Opt-Out.</t>
  </si>
  <si>
    <t>18.9.24.7</t>
  </si>
  <si>
    <t>To establish the recommended configuration via GP, set the following UI path to `Enabled: Application Opt-Out`:
Computer Configuration\Policies\Administrative Templates\Windows Components\EMET\System DEP.</t>
  </si>
  <si>
    <t>DEP protections will be enabled on *all* applications unless EMET has been specifically configured to opt-out of DEP for that application.</t>
  </si>
  <si>
    <t>CCE-35484-5</t>
  </si>
  <si>
    <t>WIN8.1-241</t>
  </si>
  <si>
    <t>Set System SEHOP to Enabled: Application Opt-Out</t>
  </si>
  <si>
    <t>When a software component suffers from a memory corruption vulnerability, an exploit may be able to overwrite memory that contains data structures that control how the software handles exceptions. By corrupting these structures in a controlled manner, an exploit may be able to execute arbitrary code. SEHOP verifies the integrity of those structures before they are used to handle exceptions, which reduces the reliability of exploits that leverage structured exception handler overwrites.</t>
  </si>
  <si>
    <t xml:space="preserve">Navigate to the UI Path articulated in the Remediation section and confirm it is set as prescribed. This group policy setting is backed by the following registry location:
HKEY_LOCAL_MACHINE\SOFTWARE\Policies\Microsoft\EMET\SysSettings:SEHOP
</t>
  </si>
  <si>
    <t>18.9.24.8</t>
  </si>
  <si>
    <t>To establish the recommended configuration via GP, set the following UI path to `Enabled: Application Opt-Out`:
Computer Configuration\Policies\Administrative Templates\Windows Components\EMET\System SEHOP.</t>
  </si>
  <si>
    <t>SEHOP protections will be enabled on *all* applications unless EMET has been specifically configured to opt-out of SEHOP for that application.</t>
  </si>
  <si>
    <t>CCE-35485-2</t>
  </si>
  <si>
    <t>WIN8.1-242</t>
  </si>
  <si>
    <t>If new events are not recorded it may be difficult or impossible to determine the root cause of system problems or the unauthorized activities of malicious users.</t>
  </si>
  <si>
    <t xml:space="preserve">Navigate to the UI Path articulated in the Remediation section and confirm it is set as prescribed. This group policy setting is backed by the following registry location:
HKEY_LOCAL_MACHINE\SOFTWARE\Policies\Microsoft\Windows\EventLog\Application:Retention
</t>
  </si>
  <si>
    <t>The security setting Application: Control Event Log behavior when the log file reaches its maximum size is Disabled.</t>
  </si>
  <si>
    <t>18.9.26.1</t>
  </si>
  <si>
    <t>18.9.26.1.1</t>
  </si>
  <si>
    <t>To establish the recommended configuration via GP, set the following UI path to `Disabled`:
Computer Configuration\Policies\Administrative Templates\Windows Components\Event Log Service\Application\Control Event Log behavior when the log file reaches its maximum size.</t>
  </si>
  <si>
    <t>CCE-34169-3</t>
  </si>
  <si>
    <t>WIN8.1-243</t>
  </si>
  <si>
    <t>Set Application: Specify the maximum log file size (KB) to Enabled: 32,768 or greater</t>
  </si>
  <si>
    <t xml:space="preserve">Navigate to the UI Path articulated in the Remediation section and confirm it is set as prescribed. This group policy setting is backed by the following registry location:
HKEY_LOCAL_MACHINE\SOFTWARE\Policies\Microsoft\Windows\EventLog\Application:MaxSize
</t>
  </si>
  <si>
    <t>The security setting Application: Maximum Log Size (KB) is set to Enabled:32,768 or greater.</t>
  </si>
  <si>
    <t>The security setting Application: Maximum Log Size (KB) is not set to Enabled:32,768 or greater.</t>
  </si>
  <si>
    <t>18.9.26.1.2</t>
  </si>
  <si>
    <t>To establish the recommended configuration via GP, set the following UI path to `Enabled: 32,768 or greater`:
Computer Configuration\Policies\Administrative Templates\Windows Components\Event Log Service\Application\Specify the maximum log file size (KB).</t>
  </si>
  <si>
    <t>When event logs fill to capacity, they will stop recording information unless the retention method for each is set so that the computer will overwrite the oldest entries with the most recent ones. To mitigate the risk of loss of recent data, you can configure the retention method so that older events are overwritten as needed.
The consequence of this configuration is that older events will be removed from the logs. Attackers can take advantage of such a configuration, because they can generate a large number of extraneous events to overwrite any evidence of their attack. These risks can be somewhat reduced if you automate the archival and backup of event log data.
Ideally, all specifically monitored events should be sent to a server that uses Microsoft System Center Operations Manager (SCOM) or some other automated monitoring tool. Such a configuration is particularly important because an attacker who successfully compromises a server could clear the Security log. If all events are sent to a monitoring server, then you will be able to gather forensic information about the attacker's activities.</t>
  </si>
  <si>
    <t>CCE-33975-4</t>
  </si>
  <si>
    <t>WIN8.1-244</t>
  </si>
  <si>
    <t xml:space="preserve">Navigate to the UI Path articulated in the Remediation section and confirm it is set as prescribed. This group policy setting is backed by the following registry location:
HKEY_LOCAL_MACHINE\SOFTWARE\Policies\Microsoft\Windows\EventLog\Security:Retention
</t>
  </si>
  <si>
    <t>The security setting Security: Control Event Log behavior when the log file reaches its maximum size is Disabled.</t>
  </si>
  <si>
    <t>18.9.26.2</t>
  </si>
  <si>
    <t>18.9.26.2.1</t>
  </si>
  <si>
    <t>To establish the recommended configuration via GP, set the following UI path to `Disabled`:
Computer Configuration\Policies\Administrative Templates\Windows Components\Event Log Service\Security\Control Event Log behavior when the log file reaches its maximum size.</t>
  </si>
  <si>
    <t>CCE-35090-0</t>
  </si>
  <si>
    <t>WIN8.1-245</t>
  </si>
  <si>
    <t>Set Security: Specify the maximum log file size (KB) to Enabled: 196,608 or greater</t>
  </si>
  <si>
    <t xml:space="preserve">Navigate to the UI Path articulated in the Remediation section and confirm it is set as prescribed. This group policy setting is backed by the following registry location:
HKEY_LOCAL_MACHINE\SOFTWARE\Policies\Microsoft\Windows\EventLog\Security:MaxSize
</t>
  </si>
  <si>
    <t>The security setting Security: Maximum Log Size (KB) is set to Enabled:196,608 or greater.</t>
  </si>
  <si>
    <t>The security setting Security: Maximum Log Size (KB) is not set to Enabled:196,608 or greater.</t>
  </si>
  <si>
    <t>18.9.26.2.2</t>
  </si>
  <si>
    <t>To establish the recommended configuration via GP, set the following UI path to `Enabled: 196,608 or greater`:
Computer Configuration\Policies\Administrative Templates\Windows Components\Event Log Service\Security\Specify the maximum log file size (KB).</t>
  </si>
  <si>
    <t>CCE-33428-4</t>
  </si>
  <si>
    <t>WIN8.1-246</t>
  </si>
  <si>
    <t>Set Setup: Control Event Log behavior when the log file reaches its maximum size to Disabled</t>
  </si>
  <si>
    <t xml:space="preserve">Navigate to the UI Path articulated in the Remediation section and confirm it is set as prescribed. This group policy setting is backed by the following registry location:
HKEY_LOCAL_MACHINE\SOFTWARE\Policies\Microsoft\Windows\EventLog\Setup:Retention
</t>
  </si>
  <si>
    <t>The security setting Setup: Control Event Log behavior when the log file reaches its maximum size is Disabled.</t>
  </si>
  <si>
    <t>The security setting Setup: Control Event Log behavior when the log file reaches its maximum size is not disabled.</t>
  </si>
  <si>
    <t>18.9.26.3</t>
  </si>
  <si>
    <t>18.9.26.3.1</t>
  </si>
  <si>
    <t>To establish the recommended configuration via GP, set the following UI path to `Disabled`:
Computer Configuration\Policies\Administrative Templates\Windows Components\Event Log Service\Setup\Control Event Log behavior when the log file reaches its maximum size.</t>
  </si>
  <si>
    <t>CCE-34170-1</t>
  </si>
  <si>
    <t>WIN8.1-247</t>
  </si>
  <si>
    <t>Set Setup: Specify the maximum log file size (KB) to Enabled: 32,768 or greater</t>
  </si>
  <si>
    <t xml:space="preserve">Navigate to the UI Path articulated in the Remediation section and confirm it is set as prescribed. This group policy setting is backed by the following registry location:
HKEY_LOCAL_MACHINE\SOFTWARE\Policies\Microsoft\Windows\EventLog\Setup:MaxSize
</t>
  </si>
  <si>
    <t>The security setting Setup: Maximum Log Size (KB) is set to Enabled:32,768 or greater.</t>
  </si>
  <si>
    <t>The security setting Setup: Maximum Log Size (KB) is not set to Enabled:32,768 or greater.</t>
  </si>
  <si>
    <t>18.9.26.3.2</t>
  </si>
  <si>
    <t>To establish the recommended configuration via GP, set the following UI path to `Enabled: 32,768 or greater`:
Computer Configuration\Policies\Administrative Templates\Windows Components\Event Log Service\Setup\Specify the maximum log file size (KB).</t>
  </si>
  <si>
    <t>CCE-35091-8</t>
  </si>
  <si>
    <t>WIN8.1-248</t>
  </si>
  <si>
    <t xml:space="preserve">Navigate to the UI Path articulated in the Remediation section and confirm it is set as prescribed. This group policy setting is backed by the following registry location:
HKEY_LOCAL_MACHINE\SOFTWARE\Policies\Microsoft\Windows\EventLog\System:Retention
</t>
  </si>
  <si>
    <t>The security setting System: Control Event Log behavior when the log file reaches its maximum size is Disabled.</t>
  </si>
  <si>
    <t>18.9.26.4</t>
  </si>
  <si>
    <t>18.9.26.4.1</t>
  </si>
  <si>
    <t>To establish the recommended configuration via GP, set the following UI path to `Disabled`:
Computer Configuration\Policies\Administrative Templates\Windows Components\Event Log Service\System\Control Event Log behavior when the log file reaches its maximum size.</t>
  </si>
  <si>
    <t>CCE-33729-5</t>
  </si>
  <si>
    <t>WIN8.1-249</t>
  </si>
  <si>
    <t>Set System: Specify the maximum log file size (KB) to Enabled: 32,768 or greater</t>
  </si>
  <si>
    <t xml:space="preserve">Navigate to the UI Path articulated in the Remediation section and confirm it is set as prescribed. This group policy setting is backed by the following registry location:
HKEY_LOCAL_MACHINE\SOFTWARE\Policies\Microsoft\Windows\EventLog\System:MaxSize
</t>
  </si>
  <si>
    <t>The security setting System: Maximum Log Size (KB) is set to Enabled:32,768 or greater.</t>
  </si>
  <si>
    <t>The security setting System: Maximum Log Size (KB) is not set to Enabled:32,768 or greater.</t>
  </si>
  <si>
    <t>18.9.26.4.2</t>
  </si>
  <si>
    <t>To establish the recommended configuration via GP, set the following UI path to `Enabled: 32,768 or greater`:
Computer Configuration\Policies\Administrative Templates\Windows Components\Event Log Service\System\Specify the maximum log file size (KB).</t>
  </si>
  <si>
    <t>CCE-35288-0</t>
  </si>
  <si>
    <t>WIN8.1-250</t>
  </si>
  <si>
    <t xml:space="preserve">Navigate to the UI Path articulated in the Remediation section and confirm it is set as prescribed. This group policy setting is backed by the following registry location:
HKEY_LOCAL_MACHINE\SOFTWARE\Policies\Microsoft\Windows\Explorer:NoDataExecutionPrevention
</t>
  </si>
  <si>
    <t>The security setting Turn off Data Execution Prevention for Explorer is Disabled.</t>
  </si>
  <si>
    <t>18.9.30</t>
  </si>
  <si>
    <t>18.9.30.2</t>
  </si>
  <si>
    <t>To establish the recommended configuration via GP, set the following UI path to `Disabled`:
Computer Configuration\Policies\Administrative Templates\Windows Components\File Explorer\Turn off Data Execution Prevention for Explorer.</t>
  </si>
  <si>
    <t>CCE-33608-1</t>
  </si>
  <si>
    <t>WIN8.1-251</t>
  </si>
  <si>
    <t>Set Turn off heap termination on corruption to Disabled</t>
  </si>
  <si>
    <t>Allowing an application to function after its session has become corrupt increases the risk posture to the system.</t>
  </si>
  <si>
    <t xml:space="preserve">Navigate to the UI Path articulated in the Remediation section and confirm it is set as prescribed. This group policy setting is backed by the following registry location:
HKEY_LOCAL_MACHINE\SOFTWARE\Policies\Microsoft\Windows\Explorer:NoHeapTerminationOnCorruption
</t>
  </si>
  <si>
    <t>The setting 'turn off heap termination on corruption is disabled</t>
  </si>
  <si>
    <t>The setting 'turn off heap termination on corruption is not disabled.</t>
  </si>
  <si>
    <t>18.9.30.3</t>
  </si>
  <si>
    <t>To establish the recommended configuration via GP, set the following UI path to `Disabled`:
Computer Configuration\Policies\Administrative Templates\Windows Components\File Explorer\Turn off heap termination on corruption.</t>
  </si>
  <si>
    <t>CCE-33745-1</t>
  </si>
  <si>
    <t>WIN8.1-252</t>
  </si>
  <si>
    <t>Set Turn off shell protocol protected mode to Disabled</t>
  </si>
  <si>
    <t>Limiting the opening of files and folders to a limited set reduces the attack surface of the system.</t>
  </si>
  <si>
    <t xml:space="preserve">Navigate to the UI Path articulated in the Remediation section and confirm it is set as prescribed. This group policy setting is backed by the following registry location:
HKEY_LOCAL_MACHINE\SOFTWARE\Microsoft\Windows\CurrentVersion\Policies\Explorer:PreXPSP2ShellProtocolBehavior
</t>
  </si>
  <si>
    <t>The setting 'turn off shell protocol protected mode is disabled</t>
  </si>
  <si>
    <t>The setting 'turn off shell protocol protected mode is not disabled.</t>
  </si>
  <si>
    <t>18.9.30.4</t>
  </si>
  <si>
    <t>To establish the recommended configuration via GP, set the following UI path to `Disabled`:
Computer Configuration\Policies\Administrative Templates\Windows Components\File Explorer\Turn off shell protocol protected mode.</t>
  </si>
  <si>
    <t>CCE-33764-2</t>
  </si>
  <si>
    <t>WIN8.1-253</t>
  </si>
  <si>
    <t>Set Prevent the computer from joining a homegroup to Enabled</t>
  </si>
  <si>
    <t xml:space="preserve">Navigate to the UI Path articulated in the Remediation section and confirm it is set as prescribed. This group policy setting is backed by the following registry location:
HKEY_LOCAL_MACHINE\SOFTWARE\Policies\Microsoft\Windows\HomeGroup\DisableHomeGroup
</t>
  </si>
  <si>
    <t>The security setting Prevent the computer from joining a homegroup is Enabled.</t>
  </si>
  <si>
    <t>The security setting Prevent the computer from joining a homegroup is not enabled.</t>
  </si>
  <si>
    <t>HSI7</t>
  </si>
  <si>
    <t>HSI7: FTI can move via covert channels (e.g., VM isolation tools)</t>
  </si>
  <si>
    <t>18.9.35</t>
  </si>
  <si>
    <t>18.9.35.1</t>
  </si>
  <si>
    <t>To establish the recommended configuration via GP, set the following UI path to `Enabled`:
Computer Configuration\Policies\Administrative Templates\Windows Components\HomeGroup\Prevent the computer from joining a homegroup.</t>
  </si>
  <si>
    <t>A user on this computer will not be able to add this computer to a HomeGroup. This setting does not affect other network sharing features. Mobile users who access printers and other shared devices on their home networks will not be able to leverage the ease of use provided by HomeGroup functionality.</t>
  </si>
  <si>
    <t>CCE-34776-5</t>
  </si>
  <si>
    <t>WIN8.1-254</t>
  </si>
  <si>
    <t>Set Prevent the usage of OneDrive for file storage to Enabled</t>
  </si>
  <si>
    <t>Enabling this setting prevents users from accidentally uploading confidential or sensitive corporate information to the OneDrive cloud service using the Next Generation Sync Client.</t>
  </si>
  <si>
    <t xml:space="preserve">Navigate to the UI Path articulated in the Remediation section and confirm it is set as prescribed. This group policy setting is backed by the following registry location:
HKEY_LOCAL_MACHINE\SOFTWARE\Policies\Microsoft\Windows\OneDrive:DisableFileSyncNGSC
</t>
  </si>
  <si>
    <t>The setting Prevent the usage of OneDrive for file storage is enabled</t>
  </si>
  <si>
    <t>The setting Prevent the usage of OneDrive for file storage is not enabled.</t>
  </si>
  <si>
    <t>18.9.52</t>
  </si>
  <si>
    <t>18.9.52.1</t>
  </si>
  <si>
    <t>To establish the recommended configuration via GP, set the following UI path to `Enabled`:
Computer Configuration\Policies\Administrative Templates\Windows Components\OneDrive\Prevent the usage of OneDrive for file storage.</t>
  </si>
  <si>
    <t>Users can't access OneDrive from the OneDrive app and file picker. Windows Store apps can't access OneDrive using the `WinRT` API. OneDrive doesn't appear in the navigation pane in File Explorer. OneDrive files aren't kept in sync with the cloud. Users can't automatically upload photos and videos from the camera roll folder.
**Note:** If your organization uses Office 365, be aware that this setting will prevent users from saving files to OneDrive/SkyDrive.</t>
  </si>
  <si>
    <t>CCE-33826-9</t>
  </si>
  <si>
    <t>WIN8.1-255</t>
  </si>
  <si>
    <t>Set Prevent the usage of OneDrive for file storage on Windows 8.1 to Enabled</t>
  </si>
  <si>
    <t>Enabling this setting prevents users from accidentally uploading confidential or sensitive corporate information to the OneDrive cloud service using the legacy OneDrive/SkyDrive client.</t>
  </si>
  <si>
    <t xml:space="preserve">Navigate to the UI Path articulated in the Remediation section and confirm it is set as prescribed. This group policy setting is backed by the following registry location:
HKEY_LOCAL_MACHINE\SOFTWARE\Policies\Microsoft\Windows\OneDrive:DisableFileSync
</t>
  </si>
  <si>
    <t>The 'Prevent the usage of OneDrive for file storage on Windows 8.1' has been enabled.</t>
  </si>
  <si>
    <t>The 'Prevent the usage of OneDrive for file storage on Windows 8.1' has not been enabled.</t>
  </si>
  <si>
    <t>18.9.52.2</t>
  </si>
  <si>
    <t>To establish the recommended configuration via GP, set the following UI path to `Enabled`:
Computer Configuration\Policies\Administrative Templates\Windows Components\OneDrive\Prevent the usage of OneDrive for file storage on Windows 8.1.</t>
  </si>
  <si>
    <t>WIN8.1-256</t>
  </si>
  <si>
    <t xml:space="preserve">Navigate to the UI Path articulated in the Remediation section and confirm it is set as prescribed. This group policy setting is backed by the following registry location:
HKEY_LOCAL_MACHINE\SOFTWARE\Policies\Microsoft\Windows NT\Terminal Services:DisablePasswordSaving
</t>
  </si>
  <si>
    <t>The security setting Do not allow passwords to be saved is Enabled.</t>
  </si>
  <si>
    <t>18.9.58.2</t>
  </si>
  <si>
    <t>18.9.58.2.2</t>
  </si>
  <si>
    <t>To establish the recommended configuration via GP, set the following UI path to `Enabled`:
Computer Configuration\Policies\Administrative Templates\Windows Components\Remote Desktop Services\Remote Desktop Connection Client\Do not allow passwords to be saved.</t>
  </si>
  <si>
    <t>The password saving checkbox will be disabled for Remote Desktop clients and users will not be able to save passwords.</t>
  </si>
  <si>
    <t>CCE-34506-6</t>
  </si>
  <si>
    <t>WIN8.1-257</t>
  </si>
  <si>
    <t>Data could be forwarded from the user's Remote Desktop Services session to the user's local computer without any direct user interaction. Malicious software already present on a compromised server would have direct and stealthy disk access to the user's local computer during the Remote Desktop session.</t>
  </si>
  <si>
    <t xml:space="preserve">Navigate to the UI Path articulated in the Remediation section and confirm it is set as prescribed. This group policy setting is backed by the following registry location:
HKEY_LOCAL_MACHINE\SOFTWARE\Policies\Microsoft\Windows NT\Terminal Services:fDisableCdm
</t>
  </si>
  <si>
    <t>The security setting Do not allow drive redirection is Enabled.</t>
  </si>
  <si>
    <t>18.9.58.3.3</t>
  </si>
  <si>
    <t>18.9.58.3.3.2</t>
  </si>
  <si>
    <t>To establish the recommended configuration via GP, set the following UI path to `Enabled`:
Computer Configuration\Policies\Administrative Templates\Windows Components\Remote Desktop Services\Remote Desktop Session Host\Device and Resource Redirection\Do not allow drive redirection.</t>
  </si>
  <si>
    <t>Drive redirection will not be possible. In most situations, traditional network drive mapping to file shares (including administrative shares) performed manually by the connected user will serve as a capable substitute to still allow file transfers when needed.</t>
  </si>
  <si>
    <t>CCE-34697-3</t>
  </si>
  <si>
    <t>WIN8.1-258</t>
  </si>
  <si>
    <t>Users have the option to store both their username and password when they create a new Remote Desktop Connection shortcut. If the server that runs Remote Desktop Services allows users who have used this feature to log on to the server but not enter their password, then it is possible that an attacker who has gained physical access to the user's computer could connect to a Remote Desktop Server through the Remote Desktop Connection shortcut, even though they may not know the user's password.</t>
  </si>
  <si>
    <t xml:space="preserve">Navigate to the UI Path articulated in the Remediation section and confirm it is set as prescribed. This group policy setting is backed by the following registry location:
HKEY_LOCAL_MACHINE\SOFTWARE\Policies\Microsoft\Windows NT\Terminal Services:fPromptForPassword
</t>
  </si>
  <si>
    <t>The security setting Always prompt for password upon connection is Enabled.</t>
  </si>
  <si>
    <t>18.9.58.3.9</t>
  </si>
  <si>
    <t>18.9.58.3.9.1</t>
  </si>
  <si>
    <t>To establish the recommended configuration via GP, set the following UI path to `Enabled`:
Computer Configuration\Policies\Administrative Templates\Windows Components\Remote Desktop Services\Remote Desktop Session Host\Security\Always prompt for password upon connection.</t>
  </si>
  <si>
    <t>Users cannot automatically log on to Remote Desktop Services by supplying their passwords in the Remote Desktop Connection client. They will be prompted for a password to log on.</t>
  </si>
  <si>
    <t>CCE-33960-6</t>
  </si>
  <si>
    <t>WIN8.1-259</t>
  </si>
  <si>
    <t>Set Require secure RPC communication to Enabled</t>
  </si>
  <si>
    <t>Allowing unsecure RPC communication can exposes the server to man in the middle attacks and data disclosure attacks.</t>
  </si>
  <si>
    <t xml:space="preserve">Navigate to the UI Path articulated in the Remediation section and confirm it is set as prescribed. This group policy setting is backed by the following registry location:
HKEY_LOCAL_MACHINE\SOFTWARE\Policies\Microsoft\Windows NT\Terminal Services:fEncryptRPCTraffic
</t>
  </si>
  <si>
    <t>The setting Require secure RPC communication is enabled</t>
  </si>
  <si>
    <t>The setting Require secure RPC communication is not enabled.</t>
  </si>
  <si>
    <t>18.9.58.3.9.2</t>
  </si>
  <si>
    <t>To establish the recommended configuration via GP, set the following UI path to `Enabled`:
Computer Configuration\Policies\Administrative Templates\Windows Components\Remote Desktop Services\Remote Desktop Session Host\Security\Require secure RPC communication.</t>
  </si>
  <si>
    <t>Remote Desktop Services accepts requests from RPC clients that support secure requests, and does not allow unsecured communication with untrusted clients.</t>
  </si>
  <si>
    <t>CCE-35723-6</t>
  </si>
  <si>
    <t>WIN8.1-260</t>
  </si>
  <si>
    <t>If Remote Desktop client connections that use low level encryption are allowed, it is more likely that an attacker will be able to decrypt any captured Remote Desktop Services network traffic.</t>
  </si>
  <si>
    <t xml:space="preserve">Navigate to the UI Path articulated in the Remediation section and confirm it is set as prescribed. This group policy setting is backed by the following registry location:
HKEY_LOCAL_MACHINE\SOFTWARE\Policies\Microsoft\Windows NT\Terminal Services:MinEncryptionLevel
</t>
  </si>
  <si>
    <t>The security setting Set client connection encryption level:Encryption Level is not set to Enabled:High Level.</t>
  </si>
  <si>
    <t>18.9.58.3.9.3</t>
  </si>
  <si>
    <t>To establish the recommended configuration via GP, set the following UI path to `Enabled: High Level`:
Computer Configuration\Policies\Administrative Templates\Windows Components\Remote Desktop Services\Remote Desktop Session Host\Security\Set client connection encryption level.</t>
  </si>
  <si>
    <t>CCE-35578-4</t>
  </si>
  <si>
    <t>WIN8.1-261</t>
  </si>
  <si>
    <t>Set Do not delete temp folders upon exit to Disabled</t>
  </si>
  <si>
    <t>Sensitive information could be contained inside the temporary folders and visible to other administrators that log into the system.</t>
  </si>
  <si>
    <t xml:space="preserve">Navigate to the UI Path articulated in the Remediation section and confirm it is set as prescribed. This group policy setting is backed by the following registry location:
HKEY_LOCAL_MACHINE\SOFTWARE\Policies\Microsoft\Windows NT\Terminal Services:DeleteTempDirsOnExit
</t>
  </si>
  <si>
    <t xml:space="preserve">The Do not delete temp folders upon exit option has been disabled. </t>
  </si>
  <si>
    <t xml:space="preserve">The Do not delete temp folders upon exit option has not been disabled. </t>
  </si>
  <si>
    <t>18.9.58.3.11</t>
  </si>
  <si>
    <t>18.9.58.3.11.1</t>
  </si>
  <si>
    <t>To establish the recommended configuration via GP, set the following UI path to `Disabled`:
Computer Configuration\Policies\Administrative Templates\Windows Components\Remote Desktop Services\Remote Desktop Session Host\Temporary Folders\Do not delete temp folders upon exit.</t>
  </si>
  <si>
    <t>CCE-34136-2</t>
  </si>
  <si>
    <t>WIN8.1-262</t>
  </si>
  <si>
    <t>Set Do not use temporary folders per session to Disabled</t>
  </si>
  <si>
    <t>Disabling this setting keeps the cached data independent for each session, both reducing the chance of problems from shared cached data between sessions, and keeping possibly sensitive data separate to each user session.</t>
  </si>
  <si>
    <t xml:space="preserve">Navigate to the UI Path articulated in the Remediation section and confirm it is set as prescribed. This group policy setting is backed by the following registry location:
HKEY_LOCAL_MACHINE\SOFTWARE\Policies\Microsoft\Windows NT\Terminal Services:PerSessionTempDir
</t>
  </si>
  <si>
    <t>The setting Do not use temporary folders per session is disabled</t>
  </si>
  <si>
    <t>The setting Do not use temporary folders per session is not disabled.</t>
  </si>
  <si>
    <t>18.9.58.3.11.2</t>
  </si>
  <si>
    <t>To establish the recommended configuration via GP, set the following UI path to `Disabled`:
Computer Configuration\Policies\Administrative Templates\Windows Components\Remote Desktop Services\Remote Desktop Session Host\Temporary Folders\Do not use temporary folders per session.</t>
  </si>
  <si>
    <t>CCE-34531-4</t>
  </si>
  <si>
    <t>WIN8.1-263</t>
  </si>
  <si>
    <t>Set Prevent downloading of enclosures to Enabled</t>
  </si>
  <si>
    <t>Allowing attachments to be downloaded through the RSS feed can introduce files that could have malicious intent.</t>
  </si>
  <si>
    <t xml:space="preserve">Navigate to the UI Path articulated in the Remediation section and confirm it is set as prescribed. This group policy setting is backed by the following registry location:
HKEY_LOCAL_MACHINE\SOFTWARE\Policies\Microsoft\Internet Explorer\Feeds:DisableEnclosureDownload
</t>
  </si>
  <si>
    <t xml:space="preserve">The Prevent downloading of enclosures option has been disabled. </t>
  </si>
  <si>
    <t xml:space="preserve">The Prevent downloading of enclosures option has not been disabled. </t>
  </si>
  <si>
    <t>18.9.59</t>
  </si>
  <si>
    <t>18.9.59.1</t>
  </si>
  <si>
    <t>To establish the recommended configuration via GP, set the following UI path to `Enabled`:
Computer Configuration\Policies\Administrative Templates\Windows Components\RSS Feeds\Prevent downloading of enclosures.</t>
  </si>
  <si>
    <t>Users cannot set the Feed Sync Engine to download an enclosure through the Feed property page. Developers cannot change the download setting through feed APIs.</t>
  </si>
  <si>
    <t>CCE-34822-7</t>
  </si>
  <si>
    <t>WIN8.1-264</t>
  </si>
  <si>
    <t>Set Allow indexing of encrypted files to Disabled</t>
  </si>
  <si>
    <t>Indexing and allowing users to search encrypted files could potentially reveal confidential data stored within the encrypted files.</t>
  </si>
  <si>
    <t xml:space="preserve">Navigate to the UI Path articulated in the Remediation section and confirm it is set as prescribed. This group policy setting is backed by the following registry location:
HKEY_LOCAL_MACHINE\SOFTWARE\Policies\Microsoft\Windows\Windows Search:AllowIndexingEncryptedStoresOrItems
</t>
  </si>
  <si>
    <t>The security setting Allow indexing of encrypted files is Disabled.</t>
  </si>
  <si>
    <t>The security setting Allow indexing of encrypted files is not disabled.</t>
  </si>
  <si>
    <t>18.9.60</t>
  </si>
  <si>
    <t>18.9.60.2</t>
  </si>
  <si>
    <t>To establish the recommended configuration via GP, set the following UI path to `Disabled`:
Computer Configuration\Policies\Administrative Templates\Windows Components\Search\Allow indexing of encrypted files.</t>
  </si>
  <si>
    <t>CCE-35314-4</t>
  </si>
  <si>
    <t>WIN8.1-265</t>
  </si>
  <si>
    <t>Set Turn off Automatic Download and Install of updates to Disabled</t>
  </si>
  <si>
    <t>Keeping your system properly patched can help protect against 0 day vulnerabilities.</t>
  </si>
  <si>
    <t xml:space="preserve">Navigate to the UI Path articulated in the Remediation section and confirm it is set as prescribed. This group policy setting is backed by the following registry location:
HKEY_LOCAL_MACHINE\SOFTWARE\Policies\Microsoft\WindowsStore:AutoDownload
</t>
  </si>
  <si>
    <t xml:space="preserve">The Turn off Automatic Download and Install of updates has been disabled. </t>
  </si>
  <si>
    <t xml:space="preserve">The Turn off Automatic Download and Install of updates has not been disabled. </t>
  </si>
  <si>
    <t>18.9.68</t>
  </si>
  <si>
    <t>18.9.68.1</t>
  </si>
  <si>
    <t>To establish the recommended configuration via GP, set the following UI path to `Disabled:`
Computer Configuration\Policies\Administrative Templates\Windows Components\Store\Turn off Automatic Download and Install of updates.</t>
  </si>
  <si>
    <t>CCE-35807-7</t>
  </si>
  <si>
    <t>WIN8.1-266</t>
  </si>
  <si>
    <t>Set Turn off the offer to update to the latest version of Windows to Enabled</t>
  </si>
  <si>
    <t>Unplanned OS upgrades can lead to more preventable support calls. The IT department should be managing and approving all upgrades and updates.</t>
  </si>
  <si>
    <t xml:space="preserve">Navigate to the UI Path articulated in the Remediation section and confirm it is set as prescribed. This group policy setting is backed by the following registry location:
HKEY_LOCAL_MACHINE\SOFTWARE\Policies\Microsoft\WindowsStore:DisableOSUpgrade
</t>
  </si>
  <si>
    <t>The Turn off the offer to update to the latest version of Windows has been enabled.</t>
  </si>
  <si>
    <t>The Turn off the offer to update to the latest version of Windows has not been enabled.</t>
  </si>
  <si>
    <t>18.9.68.2</t>
  </si>
  <si>
    <t>To establish the recommended configuration via GP, set the following UI path to `Enabled:`
Computer Configuration\Policies\Administrative Templates\Windows Components\Store\Turn off the offer to update to the latest version of Windows.</t>
  </si>
  <si>
    <t>The Windows Store application will not offer updates to the latest version of Windows.</t>
  </si>
  <si>
    <t>CCE-35809-3</t>
  </si>
  <si>
    <t>WIN8.1-267</t>
  </si>
  <si>
    <t>Set Turn off Windows Defender Antivirus to Disabled</t>
  </si>
  <si>
    <t>It is important to ensure a current, updated antivirus product is scanning each computer for malicious file activity. Microsoft provides a competent solution out of the box in Windows Defender Antivirus.
Organizations that choose to purchase a reputable 3rd-party antivirus solution may choose to exempt themselves from this recommendation in lieu of the commercial alternative.</t>
  </si>
  <si>
    <t xml:space="preserve">Navigate to the UI Path articulated in the Remediation section and confirm it is set as prescribed. This group policy setting is backed by the following registry location:
HKEY_LOCAL_MACHINE\SOFTWARE\Policies\Microsoft\Windows Defender:DisableAntiSpyware
</t>
  </si>
  <si>
    <t>The 'Turn off Windows Defender Antivirus' has been set to disabled.</t>
  </si>
  <si>
    <t>The Turn off Windows Defender Antivirus has not been set to disabled.</t>
  </si>
  <si>
    <t>18.9.76</t>
  </si>
  <si>
    <t>18.9.76.14</t>
  </si>
  <si>
    <t>To establish the recommended configuration via GP, set the following UI path to `Disabled`:
Computer Configuration\Policies\Administrative Templates\Windows Components\Windows Defender Antivirus\Turn off Windows Defender Antivirus.</t>
  </si>
  <si>
    <t>CCE-33478-9</t>
  </si>
  <si>
    <t>WIN8.1-268</t>
  </si>
  <si>
    <t>Set Configure local setting override for reporting to Microsoft MAPS to Disabled</t>
  </si>
  <si>
    <t>The decision on whether or not to participate in Microsoft MAPS / Windows Defender Antivirus Cloud Protection Service for malicious software reporting should be made centrally in an enterprise managed environment, so that all computers within it behave consistently in that regard. Configuring this setting to Disabled ensures that the decision remains centrally managed.</t>
  </si>
  <si>
    <t xml:space="preserve">Navigate to the UI Path articulated in the Remediation section and confirm it is set as prescribed. This group policy setting is backed by the following registry location:
HKEY_LOCAL_MACHINE\SOFTWARE\Policies\Microsoft\Windows Defender\Spynet:LocalSettingOverrideSpynetReporting
</t>
  </si>
  <si>
    <t>The 'Configure local setting override for reporting to Microsoft MAPS' has been set to disabled.</t>
  </si>
  <si>
    <t>The Configure local setting override for reporting to Microsoft MAPS has not been set to disabled.</t>
  </si>
  <si>
    <t>18.9.76.3</t>
  </si>
  <si>
    <t>18.9.76.3.1</t>
  </si>
  <si>
    <t>To establish the recommended configuration via GP, set the following UI path to `Disabled`:
Computer Configuration\Policies\Administrative Templates\Windows Components\Windows Defender Antivirus\MAPS\Configure local setting override for reporting to Microsoft MAPS.</t>
  </si>
  <si>
    <t>CCE-33833-5</t>
  </si>
  <si>
    <t>WIN8.1-269</t>
  </si>
  <si>
    <t>Set Turn on behavior monitoring to Enabled</t>
  </si>
  <si>
    <t>When running an antivirus solution such as Windows Defender Antivirus, it is important to ensure that it is configured to heuristically monitor in real-time for suspicious and known malicious activity.</t>
  </si>
  <si>
    <t xml:space="preserve">Navigate to the UI Path articulated in the Remediation section and confirm it is set as prescribed. This group policy setting is backed by the following registry location:
HKEY_LOCAL_MACHINE\SOFTWARE\Policies\Microsoft\Windows Defender\Real-Time Protection:DisableBehaviorMonitoring
</t>
  </si>
  <si>
    <t>The 'Turn on behavior monitoring' has been set to enabled.</t>
  </si>
  <si>
    <t>The Turn on behavior monitoring has not been set to enabled.</t>
  </si>
  <si>
    <t>18.9.76.7</t>
  </si>
  <si>
    <t>18.9.76.7.1</t>
  </si>
  <si>
    <t>To establish the recommended configuration via GP, set the following UI path to `Enabled`:
Computer Configuration\Policies\Administrative Templates\Windows Components\Windows Defender Antivirus\Real-Time Protection\Turn on behavior monitoring.</t>
  </si>
  <si>
    <t>None - this is the default configuration.</t>
  </si>
  <si>
    <t>CCE-33865-7</t>
  </si>
  <si>
    <t>WIN8.1-270</t>
  </si>
  <si>
    <t>Set Scan removable drives to Enabled</t>
  </si>
  <si>
    <t>It is important to ensure that any present removable drives are always included in any type of scan, as removable drives are more likely to contain malicious software brought in to the enterprise managed environment from an external, unmanaged computer.</t>
  </si>
  <si>
    <t xml:space="preserve">Navigate to the UI Path articulated in the Remediation section and confirm it is set as prescribed. This group policy setting is backed by the following registry location:
HKEY_LOCAL_MACHINE\SOFTWARE\Policies\Microsoft\Windows Defender\Scan:DisableRemovableDriveScanning
</t>
  </si>
  <si>
    <t>The 'Scan removable drives' has been set to enabled.</t>
  </si>
  <si>
    <t>The Scan removable drives has not been set to enabled.</t>
  </si>
  <si>
    <t>18.9.76.10</t>
  </si>
  <si>
    <t>18.9.76.10.1</t>
  </si>
  <si>
    <t>To establish the recommended configuration via GP, set the following UI path to `Enabled`:
Computer Configuration\Policies\Administrative Templates\Windows Components\Windows Defender Antivirus\Scan\Scan removable drives.</t>
  </si>
  <si>
    <t>Removable drives will be scanned during any type of scan by Windows Defender Antivirus.</t>
  </si>
  <si>
    <t>CCE-33888-9</t>
  </si>
  <si>
    <t>WIN8.1-271</t>
  </si>
  <si>
    <t>Set Turn on e-mail scanning to Enabled</t>
  </si>
  <si>
    <t>Incoming e-mails should be scanned by an antivirus solution such as Windows Defender Antivirus, as email attachments are a commonly used attack vector to infiltrate computers with malicious software.</t>
  </si>
  <si>
    <t xml:space="preserve">Navigate to the UI Path articulated in the Remediation section and confirm it is set as prescribed. This group policy setting is backed by the following registry location:
HKEY_LOCAL_MACHINE\SOFTWARE\Policies\Microsoft\Windows Defender\Scan:DisableEmailScanning
</t>
  </si>
  <si>
    <t>The 'Turn on e-mail scanning' has been set to enabled.</t>
  </si>
  <si>
    <t>The Turn on e-mail scanning has not been set to enabled.</t>
  </si>
  <si>
    <t>18.9.76.10.2</t>
  </si>
  <si>
    <t>To establish the recommended configuration via GP, set the following UI path to `Enabled`:
Computer Configuration\Policies\Administrative Templates\Windows Components\Windows Defender Antivirus\Scan\Turn on e-mail scanning.</t>
  </si>
  <si>
    <t>E-mail scanning by Windows Defender Antivirus will be enabled.</t>
  </si>
  <si>
    <t>CCE-33906-9</t>
  </si>
  <si>
    <t>WIN8.1-272</t>
  </si>
  <si>
    <t>Set Configure Windows Defender SmartScreen to Enabled: Warn and prevent bypass</t>
  </si>
  <si>
    <t xml:space="preserve">Navigate to the UI Path articulated in the Remediation section and confirm it is set as prescribed. This group policy setting is backed by the following registry locations:
HKEY_LOCAL_MACHINE\SOFTWARE\Policies\Microsoft\Windows\System:EnableSmartScreen
HKEY_LOCAL_MACHINE\SOFTWARE\Policies\Microsoft\Windows\System:ShellSmartScreenLevel
</t>
  </si>
  <si>
    <t>The 'Configure Windows Defender SmartScreen' has been set to 'Enabled: Warn and prevent bypass'.</t>
  </si>
  <si>
    <t>The Configure Windows Defender SmartScreen has not been set to Enabled: Warn and prevent bypass.</t>
  </si>
  <si>
    <t>18.9.80.1</t>
  </si>
  <si>
    <t>18.9.80.1.1</t>
  </si>
  <si>
    <t>To establish the recommended configuration via GP, set the following UI path to `Enabled: Warn and prevent bypass`:
Computer Configuration\Policies\Administrative Templates\Windows Components\Windows Defender SmartScreen\Explorer\Configure Windows Defender SmartScreen.</t>
  </si>
  <si>
    <t>Users will be warned before they are allowed to run unrecognized programs downloaded from the Internet.</t>
  </si>
  <si>
    <t>CCE-34026-5</t>
  </si>
  <si>
    <t>WIN8.1-273</t>
  </si>
  <si>
    <t>Set Automatically send memory dumps for OS-generated error reports to Disabled</t>
  </si>
  <si>
    <t>Memory dumps may contain sensitive information and should not be automatically sent to anyone.</t>
  </si>
  <si>
    <t xml:space="preserve">Navigate to the UI Path articulated in the Remediation section and confirm it is set as prescribed. This group policy setting is backed by the following registry location:
HKEY_LOCAL_MACHINE\SOFTWARE\Policies\Microsoft\Windows\Windows Error Reporting:AutoApproveOSDumps
</t>
  </si>
  <si>
    <t>The Automatically send memory dumps for OS-generated error reports has been set to disabled.</t>
  </si>
  <si>
    <t>The Automatically send memory dumps for OS-generated error reports has not been set to disabled.</t>
  </si>
  <si>
    <t>18.9.81</t>
  </si>
  <si>
    <t>18.9.81.3</t>
  </si>
  <si>
    <t>To establish the recommended configuration via GP, set the following UI path to `Disabled:`
Computer Configuration\Policies\Administrative Templates\Windows Components\Windows Error Reporting\Automatically send memory dumps for OS-generated error reports.</t>
  </si>
  <si>
    <t>All memory dumps are uploaded according to the default consent and notification settings.</t>
  </si>
  <si>
    <t>CCE-33927-5</t>
  </si>
  <si>
    <t>WIN8.1-274</t>
  </si>
  <si>
    <t>AU-9</t>
  </si>
  <si>
    <t>Protection of Audit Information</t>
  </si>
  <si>
    <t>Set Configure Default consent to Enabled: Always ask before sending data</t>
  </si>
  <si>
    <t>Error reports may contain sensitive information and should not be sent to anyone automatically.</t>
  </si>
  <si>
    <t xml:space="preserve">Navigate to the UI Path articulated in the Remediation section and confirm it is set as prescribed. This group policy setting is backed by the following registry location:
HKEY_LOCAL_MACHINE\SOFTWARE\Policies\Microsoft\Windows\Windows Error Reporting\Consent:DefaultConsent
</t>
  </si>
  <si>
    <t>The setting 'Configure Default consent' is set to 'Enabled: Always ask before sending data'</t>
  </si>
  <si>
    <t>The setting Configure Default consent is not set to Enabled: Always ask before sending data.</t>
  </si>
  <si>
    <t>18.9.81.2</t>
  </si>
  <si>
    <t>18.9.81.2.1</t>
  </si>
  <si>
    <t>To establish the recommended configuration via GP, set the following UI path to `Enabled: Always ask before sending data:`
Computer Configuration\Policies\Administrative Templates\Windows Components\Windows Error Reporting\Consent\Configure Default consent.</t>
  </si>
  <si>
    <t>CCE-34330-1</t>
  </si>
  <si>
    <t>WIN8.1-275</t>
  </si>
  <si>
    <t>Set Allow user control over installs to Disabled</t>
  </si>
  <si>
    <t>In an enterprise managed environment, only IT staff with administrative rights should be installing or changing software on a system. Allowing users the ability to have any control over installs can risk unapproved software from being installed or removed from a system, which could cause the system to become vulnerable to compromise.</t>
  </si>
  <si>
    <t xml:space="preserve">Navigate to the UI Path articulated in the Remediation section and confirm it is set as prescribed. This group policy setting is backed by the following registry location:
HKEY_LOCAL_MACHINE\SOFTWARE\Policies\Microsoft\Windows\Installer:EnableUserControl
</t>
  </si>
  <si>
    <t>The setting Allow user control over installs is disabled</t>
  </si>
  <si>
    <t>The setting Allow user control over installs is not disabled.</t>
  </si>
  <si>
    <t>18.9.85</t>
  </si>
  <si>
    <t>18.9.85.1</t>
  </si>
  <si>
    <t>To establish the recommended configuration via GP, set the following UI path to `Disabled`:
Computer Configuration\Policies\Administrative Templates\Windows Components\Windows Installer\Allow user control over installs.</t>
  </si>
  <si>
    <t>CCE-35431-6</t>
  </si>
  <si>
    <t>WIN8.1-276</t>
  </si>
  <si>
    <t xml:space="preserve">Navigate to the UI Path articulated in the Remediation section and confirm it is set as prescribed. This group policy setting is backed by the following registry location:
HKEY_LOCAL_MACHINE\SOFTWARE\Policies\Microsoft\Windows\Installer:AlwaysInstallElevated
</t>
  </si>
  <si>
    <t>The security setting Always install with elevated privileges is Disabled.</t>
  </si>
  <si>
    <t>18.9.85.2</t>
  </si>
  <si>
    <t>To establish the recommended configuration via GP, set the following UI path to `Disabled`:
Computer Configuration\Policies\Administrative Templates\Windows Components\Windows Installer\Always install with elevated privileges.</t>
  </si>
  <si>
    <t>CCE-35400-1</t>
  </si>
  <si>
    <t>WIN8.1-277</t>
  </si>
  <si>
    <t>Set Sign-in last interactive user automatically after a system-initiated restart to Disabled</t>
  </si>
  <si>
    <t>Disabling this feature will prevent the caching of user's credentials and unauthorized use of the device, and also ensure the user is aware of the restart.</t>
  </si>
  <si>
    <t xml:space="preserve">Navigate to the UI Path articulated in the Remediation section and confirm it is set as prescribed. This group policy setting is backed by the following registry location:
HKEY_LOCAL_MACHINE\SOFTWARE\Microsoft\Windows\CurrentVersion\Policies\System:DisableAutomaticRestartSignOn
</t>
  </si>
  <si>
    <t>The security setting Sign-in last interactive user automatically after a system-initiated restart is Disabled.</t>
  </si>
  <si>
    <t>The security setting Sign-in last interactive user automatically after a system-initiated restart is not disabled.</t>
  </si>
  <si>
    <t>18.9.86</t>
  </si>
  <si>
    <t>18.9.86.1</t>
  </si>
  <si>
    <t>To establish the recommended configuration via GP, set the following UI path to `Disabled`:
Computer Configuration\Policies\Administrative Templates\Windows Components\Windows Logon Options\Sign-in last interactive user automatically after a system-initiated restart.</t>
  </si>
  <si>
    <t>The device does not store the user's credentials for automatic sign-in after a Windows Update restart. The users' lock screen apps are not restarted after the system restarts. The user is required to present the logon credentials in order to proceed after restart.</t>
  </si>
  <si>
    <t>CCE-33891-3</t>
  </si>
  <si>
    <t>WIN8.1-278</t>
  </si>
  <si>
    <t>Set Turn on PowerShell Script Block Logging to Disabled</t>
  </si>
  <si>
    <t>There are potential risks of capturing passwords in the PowerShell logs. This setting should only be needed for debugging purposes, and not in normal operation, it is important to ensure this is set to `Disabled`.</t>
  </si>
  <si>
    <t xml:space="preserve">Navigate to the UI Path articulated in the Remediation section and confirm it is set as prescribed. This group policy setting is backed by the following registry location:
HKEY_LOCAL_MACHINE\SOFTWARE\Policies\Microsoft\Windows\PowerShell\ScriptBlockLogging:EnableScriptBlockLogging
</t>
  </si>
  <si>
    <t>The setting 'turn on PowerShell Script Block Logging is disabled</t>
  </si>
  <si>
    <t>The setting 'turn on PowerShell Script Block Logging is not disabled.</t>
  </si>
  <si>
    <t>18.9.95</t>
  </si>
  <si>
    <t>18.9.95.1</t>
  </si>
  <si>
    <t>To establish the recommended configuration via GP, set the following UI path to `Disabled`:
Computer Configuration\Policies\Administrative Templates\Windows Components\Windows PowerShell\Turn on PowerShell Script Block Logging.</t>
  </si>
  <si>
    <t>Logging of PowerShell script input is disabled.</t>
  </si>
  <si>
    <t>WIN8.1-279</t>
  </si>
  <si>
    <t>Set Turn on PowerShell Transcription to Disabled</t>
  </si>
  <si>
    <t>If this setting is enabled there is a risk that passwords could get stored in plain text in the PowerShell_transcript output file.</t>
  </si>
  <si>
    <t xml:space="preserve">Navigate to the UI Path articulated in the Remediation section and confirm it is set as prescribed. This group policy setting is backed by the following registry location:
HKEY_LOCAL_MACHINE\SOFTWARE\Policies\Microsoft\Windows\PowerShell\Transcription:EnableTranscripting
</t>
  </si>
  <si>
    <t>The setting 'turn on PowerShell Transcription is disabled</t>
  </si>
  <si>
    <t>The setting 'turn on PowerShell Transcription is not disabled.</t>
  </si>
  <si>
    <t>18.9.95.2</t>
  </si>
  <si>
    <t>To establish the recommended configuration via GP, set the following UI path to `Disabled`:
Computer Configuration\Policies\Administrative Templates\Windows Components\Windows PowerShell\Turn on PowerShell Transcription.</t>
  </si>
  <si>
    <t>WIN8.1-280</t>
  </si>
  <si>
    <t xml:space="preserve">Navigate to the UI Path articulated in the Remediation section and confirm it is set as prescribed. This group policy setting is backed by the following registry location:
HKEY_LOCAL_MACHINE\SOFTWARE\Policies\Microsoft\Windows\WinRM\Client:AllowBasic
</t>
  </si>
  <si>
    <t>The security setting Allow Basic authentication is Disabled.</t>
  </si>
  <si>
    <t>18.9.97.1</t>
  </si>
  <si>
    <t>18.9.97.1.1</t>
  </si>
  <si>
    <t>To establish the recommended configuration via GP, set the following UI path to `Disabled`:
Computer Configuration\Policies\Administrative Templates\Windows Components\Windows Remote Management (WinRM)\WinRM Client\Allow Basic authentication.</t>
  </si>
  <si>
    <t>CCE-35258-3</t>
  </si>
  <si>
    <t>WIN8.1-281</t>
  </si>
  <si>
    <t xml:space="preserve">Navigate to the UI Path articulated in the Remediation section and confirm it is set as prescribed. This group policy setting is backed by the following registry location:
HKEY_LOCAL_MACHINE\SOFTWARE\Policies\Microsoft\Windows\WinRM\Client:AllowUnencryptedTraffic
</t>
  </si>
  <si>
    <t>The security setting Allow unencrypted traffic is Disabled.</t>
  </si>
  <si>
    <t>18.9.97.1.2</t>
  </si>
  <si>
    <t>To establish the recommended configuration via GP, set the following UI path to `Disabled`:
Computer Configuration\Policies\Administrative Templates\Windows Components\Windows Remote Management (WinRM)\WinRM Client\Allow unencrypted traffic.</t>
  </si>
  <si>
    <t>CCE-34458-0</t>
  </si>
  <si>
    <t>WIN8.1-282</t>
  </si>
  <si>
    <t xml:space="preserve">Navigate to the UI Path articulated in the Remediation section and confirm it is set as prescribed. This group policy setting is backed by the following registry location:
HKEY_LOCAL_MACHINE\SOFTWARE\Policies\Microsoft\Windows\WinRM\Client:AllowDigest
</t>
  </si>
  <si>
    <t>The security setting Disallow Digest authentication is Enabled.</t>
  </si>
  <si>
    <t>18.9.97.1.3</t>
  </si>
  <si>
    <t>To establish the recommended configuration via GP, set the following UI path to `Enabled`:
Computer Configuration\Policies\Administrative Templates\Windows Components\Windows Remote Management (WinRM)\WinRM Client\Disallow Digest authentication.</t>
  </si>
  <si>
    <t>The WinRM client will not use Digest authentication.</t>
  </si>
  <si>
    <t>CCE-34778-1</t>
  </si>
  <si>
    <t>WIN8.1-283</t>
  </si>
  <si>
    <t xml:space="preserve">Navigate to the UI Path articulated in the Remediation section and confirm it is set as prescribed. This group policy setting is backed by the following registry location:
HKEY_LOCAL_MACHINE\SOFTWARE\Policies\Microsoft\Windows\WinRM\Service:AllowBasic
</t>
  </si>
  <si>
    <t>18.9.97.2</t>
  </si>
  <si>
    <t>18.9.97.2.1</t>
  </si>
  <si>
    <t>To establish the recommended configuration via GP, set the following UI path to `Disabled`:
Computer Configuration\Policies\Administrative Templates\Windows Components\Windows Remote Management (WinRM)\WinRM Service\Allow Basic authentication.</t>
  </si>
  <si>
    <t>CCE-34779-9</t>
  </si>
  <si>
    <t>WIN8.1-284</t>
  </si>
  <si>
    <t xml:space="preserve">Navigate to the UI Path articulated in the Remediation section and confirm it is set as prescribed. This group policy setting is backed by the following registry location:
HKEY_LOCAL_MACHINE\SOFTWARE\Policies\Microsoft\Windows\WinRM\Service:AllowUnencryptedTraffic
</t>
  </si>
  <si>
    <t>18.9.97.2.3</t>
  </si>
  <si>
    <t>To establish the recommended configuration via GP, set the following UI path to `Disabled`:
Computer Configuration\Policies\Administrative Templates\Windows Components\Windows Remote Management (WinRM)\WinRM Service\Allow unencrypted traffic.</t>
  </si>
  <si>
    <t>CCE-35054-6</t>
  </si>
  <si>
    <t>WIN8.1-285</t>
  </si>
  <si>
    <t xml:space="preserve">Navigate to the UI Path articulated in the Remediation section and confirm it is set as prescribed. This group policy setting is backed by the following registry location:
HKEY_LOCAL_MACHINE\SOFTWARE\Policies\Microsoft\Windows\WinRM\Service:DisableRunAs
</t>
  </si>
  <si>
    <t>The security setting Disallow WinRM from storing RunAs credentials is Enabled.</t>
  </si>
  <si>
    <t>18.9.97.2.4</t>
  </si>
  <si>
    <t>To establish the recommended configuration via GP, set the following UI path to `Enabled`:
Computer Configuration\Policies\Administrative Templates\Windows Components\Windows Remote Management (WinRM)\WinRM Service\Disallow WinRM from storing RunAs credentials.</t>
  </si>
  <si>
    <t>The WinRM service will not allow the RunAsUser or RunAsPassword configuration values to be set for any plug-ins. If a plug-in has already set the RunAsUser and RunAsPassword configuration values, the RunAsPassword configuration value will be erased from the credential store on the computer.
If this setting is later Disabled again, any values that were previously configured for RunAsPassword will need to be reset.</t>
  </si>
  <si>
    <t>CCE-35416-7</t>
  </si>
  <si>
    <t>WIN8.1-286</t>
  </si>
  <si>
    <t>Set Configure Automatic Updates to Enabled</t>
  </si>
  <si>
    <t xml:space="preserve">Navigate to the UI Path articulated in the Remediation section and confirm it is set as prescribed. This group policy setting is backed by the following registry location:
HKEY_LOCAL_MACHINE\SOFTWARE\Policies\Microsoft\Windows\WindowsUpdate\AU:NoAutoUpdate
</t>
  </si>
  <si>
    <t>The security setting Configure Automatic Updates is Enabled.</t>
  </si>
  <si>
    <t xml:space="preserve">              </t>
  </si>
  <si>
    <t>18.9.101</t>
  </si>
  <si>
    <t>18.9.101.2</t>
  </si>
  <si>
    <t>To establish the recommended configuration via GP, set the following UI path to `Enabled`:
Computer Configuration\Policies\Administrative Templates\Windows Components\Windows Update\Configure Automatic Updates.</t>
  </si>
  <si>
    <t>Critical operating system updates and service packs will be installed as necessary.</t>
  </si>
  <si>
    <t>CCE-35111-4</t>
  </si>
  <si>
    <t>WIN8.1-287</t>
  </si>
  <si>
    <t>Set Configure Automatic Updates: Scheduled install day to 0 - Every day</t>
  </si>
  <si>
    <t xml:space="preserve">Navigate to the UI Path articulated in the Remediation section and confirm it is set as prescribed. This group policy setting is backed by the following registry location:
HKEY_LOCAL_MACHINE\SOFTWARE\Policies\Microsoft\Windows\WindowsUpdate\AU:ScheduledInstallDay
</t>
  </si>
  <si>
    <t>The security setting Configure Automatic Updates: Scheduled install day is set to 0 - Every day.</t>
  </si>
  <si>
    <t>The security setting Configure Automatic Updates: Scheduled install day is not set to 0 - Every day.</t>
  </si>
  <si>
    <t>18.9.101.3</t>
  </si>
  <si>
    <t>To establish the recommended configuration via GP, set the following UI path to `0 - Every day`:
Computer Configuration\Policies\Administrative Templates\Windows Components\Windows Update\Configure Automatic Updates: Scheduled install day.</t>
  </si>
  <si>
    <t>If `4 - Auto download and schedule the install` is selected in Rule 18.9.101.2, critical operating system updates and service packs will automatically download every day (at 3:00 A.M., by default).</t>
  </si>
  <si>
    <t>WIN8.1-288</t>
  </si>
  <si>
    <t>Some security updates require that the computer be restarted to complete an installation. If the computer cannot restart automatically, then the most recent update will not completely install and no new updates will download to the computer until it is restarted. Without the auto-restart functionality, users who are not security-conscious may choose to indefinitely delay the restart, therefore keeping the computer in a less secure state.</t>
  </si>
  <si>
    <t xml:space="preserve">Navigate to the UI Path articulated in the Remediation section and confirm it is set as prescribed. This group policy setting is backed by the following registry location:
HKEY_LOCAL_MACHINE\SOFTWARE\Policies\Microsoft\Windows\WindowsUpdate\AU:NoAutoRebootWithLoggedOnUsers
</t>
  </si>
  <si>
    <t>The security setting No auto-restart with logged on users for scheduled automatic updates installations is Disabled.</t>
  </si>
  <si>
    <t>18.9.101.4</t>
  </si>
  <si>
    <t>To establish the recommended configuration via GP, set the following UI path to `Disabled`:
Computer Configuration\Policies\Administrative Templates\Windows Components\Windows Update\No auto-restart with logged on users for scheduled automatic updates installations.</t>
  </si>
  <si>
    <t>CCE-33813-7</t>
  </si>
  <si>
    <t>WIN8.1-289</t>
  </si>
  <si>
    <t>If a user forgets to lock their computer when they walk away, it is possible that a passerby will hijack it. Configuring a timed screen saver with password lock will help to protect against these hijacks.</t>
  </si>
  <si>
    <t xml:space="preserve">Navigate to the UI Path articulated in the Remediation section and confirm it is set as prescribed. This group policy setting is backed by the following registry location:
HKEY_USERS\[USER SID]\SOFTWARE\Policies\Microsoft\Windows\Control Panel\Desktop:ScreenSaveActive
</t>
  </si>
  <si>
    <t>The security setting Enable screen saver is Enabled.</t>
  </si>
  <si>
    <t>19.1.3</t>
  </si>
  <si>
    <t>19.1.3.1</t>
  </si>
  <si>
    <t>To establish the recommended configuration via GP, set the following UI path to `Enabled`:
User Configuration\Policies\Administrative Templates\Control Panel\Personalization\Enable screen saver.</t>
  </si>
  <si>
    <t>A screen saver runs, provided that the following two conditions hold: First, a valid screen saver on the client is specified through the _Force specific screen saver_ setting (Rule 19.1.3.2) or through Control Panel on the client computer. Second, the _Screen saver timeout_ setting (Rule 19.1.3.4) is set to a nonzero value through the setting or through Control Panel.</t>
  </si>
  <si>
    <t>CCE-33164-5</t>
  </si>
  <si>
    <t>WIN8.1-290</t>
  </si>
  <si>
    <t>Set Force specific screen saver: Screen saver executable name to Enabled:scrnsave.scr</t>
  </si>
  <si>
    <t xml:space="preserve">Navigate to the UI Path articulated in the Remediation section and confirm it is set as prescribed. This group policy setting is backed by the following registry location:
HKEY_USERS\[USER SID]\SOFTWARE\Policies\Microsoft\Windows\Control Panel\Desktop:SCRNSAVE.EXE
</t>
  </si>
  <si>
    <t>The security setting Force specific screen saver: Screen saver executable name is set to Enabled:scrnsave.scr.</t>
  </si>
  <si>
    <t>The security setting Force specific screen saver: Screen saver executable name is not set to Enabled:scrnsave.scr.</t>
  </si>
  <si>
    <t>19.1.3.2</t>
  </si>
  <si>
    <t>To establish the recommended configuration via GP, set the following UI path to `Enabled: scrnsave.scr`:
User Configuration\Policies\Administrative Templates\Control Panel\Personalization\Force specific screen saver.</t>
  </si>
  <si>
    <t>The system displays the specified screen saver on the user's desktop. The drop-down list of screen savers in the Screen Saver dialog in the Personalization or Display Control Panel will be disabled, preventing users from changing the screen saver.</t>
  </si>
  <si>
    <t>CCE-33105-8</t>
  </si>
  <si>
    <t>WIN8.1-291</t>
  </si>
  <si>
    <t xml:space="preserve">Navigate to the UI Path articulated in the Remediation section and confirm it is set as prescribed. This group policy setting is backed by the following registry location:
HKEY_USERS\[USER SID]\SOFTWARE\Policies\Microsoft\Windows\Control Panel\Desktop:ScreenSaverIsSecure
</t>
  </si>
  <si>
    <t>The security setting Password protect the screen saver is Enabled.</t>
  </si>
  <si>
    <t>19.1.3.3</t>
  </si>
  <si>
    <t>To establish the recommended configuration via GP, set the following UI path to `Enabled`:
User Configuration\Policies\Administrative Templates\Control Panel\Personalization\Password protect the screen saver.</t>
  </si>
  <si>
    <t>All screen savers are password protected. The "Password protected" checkbox on the Screen Saver dialog in the Personalization or Display Control Panel will be disabled, preventing users from changing the password protection setting.</t>
  </si>
  <si>
    <t>CCE-32938-3</t>
  </si>
  <si>
    <t>WIN8.1-292</t>
  </si>
  <si>
    <t>Set Screen saver timeout to Enabled:900 seconds or fewer, but not 0</t>
  </si>
  <si>
    <t xml:space="preserve">Navigate to the UI Path articulated in the Remediation section and confirm it is set as prescribed. This group policy setting is backed by the following registry location:
HKEY_USERS\[USER SID]\SOFTWARE\Policies\Microsoft\Windows\Control Panel\Desktop:ScreenSaveTimeOut
</t>
  </si>
  <si>
    <t>The security setting Screen saver timeout is set to Enabled:900 seconds or fewer, but not 0.</t>
  </si>
  <si>
    <t>The security setting Screen saver timeout is not set to Enabled:900 seconds or fewer, but not 0.</t>
  </si>
  <si>
    <t>19.1.3.4</t>
  </si>
  <si>
    <t>To establish the recommended configuration via GP, set the following UI path to `Enabled: 900 or fewer, but not 0`:
User Configuration\Policies\Administrative Templates\Control Panel\Personalization\Screen saver timeout.</t>
  </si>
  <si>
    <t>The screen saver will automatically activate when the computer has been left unattended for the amount of time specified, and the users will not be able to change the timeout value.</t>
  </si>
  <si>
    <t>CCE-33168-6</t>
  </si>
  <si>
    <t>WIN8.1-293</t>
  </si>
  <si>
    <t>Set Turn off toast notifications on the lock screen to Enabled</t>
  </si>
  <si>
    <t>While this feature can be handy for users, applications that provide toast notifications might display sensitive personal or business data while the device is left unattended.</t>
  </si>
  <si>
    <t xml:space="preserve">Navigate to the UI Path articulated in the Remediation section and confirm it is set as prescribed. This group policy setting is backed by the following registry location:
HKEY_USERS\[USER SID]\SOFTWARE\Policies\Microsoft\Windows\CurrentVersion\PushNotifications:NoToastApplicationNotificationOnLockScreen
</t>
  </si>
  <si>
    <t>The security setting Turn off toast notifications on the lock screen is Enabled.</t>
  </si>
  <si>
    <t>The security setting Turn off toast notifications on the lock screen is not enabled.</t>
  </si>
  <si>
    <t>19.5.1</t>
  </si>
  <si>
    <t>19.5.1.1</t>
  </si>
  <si>
    <t>To establish the recommended configuration via GP, set the following UI path to `Enabled`:
User Configuration\Policies\Administrative Templates\Start Menu and Taskbar\Notifications\Turn off toast notifications on the lock screen.</t>
  </si>
  <si>
    <t>Applications will not be able to raise toast notifications on the lock screen.</t>
  </si>
  <si>
    <t>CCE-33727-9</t>
  </si>
  <si>
    <t>WIN8.1-294</t>
  </si>
  <si>
    <t>A file that is downloaded from a computer in the Internet or Restricted Sites zone may be moved to a location that makes it appear safe, like an intranet file share, and executed by an unsuspecting user. The Attachment Manager feature will warn users when opening or executing files which are marked as being from an untrusted source, unless/until the file's zone information has been removed.</t>
  </si>
  <si>
    <t xml:space="preserve">Navigate to the UI Path articulated in the Remediation section and confirm it is set as prescribed. This group policy setting is backed by the following registry location:
HKEY_USERS\[USER SID]\SOFTWARE\Microsoft\Windows\CurrentVersion\Policies\Attachments:SaveZoneInformation
</t>
  </si>
  <si>
    <t>The security setting Do not preserve zone information in file attachments is Disabled.</t>
  </si>
  <si>
    <t>19.7.4</t>
  </si>
  <si>
    <t>19.7.4.1</t>
  </si>
  <si>
    <t>To establish the recommended configuration via GP, set the following UI path to `Disabled`:
User Configuration\Policies\Administrative Templates\Windows Components\Attachment Manager\Do not preserve zone information in file attachments.</t>
  </si>
  <si>
    <t>CCE-34810-2</t>
  </si>
  <si>
    <t>WIN8.1-295</t>
  </si>
  <si>
    <t xml:space="preserve">Navigate to the UI Path articulated in the Remediation section and confirm it is set as prescribed. This group policy setting is backed by the following registry location:
HKEY_USERS\[USER SID]\SOFTWARE\Microsoft\Windows\CurrentVersion\Policies\Attachments:ScanWithAntiVirus
</t>
  </si>
  <si>
    <t>The security setting Notify antivirus programs when opening attachments is Enabled.</t>
  </si>
  <si>
    <t>19.7.4.2</t>
  </si>
  <si>
    <t>To establish the recommended configuration via GP, set the following UI path to `Enabled`:
User Configuration\Policies\Administrative Templates\Windows Components\Attachment Manager\Notify antivirus programs when opening attachments.</t>
  </si>
  <si>
    <t>Windows tells the registered antivirus program(s) to scan the file when a user opens a file attachment. If the antivirus program fails, the attachment is blocked from being opened.</t>
  </si>
  <si>
    <t>CCE-33799-8</t>
  </si>
  <si>
    <t>WIN8.1-296</t>
  </si>
  <si>
    <t>Set Prevent users from sharing files within their profile. to Enabled</t>
  </si>
  <si>
    <t>If not properly configured, a user could accidentally share sensitive data with unauthorized users. In an enterprise managed environment, the company should provide a managed location for file sharing, such as a file server or SharePoint, instead of the user sharing files directly from their own user profile.</t>
  </si>
  <si>
    <t xml:space="preserve">Navigate to the UI Path articulated in the Remediation section and confirm it is set as prescribed. This group policy setting is backed by the following registry location:
HKEY_USERS\[USER SID]\SOFTWARE\Microsoft\Windows\CurrentVersion\Policies\Explorer:NoInplaceSharing
</t>
  </si>
  <si>
    <t>The Prevent users from sharing files within their profile has been enabled.</t>
  </si>
  <si>
    <t>The Prevent users from sharing files within their profile has not  been enabled.</t>
  </si>
  <si>
    <t>19.7.26</t>
  </si>
  <si>
    <t>19.7.26.1</t>
  </si>
  <si>
    <t>To establish the recommended configuration via GP, set the following UI path to `Enabled:`
User Configuration\Policies\Administrative Templates\Windows Components\Network Sharing\Prevent users from sharing files within their profile.</t>
  </si>
  <si>
    <t>Users cannot share files within their profile using the sharing wizard. Also, the sharing wizard cannot create a share at `%root%\Users` and can only be used to create SMB shares on folders.</t>
  </si>
  <si>
    <t>CCE-33490-4</t>
  </si>
  <si>
    <t>WIN8.1-297</t>
  </si>
  <si>
    <t xml:space="preserve">Navigate to the UI Path articulated in the Remediation section and confirm it is set as prescribed. This group policy setting is backed by the following registry location:
HKEY_USERS\[USER SID]\SOFTWARE\Policies\Microsoft\Windows\Installer:AlwaysInstallElevated
</t>
  </si>
  <si>
    <t>19.7.40</t>
  </si>
  <si>
    <t>19.7.40.1</t>
  </si>
  <si>
    <t>To establish the recommended configuration via GP, set the following UI path to `Disabled`:
User Configuration\Policies\Administrative Templates\Windows Components\Windows Installer\Always install with elevated privileges.</t>
  </si>
  <si>
    <t>CCE-34788-0</t>
  </si>
  <si>
    <t>Appendix</t>
  </si>
  <si>
    <t>SCSEM Sources:</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</si>
  <si>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</si>
  <si>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</si>
  <si>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</si>
  <si>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</si>
  <si>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</si>
  <si>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</si>
  <si>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</si>
  <si>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</si>
  <si>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</si>
  <si>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</si>
  <si>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</si>
  <si>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</si>
  <si>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</si>
  <si>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</si>
  <si>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</si>
  <si>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Change Log</t>
  </si>
  <si>
    <t>Version</t>
  </si>
  <si>
    <t>Date</t>
  </si>
  <si>
    <t>Description of Changes</t>
  </si>
  <si>
    <t>Author</t>
  </si>
  <si>
    <t>First Release, Added baseline Criticality Score and Issue Codes, weighted test cases based on criticality, and updated Results Tab. Transitioned to CIS Benchmark for Windows 8.</t>
  </si>
  <si>
    <t>Booz Allen Hamilton</t>
  </si>
  <si>
    <t>Tribute to "Super" Saumil Shah</t>
  </si>
  <si>
    <t>Aligned the SCSEM with benchmarked controls and removed the controls who's configuration is based upon the agency's security and operational requirements.</t>
  </si>
  <si>
    <t>Updated Win8 Test ID #20, Added Windows 8.1 Tab</t>
  </si>
  <si>
    <t>Updated issue codes, Added Manual Test cases for OS Support, Session Lock set to 15 minutes, Account Lockout/Reset Timer set to 120 minutes</t>
  </si>
  <si>
    <t>Updated issue code table</t>
  </si>
  <si>
    <t>Minor content update. Removed EMET for Windows.</t>
  </si>
  <si>
    <t>Internal Updates</t>
  </si>
  <si>
    <t>Internal Updates Updated issue code table</t>
  </si>
  <si>
    <t>Internal Updates Benchmark for Windows 8.1 and Updated issue code table</t>
  </si>
  <si>
    <t xml:space="preserve">Internal Updates and updated issue code table </t>
  </si>
  <si>
    <t xml:space="preserve">Updated based on IRS Publication 1075 (October 2021) Internal updates and Issue Code Table updates.  </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</si>
  <si>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</si>
  <si>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</si>
  <si>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</si>
  <si>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</si>
  <si>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</si>
  <si>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</si>
  <si>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</si>
  <si>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</si>
  <si>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</si>
  <si>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</si>
  <si>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</si>
  <si>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</si>
  <si>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</si>
  <si>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</si>
  <si>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</si>
  <si>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</si>
  <si>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</si>
  <si>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</si>
  <si>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</si>
  <si>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</si>
  <si>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</si>
  <si>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</si>
  <si>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</si>
  <si>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</si>
  <si>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</si>
  <si>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</si>
  <si>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</si>
  <si>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</si>
  <si>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</si>
  <si>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</si>
  <si>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</si>
  <si>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</si>
  <si>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</si>
  <si>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</si>
  <si>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</si>
  <si>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</si>
  <si>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</si>
  <si>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</si>
  <si>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</si>
  <si>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</si>
  <si>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</si>
  <si>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</si>
  <si>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</si>
  <si>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</si>
  <si>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</si>
  <si>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</si>
  <si>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</si>
  <si>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</si>
  <si>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</si>
  <si>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</si>
  <si>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</si>
  <si>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</si>
  <si>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</si>
  <si>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</si>
  <si>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</si>
  <si>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</si>
  <si>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</si>
  <si>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</si>
  <si>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</si>
  <si>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</si>
  <si>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</si>
  <si>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</si>
  <si>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</si>
  <si>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</si>
  <si>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</si>
  <si>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</si>
  <si>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</si>
  <si>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</si>
  <si>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</si>
  <si>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</si>
  <si>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</si>
  <si>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</si>
  <si>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</si>
  <si>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</si>
  <si>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</si>
  <si>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</si>
  <si>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</si>
  <si>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</si>
  <si>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</si>
  <si>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</si>
  <si>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</si>
  <si>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</si>
  <si>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</si>
  <si>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</si>
  <si>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</si>
  <si>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</si>
  <si>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</si>
  <si>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</si>
  <si>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</si>
  <si>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</si>
  <si>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</si>
  <si>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</si>
  <si>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</si>
  <si>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</si>
  <si>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</si>
  <si>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</si>
  <si>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</si>
  <si>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</si>
  <si>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</si>
  <si>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</si>
  <si>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</si>
  <si>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</si>
  <si>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</si>
  <si>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</si>
  <si>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</si>
  <si>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</si>
  <si>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</si>
  <si>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</si>
  <si>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</si>
  <si>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</si>
  <si>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</si>
  <si>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The guest account has improper access to data and/or resources</t>
  </si>
  <si>
    <t>HAC60</t>
  </si>
  <si>
    <t xml:space="preserve">Agency does not centrally manage access to third party environments </t>
  </si>
  <si>
    <t>User rights and permissions are not adequately configured</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</si>
  <si>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</si>
  <si>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</si>
  <si>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</si>
  <si>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</si>
  <si>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</si>
  <si>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</si>
  <si>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</si>
  <si>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</si>
  <si>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</si>
  <si>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</si>
  <si>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</si>
  <si>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</si>
  <si>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</si>
  <si>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</si>
  <si>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</si>
  <si>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</si>
  <si>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</si>
  <si>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</si>
  <si>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</si>
  <si>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</si>
  <si>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</si>
  <si>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</si>
  <si>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</si>
  <si>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</si>
  <si>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</si>
  <si>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</si>
  <si>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</si>
  <si>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</si>
  <si>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</si>
  <si>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</si>
  <si>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</si>
  <si>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</si>
  <si>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</si>
  <si>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</si>
  <si>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</si>
  <si>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</si>
  <si>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</si>
  <si>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</si>
  <si>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</si>
  <si>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System does not audit changes to access control settings</t>
  </si>
  <si>
    <t>HAU7</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</si>
  <si>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</si>
  <si>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</si>
  <si>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</si>
  <si>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</si>
  <si>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</si>
  <si>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</si>
  <si>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</si>
  <si>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</si>
  <si>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</si>
  <si>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</si>
  <si>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</si>
  <si>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</si>
  <si>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</si>
  <si>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</si>
  <si>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</si>
  <si>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</si>
  <si>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</si>
  <si>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</si>
  <si>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</si>
  <si>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</si>
  <si>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</si>
  <si>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</si>
  <si>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</si>
  <si>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</si>
  <si>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</si>
  <si>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</si>
  <si>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</si>
  <si>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HAU22</t>
  </si>
  <si>
    <t>Content of audit records is not sufficient</t>
  </si>
  <si>
    <t>Audit storage capacity threshold has not been defined</t>
  </si>
  <si>
    <t>HAU24</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</si>
  <si>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</si>
  <si>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</si>
  <si>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</si>
  <si>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</si>
  <si>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</si>
  <si>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</si>
  <si>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</si>
  <si>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</si>
  <si>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</si>
  <si>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</si>
  <si>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</si>
  <si>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</si>
  <si>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</si>
  <si>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</si>
  <si>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</si>
  <si>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</si>
  <si>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</si>
  <si>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</si>
  <si>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</si>
  <si>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</si>
  <si>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</si>
  <si>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</si>
  <si>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</si>
  <si>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</si>
  <si>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</si>
  <si>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</si>
  <si>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</si>
  <si>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</si>
  <si>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</si>
  <si>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</si>
  <si>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</si>
  <si>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</si>
  <si>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</si>
  <si>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</si>
  <si>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</si>
  <si>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</si>
  <si>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</si>
  <si>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</si>
  <si>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</si>
  <si>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</si>
  <si>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</si>
  <si>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</si>
  <si>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</si>
  <si>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</si>
  <si>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</si>
  <si>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</si>
  <si>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</si>
  <si>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</si>
  <si>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</si>
  <si>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</si>
  <si>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</si>
  <si>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</si>
  <si>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</si>
  <si>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</si>
  <si>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</si>
  <si>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</si>
  <si>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</si>
  <si>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</si>
  <si>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</si>
  <si>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</si>
  <si>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</si>
  <si>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</si>
  <si>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</si>
  <si>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</si>
  <si>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</si>
  <si>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</si>
  <si>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</si>
  <si>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</si>
  <si>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</si>
  <si>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</si>
  <si>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</si>
  <si>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</si>
  <si>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</si>
  <si>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</si>
  <si>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</si>
  <si>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</si>
  <si>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</si>
  <si>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</si>
  <si>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</si>
  <si>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</si>
  <si>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</si>
  <si>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</si>
  <si>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</si>
  <si>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</si>
  <si>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</si>
  <si>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</si>
  <si>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</si>
  <si>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</si>
  <si>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</si>
  <si>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</si>
  <si>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</si>
  <si>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</si>
  <si>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</si>
  <si>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</si>
  <si>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</si>
  <si>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</si>
  <si>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</si>
  <si>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</si>
  <si>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</si>
  <si>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</si>
  <si>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</si>
  <si>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</si>
  <si>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</si>
  <si>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</si>
  <si>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</si>
  <si>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</si>
  <si>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</si>
  <si>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</si>
  <si>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</si>
  <si>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</si>
  <si>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</si>
  <si>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</si>
  <si>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</si>
  <si>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</si>
  <si>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</si>
  <si>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</si>
  <si>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</si>
  <si>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</si>
  <si>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</si>
  <si>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</si>
  <si>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</si>
  <si>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</si>
  <si>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</si>
  <si>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</si>
  <si>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</si>
  <si>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</si>
  <si>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</si>
  <si>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</si>
  <si>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</si>
  <si>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</si>
  <si>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</si>
  <si>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</si>
  <si>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</si>
  <si>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</si>
  <si>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</si>
  <si>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</si>
  <si>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</si>
  <si>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</si>
  <si>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</si>
  <si>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</si>
  <si>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</si>
  <si>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</si>
  <si>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</si>
  <si>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</si>
  <si>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</si>
  <si>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</si>
  <si>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</si>
  <si>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</si>
  <si>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</si>
  <si>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</si>
  <si>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</si>
  <si>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</si>
  <si>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</si>
  <si>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</si>
  <si>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</si>
  <si>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</si>
  <si>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</si>
  <si>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</si>
  <si>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</si>
  <si>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</si>
  <si>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</si>
  <si>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</si>
  <si>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</si>
  <si>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</si>
  <si>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</si>
  <si>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</si>
  <si>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</si>
  <si>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</si>
  <si>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</si>
  <si>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</si>
  <si>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</si>
  <si>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</si>
  <si>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</si>
  <si>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</si>
  <si>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</si>
  <si>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</si>
  <si>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</si>
  <si>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</si>
  <si>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</si>
  <si>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</si>
  <si>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</si>
  <si>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</si>
  <si>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</si>
  <si>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</si>
  <si>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</si>
  <si>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</si>
  <si>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</si>
  <si>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</si>
  <si>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</si>
  <si>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</si>
  <si>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</si>
  <si>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</si>
  <si>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</si>
  <si>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</si>
  <si>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</si>
  <si>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</si>
  <si>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</si>
  <si>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</si>
  <si>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</si>
  <si>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</si>
  <si>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</si>
  <si>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</si>
  <si>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</si>
  <si>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</si>
  <si>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</si>
  <si>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</si>
  <si>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</si>
  <si>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</si>
  <si>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</si>
  <si>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</si>
  <si>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</si>
  <si>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</si>
  <si>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</si>
  <si>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</si>
  <si>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</si>
  <si>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</si>
  <si>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</si>
  <si>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</si>
  <si>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</si>
  <si>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</si>
  <si>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</si>
  <si>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</si>
  <si>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</si>
  <si>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</si>
  <si>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</si>
  <si>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</si>
  <si>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</si>
  <si>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</si>
  <si>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</si>
  <si>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</si>
  <si>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</si>
  <si>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</si>
  <si>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</si>
  <si>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</si>
  <si>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</si>
  <si>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</si>
  <si>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</si>
  <si>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</si>
  <si>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Passwords are allowed to be stored</t>
  </si>
  <si>
    <t>HPW100</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</si>
  <si>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</si>
  <si>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</si>
  <si>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</si>
  <si>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</si>
  <si>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</si>
  <si>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</si>
  <si>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</si>
  <si>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</si>
  <si>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</si>
  <si>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</si>
  <si>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</si>
  <si>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</si>
  <si>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</si>
  <si>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</si>
  <si>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</si>
  <si>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</si>
  <si>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</si>
  <si>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</si>
  <si>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</si>
  <si>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</si>
  <si>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</si>
  <si>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</si>
  <si>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</si>
  <si>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</si>
  <si>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</si>
  <si>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</si>
  <si>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</si>
  <si>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</si>
  <si>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</si>
  <si>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</si>
  <si>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</si>
  <si>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</si>
  <si>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</si>
  <si>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</si>
  <si>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</si>
  <si>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</si>
  <si>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</si>
  <si>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</si>
  <si>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</si>
  <si>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</si>
  <si>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</si>
  <si>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</si>
  <si>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</si>
  <si>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</si>
  <si>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</si>
  <si>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</si>
  <si>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</si>
  <si>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</si>
  <si>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</si>
  <si>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</si>
  <si>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</si>
  <si>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</si>
  <si>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</si>
  <si>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</si>
  <si>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</si>
  <si>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</si>
  <si>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</si>
  <si>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</si>
  <si>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</si>
  <si>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</si>
  <si>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</si>
  <si>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</si>
  <si>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</si>
  <si>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</si>
  <si>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</si>
  <si>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</si>
  <si>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</si>
  <si>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</si>
  <si>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</si>
  <si>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</si>
  <si>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</si>
  <si>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</si>
  <si>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</si>
  <si>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</si>
  <si>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</si>
  <si>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</si>
  <si>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</si>
  <si>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</si>
  <si>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</si>
  <si>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</si>
  <si>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</si>
  <si>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</si>
  <si>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</si>
  <si>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</si>
  <si>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</si>
  <si>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</si>
  <si>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</si>
  <si>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</si>
  <si>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</si>
  <si>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</si>
  <si>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</si>
  <si>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</si>
  <si>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</si>
  <si>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</si>
  <si>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</si>
  <si>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</si>
  <si>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</si>
  <si>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</si>
  <si>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</si>
  <si>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</si>
  <si>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</si>
  <si>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</si>
  <si>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</si>
  <si>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</si>
  <si>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</si>
  <si>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</si>
  <si>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</si>
  <si>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</si>
  <si>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</si>
  <si>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</si>
  <si>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</si>
  <si>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</si>
  <si>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</si>
  <si>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</si>
  <si>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</si>
  <si>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</si>
  <si>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</si>
  <si>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</si>
  <si>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</si>
  <si>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</si>
  <si>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</si>
  <si>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</si>
  <si>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</si>
  <si>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</si>
  <si>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</si>
  <si>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</si>
  <si>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</si>
  <si>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</si>
  <si>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</si>
  <si>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</si>
  <si>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</si>
  <si>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</si>
  <si>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</si>
  <si>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</si>
  <si>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</si>
  <si>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</si>
  <si>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</si>
  <si>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</si>
  <si>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</si>
  <si>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</si>
  <si>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</si>
  <si>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</si>
  <si>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</si>
  <si>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</si>
  <si>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</si>
  <si>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</si>
  <si>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</si>
  <si>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</si>
  <si>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</si>
  <si>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</si>
  <si>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</si>
  <si>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</si>
  <si>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</si>
  <si>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</si>
  <si>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</si>
  <si>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</si>
  <si>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</si>
  <si>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</si>
  <si>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</si>
  <si>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</si>
  <si>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</si>
  <si>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</si>
  <si>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</si>
  <si>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</si>
  <si>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</si>
  <si>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</si>
  <si>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</si>
  <si>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</si>
  <si>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</si>
  <si>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</si>
  <si>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</si>
  <si>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</si>
  <si>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</si>
  <si>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</si>
  <si>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</si>
  <si>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</si>
  <si>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</si>
  <si>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</si>
  <si>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</si>
  <si>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</si>
  <si>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</si>
  <si>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</si>
  <si>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</si>
  <si>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</si>
  <si>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</si>
  <si>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</si>
  <si>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</si>
  <si>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</si>
  <si>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</si>
  <si>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</si>
  <si>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</si>
  <si>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</si>
  <si>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</si>
  <si>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</si>
  <si>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</si>
  <si>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</si>
  <si>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</si>
  <si>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</si>
  <si>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</si>
  <si>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</si>
  <si>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HSC43</t>
  </si>
  <si>
    <t>The version of TLS is not using the latest NIST 800-52 approved protocols</t>
  </si>
  <si>
    <t>HSC44</t>
  </si>
  <si>
    <t>DNSSEC has not been implemented</t>
  </si>
  <si>
    <t>HSC45</t>
  </si>
  <si>
    <t>DNSSEC has not been configured securely</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</si>
  <si>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</si>
  <si>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</si>
  <si>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</si>
  <si>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</si>
  <si>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</si>
  <si>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</si>
  <si>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</si>
  <si>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</si>
  <si>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</si>
  <si>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</si>
  <si>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</si>
  <si>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</si>
  <si>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</si>
  <si>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</si>
  <si>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</si>
  <si>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</si>
  <si>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</si>
  <si>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</si>
  <si>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</si>
  <si>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</si>
  <si>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</si>
  <si>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</si>
  <si>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</si>
  <si>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</si>
  <si>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</si>
  <si>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The system's automatic update feature is not configured appropriately</t>
  </si>
  <si>
    <t>HSI15</t>
  </si>
  <si>
    <t>Alerts are not acknowledged and/or logged</t>
  </si>
  <si>
    <t>HSI16</t>
  </si>
  <si>
    <t>Agency network not properly protected from spam email</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</si>
  <si>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</si>
  <si>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</si>
  <si>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</si>
  <si>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</si>
  <si>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</si>
  <si>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</si>
  <si>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</si>
  <si>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</si>
  <si>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</si>
  <si>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</si>
  <si>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</si>
  <si>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</si>
  <si>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</si>
  <si>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</si>
  <si>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</si>
  <si>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</si>
  <si>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</si>
  <si>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</si>
  <si>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</si>
  <si>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</si>
  <si>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</si>
  <si>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</si>
  <si>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</si>
  <si>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</si>
  <si>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</si>
  <si>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</si>
  <si>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</si>
  <si>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</si>
  <si>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</si>
  <si>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</si>
  <si>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</si>
  <si>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</si>
  <si>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</si>
  <si>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</si>
  <si>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</si>
  <si>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</si>
  <si>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</si>
  <si>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</si>
  <si>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</si>
  <si>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</si>
  <si>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</si>
  <si>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</si>
  <si>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</si>
  <si>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</si>
  <si>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</si>
  <si>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</si>
  <si>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</si>
  <si>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</si>
  <si>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</si>
  <si>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</si>
  <si>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</si>
  <si>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</si>
  <si>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</si>
  <si>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</si>
  <si>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</si>
  <si>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</si>
  <si>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</si>
  <si>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</si>
  <si>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</si>
  <si>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</si>
  <si>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</si>
  <si>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</si>
  <si>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</si>
  <si>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</si>
  <si>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</si>
  <si>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</si>
  <si>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</si>
  <si>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</si>
  <si>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</si>
  <si>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</si>
  <si>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</si>
  <si>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</si>
  <si>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</si>
  <si>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</si>
  <si>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</si>
  <si>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</si>
  <si>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</si>
  <si>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</si>
  <si>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</si>
  <si>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</si>
  <si>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</si>
  <si>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</si>
  <si>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</si>
  <si>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</si>
  <si>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</si>
  <si>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</si>
  <si>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</si>
  <si>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</si>
  <si>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</si>
  <si>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</si>
  <si>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</si>
  <si>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</si>
  <si>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</si>
  <si>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</si>
  <si>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</si>
  <si>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</si>
  <si>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</si>
  <si>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</si>
  <si>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</si>
  <si>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</si>
  <si>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</si>
  <si>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</si>
  <si>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</si>
  <si>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</si>
  <si>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</si>
  <si>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</si>
  <si>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</si>
  <si>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</si>
  <si>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</si>
  <si>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</si>
  <si>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</si>
  <si>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</si>
  <si>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</si>
  <si>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</si>
  <si>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</si>
  <si>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</si>
  <si>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</si>
  <si>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</si>
  <si>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</si>
  <si>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</si>
  <si>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</si>
  <si>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</si>
  <si>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</si>
  <si>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</si>
  <si>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</si>
  <si>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</si>
  <si>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</si>
  <si>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</si>
  <si>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</si>
  <si>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</si>
  <si>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</si>
  <si>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</si>
  <si>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</si>
  <si>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</si>
  <si>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</si>
  <si>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</si>
  <si>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</si>
  <si>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</si>
  <si>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</si>
  <si>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</si>
  <si>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</si>
  <si>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</si>
  <si>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</si>
  <si>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</si>
  <si>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</si>
  <si>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</si>
  <si>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</si>
  <si>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</si>
  <si>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</si>
  <si>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</si>
  <si>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</si>
  <si>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</si>
  <si>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</si>
  <si>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</si>
  <si>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</si>
  <si>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</si>
  <si>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</si>
  <si>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</si>
  <si>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</si>
  <si>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</si>
  <si>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</si>
  <si>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</si>
  <si>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</si>
  <si>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</si>
  <si>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</si>
  <si>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</si>
  <si>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</si>
  <si>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</si>
  <si>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</si>
  <si>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</si>
  <si>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</si>
  <si>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</si>
  <si>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</si>
  <si>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</si>
  <si>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</si>
  <si>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</si>
  <si>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</si>
  <si>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</si>
  <si>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</si>
  <si>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</si>
  <si>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</si>
  <si>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</si>
  <si>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</si>
  <si>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</si>
  <si>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</si>
  <si>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</si>
  <si>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</si>
  <si>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</si>
  <si>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</si>
  <si>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</si>
  <si>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</si>
  <si>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</si>
  <si>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</si>
  <si>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</si>
  <si>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</si>
  <si>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</si>
  <si>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</si>
  <si>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</si>
  <si>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</si>
  <si>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</si>
  <si>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</si>
  <si>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</si>
  <si>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</si>
  <si>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</si>
  <si>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</si>
  <si>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</si>
  <si>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</si>
  <si>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</si>
  <si>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</si>
  <si>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</si>
  <si>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</si>
  <si>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</si>
  <si>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</si>
  <si>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</si>
  <si>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</si>
  <si>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</si>
  <si>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</si>
  <si>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</si>
  <si>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</si>
  <si>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</si>
  <si>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</si>
  <si>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</si>
  <si>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</si>
  <si>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</si>
  <si>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</si>
  <si>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</si>
  <si>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</si>
  <si>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</si>
  <si>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</si>
  <si>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</si>
  <si>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</si>
  <si>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</si>
  <si>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</si>
  <si>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</si>
  <si>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</si>
  <si>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</si>
  <si>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</si>
  <si>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</si>
  <si>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</si>
  <si>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</si>
  <si>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</si>
  <si>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</si>
  <si>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</si>
  <si>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</si>
  <si>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</si>
  <si>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</si>
  <si>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</si>
  <si>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</si>
  <si>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</si>
  <si>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</si>
  <si>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</si>
  <si>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</si>
  <si>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</si>
  <si>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</si>
  <si>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</si>
  <si>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</si>
  <si>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</si>
  <si>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</si>
  <si>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</si>
  <si>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</si>
  <si>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</si>
  <si>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</si>
  <si>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</si>
  <si>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</si>
  <si>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</si>
  <si>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</si>
  <si>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</si>
  <si>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</si>
  <si>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</si>
  <si>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</si>
  <si>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</si>
  <si>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</si>
  <si>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</si>
  <si>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</si>
  <si>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</si>
  <si>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</si>
  <si>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</si>
  <si>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</si>
  <si>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</si>
  <si>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</si>
  <si>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</si>
  <si>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</si>
  <si>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</si>
  <si>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</si>
  <si>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</si>
  <si>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</si>
  <si>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</si>
  <si>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</si>
  <si>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</si>
  <si>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</si>
  <si>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</si>
  <si>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</si>
  <si>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</si>
  <si>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</si>
  <si>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</si>
  <si>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</si>
  <si>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</si>
  <si>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</si>
  <si>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</si>
  <si>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</si>
  <si>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</si>
  <si>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</si>
  <si>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</si>
  <si>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</si>
  <si>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</si>
  <si>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</si>
  <si>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</si>
  <si>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</si>
  <si>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</si>
  <si>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</si>
  <si>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</si>
  <si>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</si>
  <si>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</si>
  <si>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</si>
  <si>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</si>
  <si>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</si>
  <si>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</si>
  <si>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</si>
  <si>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</si>
  <si>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</si>
  <si>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</si>
  <si>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</si>
  <si>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</si>
  <si>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</si>
  <si>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</si>
  <si>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</si>
  <si>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</si>
  <si>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</si>
  <si>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</si>
  <si>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</si>
  <si>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Section title conveys the intent of the recommendation.</t>
  </si>
  <si>
    <t>The Rationale section conveys the security benefits of the recommended configuration. This section also details where the risks, threats, and vulnerabilities associated with a configuration posture.</t>
  </si>
  <si>
    <t xml:space="preserve">This SCSEM is used by the IRS Office of Safeguards to evaluate compliance with IRS Publication 1075 for agencies that have implemented              
Microsoft Windows 8 for a system that receives, stores, processes or transmits Federal Tax Information (FTI).  The tests in this SCSEM              
complement tests executed through the Security Content Automation Protocol (SCAP) or through manual evaluation.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Win 8 Test Cases - Test cases specific to Microsoft Windows 8.  
Win 8.1 Test Cases - Test cases specific to Microsoft Windows 8.1.  </t>
  </si>
  <si>
    <t xml:space="preserve"> Set Create permanent shared objects to No One. One method to achieve the recommended configuration via GP, the following UI path should not be set to any user. 
Computer Configuration&gt;Windows  Settings&gt;Security  Settings&gt;Local Policies&gt;User Rights Assignment&gt;Create permanent shared objects</t>
  </si>
  <si>
    <t xml:space="preserve"> Set Lock pages in memory to No One. One method to achieve the recommended configuration via GP, the following UI path should not be set to any user. 
Computer Configuration&gt;Windows  Settings&gt;Security  Settings&gt;Local Policies&gt;User Rights Assignment&gt;Lock pages in memory</t>
  </si>
  <si>
    <t xml:space="preserve"> Set Create a token object to No One. One method to achieve the recommended configuration via GP, the following UI path should not be set to any user. 
Computer Configuration&gt;Windows  Settings&gt;Security  Settings&gt;Local Policies&gt;User Rights Assignment&gt;Create a token object</t>
  </si>
  <si>
    <t xml:space="preserve"> Set Modify an object label to No one. One method to achieve the recommended configuration via GP, the following UI path should not be set to any user. 
Computer Configuration&gt;Windows  Settings&gt;Security  Settings&gt;Local Policies&gt;User Rights Assignment&gt;Modify an object label</t>
  </si>
  <si>
    <t>To establish the recommended configuration via GP, set the following UI path to Enabled. 
Computer Configuration&gt;Windows Settings&gt;Security Settings&gt;Windows Firewall with Advanced Security&gt;Windows Firewall with Advanced Security&gt;Windows Firewall Properties&gt;Domain Profile&gt;Windows Firewall: Domain: Inbound connections
Then set the Inbound Connections option to Block (default).</t>
  </si>
  <si>
    <t xml:space="preserve"> Set Inbound Connections to Enabled:Block (default). One method to achieve the recommended configuration via GP: Set the following UI path to Enabled. 
Computer Configuration&gt;Windows  Settings&gt;Security  Settings&gt;Windows Firewall with Advanced Security&gt;Windows Firewall with Advanced Security&gt;Windows Firewall Properties&gt;Domain Profile&gt;Windows Firewall: Domain: Inbound connections 
Then  Set the Inbound Connections option to Block (default).</t>
  </si>
  <si>
    <t>The security setting Accounts: Block Microsoft accounts add or log on with Microsoft accounts is set to Users can't add or log on with Microsoft accounts.</t>
  </si>
  <si>
    <t>The security setting System objects: Strengthen default permissions of internal system objects (e.g. Symbolic Links) is set to Enabled.</t>
  </si>
  <si>
    <t>All Windows operating systems support both a client-side SMB component and a server-side SMB component. This setting affects the server SMB behavior, and its implementation should be carefully evaluated and tested to prevent disruptions to file and print serving capabilities.</t>
  </si>
  <si>
    <t>Set the setting "set the default behavior for AutoRun" to "Enabled: Do not execute any autorun commands"</t>
  </si>
  <si>
    <t>The setting "set the default behavior for AutoRun" is set to Enabled: Do not execute any autorun commands</t>
  </si>
  <si>
    <t>Set the setting "set the default behavior for AutoRun" to "Enabled: Do not execute any autorun commands" One method to achieve the recommended configuration via GP: Set the following UI path to Enabled: Do not execute any autorun commands:
Computer Configuration\Policies\Administrative Templates\Windows Components\AutoPlay Policies\ Set the default behavior for AutoRun.</t>
  </si>
  <si>
    <t>Set the setting "Set client connection encryption level" to Enabled: High Level</t>
  </si>
  <si>
    <t>The security setting "Set client connection encryption level"l is set to Enabled:High Level.</t>
  </si>
  <si>
    <t>Set the setting "Set client connection encryption level" to Enabled: High Level. One method to achieve the recommended configuration via GP: Set the following UI path to Enabled: High Level:
Computer Configuration\Policies\Administrative Templates\Windows Components\Remote Desktop Services\Remote Desktop Session Host\Security\ Set client connection encryption level.</t>
  </si>
  <si>
    <t>Set Require secure RPC communication to Enabled. One method to achieve the recommended configuration via GP: Set the following UI path to Enabled:
Computer Configuration\Policies\Administrative Templates\Windows Components\Remote Desktop Services\Remote Desktop Session Host\Security\Require secure RPC communication.</t>
  </si>
  <si>
    <t>Set Always prompt for password upon connection to Enabled. One method to achieve the recommended configuration via GP: Set the following UI path to Enabled:
Computer Configuration\Policies\Administrative Templates\Windows Components\Remote Desktop Services\Remote Desktop Session Host\Security\Always prompt for password upon connection.</t>
  </si>
  <si>
    <t>Set Do not allow drive redirection to Enabled. One method to achieve the recommended configuration via GP: Set the following UI path to Enabled:
Computer Configuration\Policies\Administrative Templates\Windows Components\Remote Desktop Services\Remote Desktop Session Host\Device and Resource Redirection\Do not allow drive redirection.</t>
  </si>
  <si>
    <t>Set Do not delete temp folders upon exit to Disabled. One method to achieve the recommended configuration via GP: Set the following UI path to Disabled:
Computer Configuration\Policies\Administrative Templates\Windows Components\Remote Desktop Services\Remote Desktop Session Host\Temporary Folders\Do not delete temp folders upon exit.</t>
  </si>
  <si>
    <t>Set Do not use temporary folders per session to Disabled. One method to achieve the recommended configuration via GP: Set the following UI path to Disabled:
Computer Configuration\Policies\Administrative Templates\Windows Components\Remote Desktop Services\Remote Desktop Session Host\Temporary Folders\Do not use temporary folders per session.</t>
  </si>
  <si>
    <t>Set Enforce password history to 24 or more password(s).One method to achieve the recommended configuration via GP: Set the following UI path to 24 or more password(s):
Computer Configuration\Policies\Windows  Settings\Security  Settings\Account Policies\Password Policy\Enforce password history.</t>
  </si>
  <si>
    <t>Set Maximum password age to 90 or fewer days for Administrators, and Standard Users,  but not 0. To establish the recommended configuration via GP, Set the following UI path to 90 or fewer days for Administrators and Standard Users, but not 0:
Computer Configuration\Policies\Windows  Settings\Security  Settings\Account Policies\Password Policy\Maximum password age.</t>
  </si>
  <si>
    <t>Set Minimum password age to 1 or more day(s).One method to achieve the recommended configuration via GP: Set the following UI path to 1 or more day(s):
Computer Configuration\Policies\Windows  Settings\Security  Settings\Account Policies\Password Policy\Minimum password age.</t>
  </si>
  <si>
    <t>Set Account lockout threshold to 3 or fewer invalid logon attempt(s), but not 0.One method to achieve the recommended configuration via GP: Set the following UI path to 3 or fewer invalid login attempt(s), but not 0:
Computer Configuration\Policies\Windows  Settings\Security  Settings\Account Policies\Account Lockout Policy\Account lockout threshold.</t>
  </si>
  <si>
    <t>Set Re Set account lockout counter after to 120 or more minute(s).One method to achieve the recommended configuration via GP: Set the following UI path to 120 or more minute(s):
Computer Configuration\Policies\Windows  Settings\Security  Settings\Account Policies\Account Lockout Policy\Re Set account lockout counter after.</t>
  </si>
  <si>
    <t>Set Access Credential Manager as a trusted caller to No One. One method to achieve the recommended configuration via GP: Set the following UI path to No One:
Computer Configuration\Policies\Windows  Settings\Security  Settings\Local Policies\User Rights Assignment\Access Credential Manager as a trusted caller.</t>
  </si>
  <si>
    <t>Set Access this computer from the network to Administrators, Remote Desktop Users. One method to achieve the recommended configuration via GP: Set the following UI path to Administrators, Remote Desktop Users:
Computer Configuration\Policies\Windows  Settings\Security  Settings\Local Policies\User Rights Assignment\Access this computer from the network.</t>
  </si>
  <si>
    <t>Set Act as part of the operating system to No One. One method to achieve the recommended configuration via GP: Set the following UI path to No One:
Computer Configuration\Policies\Windows  Settings\Security  Settings\Local Policies\User Rights Assignment\Act as part of the operating system.</t>
  </si>
  <si>
    <t>Set Adjust memory quotas for a process to Administrators, LOCAL SERVICE, NETWORK SERVICE. One method to achieve the recommended configuration via GP: Set the following UI path to Administrators, LOCAL SERVICE, NETWORK SERVICE:
Computer Configuration\Policies\Windows  Settings\Security  Settings\Local Policies\User Rights Assignment\Adjust memory quotas for a process.</t>
  </si>
  <si>
    <t>Set Allow log on locally to Administrators, Users. One method to achieve the recommended configuration via GP: Set the following UI path to Administrators, Users:
Computer Configuration\Policies\Windows  Settings\Security  Settings\Local Policies\User Rights Assignment\Allow log on locally.</t>
  </si>
  <si>
    <t>Set Allow log on through Remote Desktop Services to Administrators, Remote Desktop Users. One method to achieve the recommended configuration via GP: Set the following UI path to Administrators, Remote Desktop Users:
Computer Configuration\Policies\Windows  Settings\Security  Settings\Local Policies\User Rights Assignment\Allow log on through Remote Desktop Services.</t>
  </si>
  <si>
    <t>Set Back up files and directories to Administrators. One method to achieve the recommended configuration via GP: Set the following UI path to Administrators.
Computer Configuration\Policies\Windows  Settings\Security  Settings\Local Policies\User Rights Assignment\Back up files and directories.</t>
  </si>
  <si>
    <t>Set Change the system time to Administrators, LOCAL SERVICE. One method to achieve the recommended configuration via GP: Set the following UI path to Administrators, LOCAL SERVICE:
Computer Configuration\Policies\Windows  Settings\Security  Settings\Local Policies\User Rights Assignment\Change the system time.</t>
  </si>
  <si>
    <t>Set Change the time zone to Administrators, LOCAL SERVICE, Users. One method to achieve the recommended configuration via GP: Set the following UI path to Administrators, LOCAL SERVICE, Users:
Computer Configuration\Policies\Windows  Settings\Security  Settings\Local Policies\User Rights Assignment\Change the time zone.</t>
  </si>
  <si>
    <t>Set Create a pagefile to Administrators. One method to achieve the recommended configuration via GP: Set the following UI path to Administrators:
Computer Configuration\Policies\Windows  Settings\Security  Settings\Local Policies\User Rights Assignment\Create a pagefile.</t>
  </si>
  <si>
    <t>Set Create a token object to No One. One method to achieve the recommended configuration via GP: Set the following UI path to No One:
Computer Configuration\Policies\Windows  Settings\Security  Settings\Local Policies\User Rights Assignment\Create a token object.</t>
  </si>
  <si>
    <t>Set Create global objects to Administrators, LOCAL SERVICE, NETWORK SERVICE, SERVICE. One method to achieve the recommended configuration via GP: Set the following UI path to Administrators, LOCAL SERVICE, NETWORK SERVICE, SERVICE:
Computer Configuration\Policies\Windows  Settings\Security  Settings\Local Policies\User Rights Assignment\Create global objects.</t>
  </si>
  <si>
    <t>Set Create permanent shared objects to No One. One method to achieve the recommended configuration via GP: Set the following UI path to No One:
Computer Configuration\Policies\Windows  Settings\Security  Settings\Local Policies\User Rights Assignment\Create permanent shared objects.</t>
  </si>
  <si>
    <t>Set Debug programs to Administrators. One method to achieve the recommended configuration via GP: Set the following UI path to Administrators:
Computer Configuration\Policies\Windows  Settings\Security  Settings\Local Policies\User Rights Assignment\Debug programs.</t>
  </si>
  <si>
    <t>Set Deny access to this computer from the network to include Guests, Local account. One method to achieve the recommended configuration via GP: Set the following UI path to include Guests, Local account:
Computer Configuration\Policies\Windows  Settings\Security  Settings\Local Policies\User Rights Assignment\Deny access to this computer from the network.</t>
  </si>
  <si>
    <t>Set Deny log on as a batch job to include Guests. One method to achieve the recommended configuration via GP: Set the following UI path to include Guests:
Computer Configuration\Policies\Windows  Settings\Security  Settings\Local Policies\User Rights Assignment\Deny log on as a batch job.</t>
  </si>
  <si>
    <t>Set Deny log on as a service to include Guests. One method to achieve the recommended configuration via GP: Set the following UI path to include Guests:
Computer Configuration\Policies\Windows  Settings\Security  Settings\Local Policies\User Rights Assignment\Deny log on as a service.</t>
  </si>
  <si>
    <t>Set Deny log on locally to include Guests. One method to achieve the recommended configuration via GP: Set the following UI path to include Guests:
Computer Configuration\Policies\Windows  Settings\Security  Settings\Local Policies\User Rights Assignment\Deny log on locally.</t>
  </si>
  <si>
    <t>Set Deny log on through Remote Desktop Services to include Guests, Local account. One method to achieve the recommended configuration via GP: Set the following UI path to include Guests, Local account:
Computer Configuration\Policies\Windows  Settings\Security  Settings\Local Policies\User Rights Assignment\Deny log on through Remote Desktop Services.</t>
  </si>
  <si>
    <t>Set Enable computer and user accounts to be trusted for delegation to No One. One method to achieve the recommended configuration via GP: Set the following UI path to No One:
Computer Configuration\Policies\Windows  Settings\Security  Settings\Local Policies\User Rights Assignment\Enable computer and user accounts to be trusted for delegation.</t>
  </si>
  <si>
    <t>Set Force shutdown from a remote system to Administrators. One method to achieve the recommended configuration via GP: Set the following UI path to Administrators:
Computer Configuration\Policies\Windows  Settings\Security  Settings\Local Policies\User Rights Assignment\Force shutdown from a remote system.</t>
  </si>
  <si>
    <t>Set Generate security audits to LOCAL SERVICE, NETWORK SERVICE. One method to achieve the recommended configuration via GP: Set the following UI path to LOCAL SERVICE, NETWORK SERVICE:
Computer Configuration\Policies\Windows  Settings\Security  Settings\Local Policies\User Rights Assignment\Generate security audits.</t>
  </si>
  <si>
    <t>Set Minimum password length to 14 or more character(s).One method to achieve the recommended configuration via GP: Set the following UI path to 14 or more character(s):
Computer Configuration\Policies\Windows  Settings\Security  Settings\Account Policies\Password Policy\Minimum password length.</t>
  </si>
  <si>
    <t>Set Always install with elevated privileges to Disabled. One method to achieve the recommended configuration via GP: Set the following UI path to Disabled:
User Configuration\Policies\Administrative Templates\Windows Components\Windows Installer\Always install with elevated privileges.</t>
  </si>
  <si>
    <t>Set Prevent users from sharing files within their profile. to Enabled. One method to achieve the recommended configuration via GP: Set the following UI path to Enabled:
User Configuration\Policies\Administrative Templates\Windows Components\Network Sharing\Prevent users from sharing files within their profile.</t>
  </si>
  <si>
    <t>Set Notify antivirus programs when opening attachments to Enabled. One method to achieve the recommended configuration via GP: Set the following UI path to Enabled:
User Configuration\Policies\Administrative Templates\Windows Components\Attachment Manager\Notify antivirus programs when opening attachments.</t>
  </si>
  <si>
    <t>Set Do not preserve zone information in file attachments to Disabled. One method to achieve the recommended configuration via GP: Set the following UI path to Disabled:
User Configuration\Policies\Administrative Templates\Windows Components\Attachment Manager\Do not preserve zone information in file attachments.</t>
  </si>
  <si>
    <t>Set Turn off toast notifications on the lock screen to Enabled. One method to achieve the recommended configuration via GP: Set the following UI path to Enabled:
User Configuration\Policies\Administrative Templates\Start Menu and Taskbar\Notifications\Turn off toast notifications on the lock screen.</t>
  </si>
  <si>
    <t>Set Screen saver timeout to Enabled:900 seconds or fewer, but not 0.One method to achieve the recommended configuration via GP: Set the following UI path to Enabled: 900 or fewer, but not 0:
User Configuration\Policies\Administrative Templates\Control Panel\Personalization\Screen saver timeout.</t>
  </si>
  <si>
    <t>Set Password protect the screen saver to Enabled. One method to achieve the recommended configuration via GP: Set the following UI path to Enabled:
User Configuration\Policies\Administrative Templates\Control Panel\Personalization\Password protect the screen saver.</t>
  </si>
  <si>
    <t>Set Force specific screen saver: Screen saver executable name to Enabled:scrnsave.scr.One method to achieve the recommended configuration via GP: Set the following UI path to Enabled: scrnsave.scr:
User Configuration\Policies\Administrative Templates\Control Panel\Personalization\Force specific screen saver.</t>
  </si>
  <si>
    <t>Set Enable screen saver to Enabled. One method to achieve the recommended configuration via GP: Set the following UI path to Enabled:
User Configuration\Policies\Administrative Templates\Control Panel\Personalization\Enable screen saver.</t>
  </si>
  <si>
    <t>Set No auto-restart with logged on users for scheduled automatic updates installations to Disabled. One method to achieve the recommended configuration via GP: Set the following UI path to Disabled:
Computer Configuration\Policies\Administrative Templates\Windows Components\Windows Update\No auto-restart with logged on users for scheduled automatic updates installations.</t>
  </si>
  <si>
    <t>Set Configure Automatic Updates: Scheduled install day to 0 - Every day. One method to achieve the recommended configuration via GP: Set the following UI path to 0 - Every day:
Computer Configuration\Policies\Administrative Templates\Windows Components\Windows Update\Configure Automatic Updates: Scheduled install day.</t>
  </si>
  <si>
    <t>Set Configure Automatic Updates to Enabled. One method to achieve the recommended configuration via GP: Set the following UI path to Enabled:
Computer Configuration\Policies\Administrative Templates\Windows Components\Windows Update\Configure Automatic Updates.</t>
  </si>
  <si>
    <t>Set Disallow WinRM from storing RunAs credentials to Enabled. One method to achieve the recommended configuration via GP: Set the following UI path to Enabled:
Computer Configuration\Policies\Administrative Templates\Windows Components\Windows Remote Management (WinRM)\WinRM Service\Disallow WinRM from storing RunAs credentials.</t>
  </si>
  <si>
    <t>Set Allow unencrypted traffic to Disabled. One method to achieve the recommended configuration via GP: Set the following UI path to Disabled:
Computer Configuration\Policies\Administrative Templates\Windows Components\Windows Remote Management (WinRM)\WinRM Service\Allow unencrypted traffic.</t>
  </si>
  <si>
    <t>Set Allow Basic authentication to Disabled. One method to achieve the recommended configuration via GP: Set the following UI path to Disabled:
Computer Configuration\Policies\Administrative Templates\Windows Components\Windows Remote Management (WinRM)\WinRM Service\Allow Basic authentication.</t>
  </si>
  <si>
    <t>Set Disallow Digest authentication to Enabled. One method to achieve the recommended configuration via GP: Set the following UI path to Enabled:
Computer Configuration\Policies\Administrative Templates\Windows Components\Windows Remote Management (WinRM)\WinRM Client\Disallow Digest authentication.</t>
  </si>
  <si>
    <t>Set Allow unencrypted traffic to Disabled. One method to achieve the recommended configuration via GP: Set the following UI path to Disabled:
Computer Configuration\Policies\Administrative Templates\Windows Components\Windows Remote Management (WinRM)\WinRM Client\Allow unencrypted traffic.</t>
  </si>
  <si>
    <t>Set Allow Basic authentication to Disabled. One method to achieve the recommended configuration via GP: Set the following UI path to Disabled:
Computer Configuration\Policies\Administrative Templates\Windows Components\Windows Remote Management (WinRM)\WinRM Client\Allow Basic authentication.</t>
  </si>
  <si>
    <t>Set Turn on PowerShell Transcription to Disabled. One method to achieve the recommended configuration via GP: Set the following UI path to Disabled:
Computer Configuration\Policies\Administrative Templates\Windows Components\Windows PowerShell\Turn on PowerShell Transcription.</t>
  </si>
  <si>
    <t>Set Turn on PowerShell Script Block Logging to Disabled. One method to achieve the recommended configuration via GP: Set the following UI path to Disabled:
Computer Configuration\Policies\Administrative Templates\Windows Components\Windows PowerShell\Turn on PowerShell Script Block Logging.</t>
  </si>
  <si>
    <t>Set Always install with elevated privileges to Disabled. One method to achieve the recommended configuration via GP: Set the following UI path to Disabled:
Computer Configuration\Policies\Administrative Templates\Windows Components\Windows Installer\Always install with elevated privileges.</t>
  </si>
  <si>
    <t>Set Allow user control over installs to Disabled. One method to achieve the recommended configuration via GP: Set the following UI path to Disabled:
Computer Configuration\Policies\Administrative Templates\Windows Components\Windows Installer\Allow user control over installs.</t>
  </si>
  <si>
    <t>Set Automatically send memory dumps for OS-generated error reports to Disabled. One method to achieve the recommended configuration via GP: Set the following UI path to Disabled:
Computer Configuration\Policies\Administrative Templates\Windows Components\Windows Error Reporting\Automatically send memory dumps for OS-generated error reports.</t>
  </si>
  <si>
    <t>Set Configure Windows Defender SmartScreen to Enabled: Warn and prevent bypass. One method to achieve the recommended configuration via GP: Set the following UI path to Enabled: Warn and prevent bypass:
Computer Configuration\Policies\Administrative Templates\Windows Components\Windows Defender SmartScreen\Explorer\Configure Windows Defender SmartScreen.</t>
  </si>
  <si>
    <t>Set Turn on e-mail scanning to Enabled. One method to achieve the recommended configuration via GP: Set the following UI path to Enabled:
Computer Configuration\Policies\Administrative Templates\Windows Components\Windows Defender Antivirus\Scan\Turn on e-mail scanning.</t>
  </si>
  <si>
    <t>Set Scan removable drives to Enabled. One method to achieve the recommended configuration via GP: Set the following UI path to Enabled:
Computer Configuration\Policies\Administrative Templates\Windows Components\Windows Defender Antivirus\Scan\Scan removable drives.</t>
  </si>
  <si>
    <t>Set Turn on behavior monitoring to Enabled. One method to achieve the recommended configuration via GP: Set the following UI path to Enabled:
Computer Configuration\Policies\Administrative Templates\Windows Components\Windows Defender Antivirus\Real-Time Protection\Turn on behavior monitoring.</t>
  </si>
  <si>
    <t>Set Configure local  Setting override for reporting to Microsoft MAPS to Disabled. One method to achieve the recommended configuration via GP: Set the following UI path to Disabled:
Computer Configuration\Policies\Administrative Templates\Windows Components\Windows Defender Antivirus\MAPS\Configure local  Setting override for reporting to Microsoft MAPS.</t>
  </si>
  <si>
    <t>Set Turn off Windows Defender Antivirus to Disabled. One method to achieve the recommended configuration via GP: Set the following UI path to Disabled:
Computer Configuration\Policies\Administrative Templates\Windows Components\Windows Defender Antivirus\Turn off Windows Defender Antivirus.</t>
  </si>
  <si>
    <t>Set Turn off the offer to update to the latest version of Windows to Enabled. One method to achieve the recommended configuration via GP: Set the following UI path to Enabled:
Computer Configuration\Policies\Administrative Templates\Windows Components\Store\Turn off the offer to update to the latest version of Windows.</t>
  </si>
  <si>
    <t>Set Turn off Automatic Download and Install of updates to Disabled. One method to achieve the recommended configuration via GP: Set the following UI path to Disabled:
Computer Configuration\Policies\Administrative Templates\Windows Components\Store\Turn off Automatic Download and Install of updates.</t>
  </si>
  <si>
    <t>Set Allow indexing of encrypted files to Disabled. One method to achieve the recommended configuration via GP: Set the following UI path to Disabled:
Computer Configuration\Policies\Administrative Templates\Windows Components\Search\Allow indexing of encrypted files.</t>
  </si>
  <si>
    <t>Set Prevent downloading of enclosures to Enabled. One method to achieve the recommended configuration via GP: Set the following UI path to Enabled:
Computer Configuration\Policies\Administrative Templates\Windows Components\RSS Feeds\Prevent downloading of enclosures.</t>
  </si>
  <si>
    <t>Set Prevent the usage of OneDrive for file storage on Windows 8.1 to Enabled. One method to achieve the recommended configuration via GP: Set the following UI path to Enabled:
Computer Configuration\Policies\Administrative Templates\Windows Components\OneDrive\Prevent the usage of OneDrive for file storage on Windows 8.1.</t>
  </si>
  <si>
    <t>Set Prevent the usage of OneDrive for file storage to Enabled. One method to achieve the recommended configuration via GP: Set the following UI path to Enabled:
Computer Configuration\Policies\Administrative Templates\Windows Components\OneDrive\Prevent the usage of OneDrive for file storage.</t>
  </si>
  <si>
    <t>Set Do not allow passwords to be saved to Enabled. One method to achieve the recommended configuration via GP: Set the following UI path to Enabled:
Computer Configuration\Policies\Administrative Templates\Windows Components\Remote Desktop Services\Remote Desktop Connection Client\Do not allow passwords to be saved.</t>
  </si>
  <si>
    <t>Set Prevent the computer from joining a homegroup to Enabled. One method to achieve the recommended configuration via GP: Set the following UI path to Enabled:
Computer Configuration\Policies\Administrative Templates\Windows Components\HomeGroup\Prevent the computer from joining a homegroup.</t>
  </si>
  <si>
    <t>Set Turn off shell protocol protected mode to Disabled. One method to achieve the recommended configuration via GP: Set the following UI path to Disabled:
Computer Configuration\Policies\Administrative Templates\Windows Components\File Explorer\Turn off shell protocol protected mode.</t>
  </si>
  <si>
    <t>Set Turn off heap termination on corruption to Disabled. One method to achieve the recommended configuration via GP: Set the following UI path to Disabled:
Computer Configuration\Policies\Administrative Templates\Windows Components\File Explorer\Turn off heap termination on corruption.</t>
  </si>
  <si>
    <t>Set System: Specify the maximum log file size (KB) to Enabled: 32,768 or greater. One method to achieve the recommended configuration via GP: Set the following UI path to Enabled: 32,768 or greater:
Computer Configuration\Policies\Administrative Templates\Windows Components\Event Log Service\System\Specify the maximum log file size (KB).</t>
  </si>
  <si>
    <t>Set System: Control Event Log behavior when the log file reaches its maximum size to Disabled. One method to achieve the recommended configuration via GP: Set the following UI path to Disabled:
Computer Configuration\Policies\Administrative Templates\Windows Components\Event Log Service\System\Control Event Log behavior when the log file reaches its maximum size.</t>
  </si>
  <si>
    <t>Set Turn off Data Execution Prevention for Explorer to Disabled. One method to achieve the recommended configuration via GP: Set the following UI path to Disabled:
Computer Configuration\Policies\Administrative Templates\Windows Components\File Explorer\Turn off Data Execution Prevention for Explorer.</t>
  </si>
  <si>
    <t>Set  Setup: Specify the maximum log file size (KB) to Enabled: 32,768 or greater. One method to achieve the recommended configuration via GP: Set the following UI path to Enabled: 32,768 or greater:
Computer Configuration\Policies\Administrative Templates\Windows Components\Event Log Service\ Setup\Specify the maximum log file size (KB).</t>
  </si>
  <si>
    <t>Set  Setup: Control Event Log behavior when the log file reaches its maximum size to Disabled. One method to achieve the recommended configuration via GP: Set the following UI path to Disabled:
Computer Configuration\Policies\Administrative Templates\Windows Components\Event Log Service\ Setup\Control Event Log behavior when the log file reaches its maximum size.</t>
  </si>
  <si>
    <t>Set Security: Specify the maximum log file size (KB) to Enabled: 196,608 or greater. One method to achieve the recommended configuration via GP: Set the following UI path to Enabled: 196,608 or greater:
Computer Configuration\Policies\Administrative Templates\Windows Components\Event Log Service\Security\Specify the maximum log file size (KB).</t>
  </si>
  <si>
    <t>Set System DEP to Enabled: Application Opt-Out. One method to achieve the recommended configuration via GP: Set the following UI path to Enabled: Application Opt-Out:
Computer Configuration\Policies\Administrative Templates\Windows Components\EMET\System DEP.</t>
  </si>
  <si>
    <t>Set System ASLR to Enabled: Application Opt-In. One method to achieve the recommended configuration via GP: Set the following UI path to Enabled: Application Opt-In:
Computer Configuration\Policies\Administrative Templates\Windows Components\EMET\System ASLR.</t>
  </si>
  <si>
    <t>Set Default Protections for Popular Software to Enabled. One method to achieve the recommended configuration via GP: Set the following UI path to Enabled:
Computer Configuration\Policies\Administrative Templates\Windows Components\EMET\Default Protections for Popular Software.</t>
  </si>
  <si>
    <t>Set Default Protections for Internet Explorer to Enabled. One method to achieve the recommended configuration via GP: Set the following UI path to Enabled:
Computer Configuration\Policies\Administrative Templates\Windows Components\EMET\Default Protections for Internet Explorer.</t>
  </si>
  <si>
    <t>Set Default Protections for Recommended Software to Enabled. One method to achieve the recommended configuration via GP: Set the following UI path to Enabled:
Computer Configuration\Policies\Administrative Templates\Windows Components\EMET\Default Protections for Recommended Software.</t>
  </si>
  <si>
    <t>Set Enumerate administrator accounts on elevation to Disabled. One method to achieve the recommended configuration via GP: Set the following UI path to Disabled:
Computer Configuration\Policies\Administrative Templates\Windows Components\Credential User Interface\Enumerate administrator accounts on elevation.</t>
  </si>
  <si>
    <t>Set Do not display the password reveal button to Enabled. One method to achieve the recommended configuration via GP: Set the following UI path to Enabled:
Computer Configuration\Policies\Administrative Templates\Windows Components\Credential User Interface\Do not display the password reveal button.</t>
  </si>
  <si>
    <t>Set Turn off Autoplay to Enabled: All drives. One method to achieve the recommended configuration via GP: Set the following UI path to Enabled: All drives:
Computer Configuration\Policies\Administrative Templates\Windows Components\AutoPlay Policies\Turn off Autoplay.</t>
  </si>
  <si>
    <t>Set Allow Microsoft accounts to be optional to Enabled. One method to achieve the recommended configuration via GP: Set the following UI path to Enabled:
Computer Configuration\Policies\Administrative Templates\Windows Components\App runtime\Allow Microsoft accounts to be optional.</t>
  </si>
  <si>
    <t>Set Restrict Unauthenticated RPC clients to Enabled: Authenticated. One method to achieve the recommended configuration via GP: Set the following UI path to Enabled: Authenticated:
Computer Configuration\Policies\Administrative Templates\System\Remote Procedure Call\Restrict Unauthenticated RPC clients.</t>
  </si>
  <si>
    <t>Set Enable RPC Endpoint Mapper Client Authentication to Enabled. One method to achieve the recommended configuration via GP: Set the following UI path to Enabled:
Computer Configuration\Policies\Administrative Templates\System\Remote Procedure Call\Enable RPC Endpoint Mapper Client Authentication.</t>
  </si>
  <si>
    <t>Set Configure Solicited Remote Assistance to Disabled. One method to achieve the recommended configuration via GP: Set the following UI path to Disabled:
Computer Configuration\Policies\Administrative Templates\System\Remote Assistance\Configure Solicited Remote Assistance.</t>
  </si>
  <si>
    <t>Set Configure Offer Remote Assistance to Disabled. One method to achieve the recommended configuration via GP: Set the following UI path to Disabled:
Computer Configuration\Policies\Administrative Templates\System\Remote Assistance\Configure Offer Remote Assistance.</t>
  </si>
  <si>
    <t>Set Require a password when a computer wakes (on battery) to Enabled. One method to achieve the recommended configuration via GP: Set the following UI path to Enabled:
Computer Configuration\Policies\Administrative Templates\System\Power Management\Sleep  Settings\Require a password when a computer wakes (on battery).</t>
  </si>
  <si>
    <t>Set Turn on convenience PIN sign-in to Disabled. One method to achieve the recommended configuration via GP: Set the following UI path to Disabled:
Computer Configuration\Policies\Administrative Templates\System\Logon\Turn on convenience PIN sign-in.</t>
  </si>
  <si>
    <t>Set Turn off app notifications on the lock screen to Enabled. One method to achieve the recommended configuration via GP: Set the following UI path to Enabled:
Computer Configuration\Policies\Administrative Templates\System\Logon\Turn off app notifications on the lock screen.</t>
  </si>
  <si>
    <t>Set Enumerate local users on domain-joined computers to Disabled. One method to achieve the recommended configuration via GP: Set the following UI path to Disabled:
Computer Configuration\Policies\Administrative Templates\System\Logon\Enumerate local users on domain-joined computers.</t>
  </si>
  <si>
    <t>Set Do not display network selection UI to Enabled. One method to achieve the recommended configuration via GP: Set the following UI path to Enabled:
Computer Configuration\Policies\Administrative Templates\System\Logon\Do not display network selection UI.</t>
  </si>
  <si>
    <t>Set Account lockout duration to 120 or more minute(s).One method to achieve the recommended configuration via GP: Set the following UI path to 120 or more minute(s):
Computer Configuration\Policies\Windows  Settings\Security  Settings\Account Policies\Account Lockout Policy\Account lockout duration.</t>
  </si>
  <si>
    <t>Set Impersonate a client after authentication to Administrators, LOCAL SERVICE, NETWORK SERVICE, SERVICE. One method to achieve the recommended configuration via GP: Set the following UI path to Administrators, LOCAL SERVICE, NETWORK SERVICE, SERVICE:
Computer Configuration\Policies\Windows  Settings\Security  Settings\Local Policies\User Rights Assignment\Impersonate a client after authentication.</t>
  </si>
  <si>
    <t>Set Increase scheduling priority to Administrators. One method to achieve the recommended configuration via GP: Set the following UI path to Administrators:
Computer Configuration\Policies\Windows  Settings\Security  Settings\Local Policies\User Rights Assignment\Increase scheduling priority.</t>
  </si>
  <si>
    <t>Set Load and unload device drivers to Administrators. One method to achieve the recommended configuration via GP: Set the following UI path to Administrators:
Computer Configuration\Policies\Windows  Settings\Security  Settings\Local Policies\User Rights Assignment\Load and unload device drivers.</t>
  </si>
  <si>
    <t>Set Lock pages in memory to No One. One method to achieve the recommended configuration via GP: Set the following UI path to No One:
Computer Configuration\Policies\Windows  Settings\Security  Settings\Local Policies\User Rights Assignment\Lock pages in memory.</t>
  </si>
  <si>
    <t>Set Manage auditing and security log to Administrators. One method to achieve the recommended configuration via GP: Set the following UI path to Administrators:
Computer Configuration\Policies\Windows  Settings\Security  Settings\Local Policies\User Rights Assignment\Manage auditing and security log.</t>
  </si>
  <si>
    <t>Set Modify an object label to No One. One method to achieve the recommended configuration via GP: Set the following UI path to No One:
Computer Configuration\Policies\Windows  Settings\Security  Settings\Local Policies\User Rights Assignment\Modify an object label.</t>
  </si>
  <si>
    <t>Set Modify firmware environment values to Administrators. One method to achieve the recommended configuration via GP: Set the following UI path to Administrators:
Computer Configuration\Policies\Windows  Settings\Security  Settings\Local Policies\User Rights Assignment\Modify firmware environment values.</t>
  </si>
  <si>
    <t>Set Perform volume maintenance tasks to Administrators. One method to achieve the recommended configuration via GP: Set the following UI path to Administrators:
Computer Configuration\Policies\Windows  Settings\Security  Settings\Local Policies\User Rights Assignment\Perform volume maintenance tasks.</t>
  </si>
  <si>
    <t>Set Profile system performance to Administrators, NT SERVICE\WdiServiceHost. One method to achieve the recommended configuration via GP: Set the following UI path to Administrators, NT SERVICE\WdiServiceHost:
Computer Configuration\Policies\Windows  Settings\Security  Settings\Local Policies\User Rights Assignment\Profile system performance.</t>
  </si>
  <si>
    <t>Set Profile single process to Administrators. One method to achieve the recommended configuration via GP: Set the following UI path to Administrators:
Computer Configuration\Policies\Windows  Settings\Security  Settings\Local Policies\User Rights Assignment\Profile single process.</t>
  </si>
  <si>
    <t>Set Restore files and directories to Administrators. One method to achieve the recommended configuration via GP: Set the following UI path to Administrators:
Computer Configuration\Policies\Windows  Settings\Security  Settings\Local Policies\User Rights Assignment\Restore files and directories.</t>
  </si>
  <si>
    <t>Set Shut down the system to Administrators, Users. One method to achieve the recommended configuration via GP: Set the following UI path to Administrators, Users:
Computer Configuration\Policies\Windows  Settings\Security  Settings\Local Policies\User Rights Assignment\Shut down the system.</t>
  </si>
  <si>
    <t>Set Take ownership of files or other objects to Administrators. One method to achieve the recommended configuration via GP: Set the following UI path to Administrators:
Computer Configuration\Policies\Windows  Settings\Security  Settings\Local Policies\User Rights Assignment\Take ownership of files or other objects.</t>
  </si>
  <si>
    <t>Set Accounts: Administrator account status to Disabled. One method to achieve the recommended configuration via GP: Set the following UI path to Disabled:
Computer Configuration\Policies\Windows  Settings\Security  Settings\Local Policies\Security Options\Accounts: Administrator account status.</t>
  </si>
  <si>
    <t>Set Accounts: Block Microsoft accounts to Users can't add or log on with Microsoft accounts. One method to achieve the recommended configuration via GP: Set the following UI path to Users can't add or log on with Microsoft accounts:
Computer Configuration\Policies\Windows  Settings\Security  Settings\Local Policies\Security Options\Accounts: Block Microsoft accounts.</t>
  </si>
  <si>
    <t>Set Accounts: Guest account status to Disabled. One method to achieve the recommended configuration via GP: Set the following UI path to Disabled:
Computer Configuration\Policies\Windows  Settings\Security  Settings\Local Policies\Security Options\Accounts: Guest account status.</t>
  </si>
  <si>
    <t>Set Accounts: Limit local account use of blank passwords to console logon only to Enabled. One method to achieve the recommended configuration via GP: Set the following UI path to Enabled:
Computer Configuration\Policies\Windows  Settings\Security  Settings\Local Policies\Security Options\Accounts: Limit local account use of blank passwords to console logon only.</t>
  </si>
  <si>
    <t>Set Audit: Force audit policy subcategory  Settings (Windows Vista or later) to override audit policy category  Settings to Enabled. One method to achieve the recommended configuration via GP: Set the following UI path to Enabled:
Computer Configuration\Policies\Windows  Settings\Security  Settings\Local Policies\Security Options\Audit: Force audit policy subcategory  Settings (Windows Vista or later) to override audit policy category  Settings.</t>
  </si>
  <si>
    <t>Set Audit: Shut down system immediately if unable to log security audits to Disabled. One method to achieve the recommended configuration via GP: Set the following UI path to Disabled:
Computer Configuration\Policies\Windows  Settings\Security  Settings\Local Policies\Security Options\Audit: Shut down system immediately if unable to log security audits.</t>
  </si>
  <si>
    <t>Set Devices: Allowed to format and eject removable media to Administrators and Interactive Users. One method to achieve the recommended configuration via GP: Set the following UI path to Administrators and Interactive Users:
Computer Configuration\Policies\Windows  Settings\Security  Settings\Local Policies\Security Options\Devices: Allowed to format and eject removable media.</t>
  </si>
  <si>
    <t>Set Domain member: Digitally encrypt or sign secure channel data (always) to Enabled. One method to achieve the recommended configuration via GP: Set the following UI path to Enabled:
Computer Configuration\Policies\Windows  Settings\Security  Settings\Local Policies\Security Options\Domain member: Digitally encrypt or sign secure channel data (always).</t>
  </si>
  <si>
    <t>Set Domain member: Digitally encrypt secure channel data (when possible) to Enabled. One method to achieve the recommended configuration via GP: Set the following UI path to Enabled:
Computer Configuration\Policies\Windows  Settings\Security  Settings\Local Policies\Security Options\Domain member: Digitally encrypt secure channel data (when possible).</t>
  </si>
  <si>
    <t>Set Domain member: Digitally sign secure channel data (when possible) to Enabled. One method to achieve the recommended configuration via GP: Set the following UI path to Enabled:
Computer Configuration\Policies\Windows  Settings\Security  Settings\Local Policies\Security Options\Domain member: Digitally sign secure channel data (when possible).</t>
  </si>
  <si>
    <t>Set Domain member: Disable machine account password changes to Disabled. One method to achieve the recommended configuration via GP: Set the following UI path to Disabled:
Computer Configuration\Policies\Windows  Settings\Security  Settings\Local Policies\Security Options\Domain member: Disable machine account password changes.</t>
  </si>
  <si>
    <t>Set Domain member: Maximum machine account password age to 30 or fewer days, but not 0.One method to achieve the recommended configuration via GP: Set the following UI path to 30 or fewer days, but not 0:
Computer Configuration\Policies\Windows  Settings\Security  Settings\Local Policies\Security Options\Domain member: Maximum machine account password age.</t>
  </si>
  <si>
    <t>Set Domain member: Require strong (Windows 2000 or later) session key to Enabled. One method to achieve the recommended configuration via GP: Set the following UI path to Enabled:
Computer Configuration\Policies\Windows  Settings\Security  Settings\Local Policies\Security Options\Domain member: Require strong (Windows 2000 or later) session key.</t>
  </si>
  <si>
    <t>Set Interactive logon: Do not display last user name to Enabled. One method to achieve the recommended configuration via GP: Set the following UI path to Enabled:
Computer Configuration\Policies\Windows  Settings\Security  Settings\Local Policies\Security Options\Interactive logon: Do not display last user name.</t>
  </si>
  <si>
    <t>Set Interactive logon: Do not require CTRL+ALT+DEL to Disabled. One method to achieve the recommended configuration via GP: Set the following UI path to Disabled:
Computer Configuration\Policies\Windows  Settings\Security  Settings\Local Policies\Security Options\Interactive logon: Do not require CTRL+ALT+DEL.</t>
  </si>
  <si>
    <t>Set Interactive logon: Machine inactivity limit to 900 or fewer second(s), but not 0.One method to achieve the recommended configuration via GP: Set the following UI path to 900 or fewer seconds, but not 0:
Computer Configuration\Policies\Windows  Settings\Security  Settings\Local Policies\Security Options\Interactive logon: Machine inactivity limit.</t>
  </si>
  <si>
    <t>Set Sign-in last interactive user automatically after a system-initiated restart to Disabled. One method to achieve the recommended configuration via GP: Set the following UI path to Disabled:
Computer Configuration\Policies\Administrative Templates\Windows Components\Windows Logon Options\Sign-in last interactive user automatically after a system-initiated restart.</t>
  </si>
  <si>
    <t>Set Configure Default consent to Enabled: Always ask before sending data. One method to achieve the recommended configuration via GP: Set the following UI path to Enabled: Always ask before sending data:
Computer Configuration\Policies\Administrative Templates\Windows Components\Windows Error Reporting\Consent\Configure Default consent.</t>
  </si>
  <si>
    <t>Set Security: Control Event Log behavior when the log file reaches its maximum size to Disabled. One method to achieve the recommended configuration via GP: Set the following UI path to Disabled:
Computer Configuration\Policies\Administrative Templates\Windows Components\Event Log Service\Security\Control Event Log behavior when the log file reaches its maximum size.</t>
  </si>
  <si>
    <t>Set Application: Specify the maximum log file size (KB) to Enabled: 32,768 or greater. One method to achieve the recommended configuration via GP: Set the following UI path to Enabled: 32,768 or greater:
Computer Configuration\Policies\Administrative Templates\Windows Components\Event Log Service\Application\Specify the maximum log file size (KB).</t>
  </si>
  <si>
    <t>Set Application: Control Event Log behavior when the log file reaches its maximum size to Disabled. One method to achieve the recommended configuration via GP: Set the following UI path to Disabled:
Computer Configuration\Policies\Administrative Templates\Windows Components\Event Log Service\Application\Control Event Log behavior when the log file reaches its maximum size.</t>
  </si>
  <si>
    <t>Set System SEHOP to Enabled: Application Opt-Out. One method to achieve the recommended configuration via GP: Set the following UI path to Enabled: Application Opt-Out:
Computer Configuration\Policies\Administrative Templates\Windows Components\EMET\System SEHOP.</t>
  </si>
  <si>
    <t>Set Default Action and Mitigation  Settings to Enabled (plus sub Settings).One method to achieve the recommended configuration via GP: Set the following UI path to Enabled:
Computer Configuration\Policies\Administrative Templates\Windows Components\EMET\Default Action and Mitigation  Settings.</t>
  </si>
  <si>
    <t>Set Require a password when a computer wakes (plugged in) to Enabled. One method to achieve the recommended configuration via GP: Set the following UI path to Enabled:
Computer Configuration\Policies\Administrative Templates\System\Power Management\Sleep  Settings\Require a password when a computer wakes (plugged in).</t>
  </si>
  <si>
    <t>Set Do not enumerate connected users on domain-joined computers to Enabled. One method to achieve the recommended configuration via GP: Set the following UI path to Enabled:
Computer Configuration\Policies\Administrative Templates\System\Logon\Do not enumerate connected users on domain-joined computers.</t>
  </si>
  <si>
    <t>Set Turn off printing over HTTP to Enabled. One method to achieve the recommended configuration via GP: Set the following UI path to Enabled:
Computer Configuration\Policies\Administrative Templates\System\Internet Communication Management\Internet Communication  Settings\Turn off printing over HTTP.</t>
  </si>
  <si>
    <t>Set Turn off Internet download for Web publishing and online ordering wizards to Enabled. One method to achieve the recommended configuration via GP: Set the following UI path to Enabled:
Computer Configuration\Policies\Administrative Templates\System\Internet Communication Management\Internet Communication  Settings\Turn off Internet download for Web publishing and online ordering wizards.</t>
  </si>
  <si>
    <t>Set Turn off downloading of print drivers over HTTP to Enabled. One method to achieve the recommended configuration via GP: Set the following UI path to Enabled:
Computer Configuration\Policies\Administrative Templates\System\Internet Communication Management\Internet Communication  Settings\Turn off downloading of print drivers over HTTP.</t>
  </si>
  <si>
    <t>Set Turn off background refresh of Group Policy to Disabled. One method to achieve the recommended configuration via GP: Set the following UI path to Disabled:
Computer Configuration\Policies\Administrative Templates\System\Group Policy\Turn off background refresh of Group Policy.</t>
  </si>
  <si>
    <t>Set Configure registry policy processing: Do not apply during periodic background processing to Enabled: FALSE. One method to achieve the recommended configuration via GP: Set the following UI path to Enabled, then  Set the Do not apply during periodic background processing option to FALSE (unchecked):
Computer Configuration\Policies\Administrative Templates\System\Group Policy\Configure registry policy processing.</t>
  </si>
  <si>
    <t>Set Boot-Start Driver Initialization Policy to Enabled: Good, unknown and bad but critical. One method to achieve the recommended configuration via GP: Set the following UI path to Enabled: Good, unknown and bad but critical:
Computer Configuration\Policies\Administrative Templates\System\Early Launch Antimalware\Boot-Start Driver Initialization Policy.</t>
  </si>
  <si>
    <t>Set Prohibit connection to non-domain networks when connected to domain authenticated network to Enabled. One method to achieve the recommended configuration via GP: Set the following UI path to Enabled:
Computer Configuration\Policies\Administrative Templates\Network\Windows Connection Manager\Prohibit connection to non-domain networks when connected to domain authenticated network.</t>
  </si>
  <si>
    <t>Set Hardened UNC Paths to Enabled, with Require Mutual Authentication and Require Integrity  Set for all NETLOGON and SYSVOL shares. One method to achieve the recommended configuration via GP: Set the following UI path to Enabled with the following paths configured, at a minimum:
\\*\NETLOGON RequireMutualAuthentication=1, RequireIntegrity=1
\\*\SYSVOL RequireMutualAuthentication=1, RequireIntegrity=1
Computer Configuration\Policies\Administrative Templates\Network\Network Provider\Hardened UNC Paths.</t>
  </si>
  <si>
    <t>Set Require domain users to elevate when  Setting a network's location to Enabled. One method to achieve the recommended configuration via GP: Set the following UI path to Enabled:
Computer Configuration\Policies\Administrative Templates\Network\Network Connections\Require domain users to elevate when  Setting a network's location.</t>
  </si>
  <si>
    <t>Set Prohibit installation and configuration of Network Bridge on your DNS domain network to Enabled. One method to achieve the recommended configuration via GP: Set the following UI path to Enabled:
Computer Configuration\Policies\Administrative Templates\Network\Network Connections\Prohibit installation and configuration of Network Bridge on your DNS domain network.</t>
  </si>
  <si>
    <t>Set Minimize the number of simultaneous connections to the Internet or a Windows Domain to Enabled. One method to achieve the recommended configuration via GP: Set the following UI path to Enabled:
Computer Configuration\Policies\Administrative Templates\Network\Windows Connection Manager\Minimize the number of simultaneous connections to the Internet or a Windows Domain.</t>
  </si>
  <si>
    <t>Set Turn off multicast name resolution to Enabled. One method to achieve the recommended configuration via GP: Set the following UI path to Enabled:
Computer Configuration\Policies\Administrative Templates\Network\DNS Client\Turn off multicast name resolution.</t>
  </si>
  <si>
    <t>Set MSS: (WarningLevel) Percentage threshold for the security event log at which the system will generate a warning to Enabled: 90% or less. One method to achieve the recommended configuration via GP: Set the following UI path to Enabled: 90% or less:
Computer Configuration\Policies\Administrative Templates\MSS (Legacy)\MSS: (WarningLevel) Percentage threshold for the security event log at which the system will generate a warning.</t>
  </si>
  <si>
    <t>Set MSS: (ScreenSaverGracePeriod) The time in seconds before the screen saver grace period expires (0 recommended) to Enabled: 5 or fewer seconds. One method to achieve the recommended configuration via GP: Set the following UI path to Enabled: 5 or fewer seconds:
Computer Configuration\Policies\Administrative Templates\MSS (Legacy)\MSS: (ScreenSaverGracePeriod) The time in seconds before the screen saver grace period expires (0 recommended).</t>
  </si>
  <si>
    <t>Set MSS: (SafeDllSearchMode) Enable Safe DLL search mode (recommended) to Enabled. One method to achieve the recommended configuration via GP: Set the following UI path to Enabled:
Computer Configuration\Policies\Administrative Templates\MSS (Legacy)\MSS: (SafeDllSearchMode) Enable Safe DLL search mode (recommended).</t>
  </si>
  <si>
    <t>Set MSS: (NoNameReleaseOnDemand) Allow the computer to ignore NetBIOS name release requests except from WINS servers to Enabled. One method to achieve the recommended configuration via GP: Set the following UI path to Enabled:
Computer Configuration\Policies\Administrative Templates\MSS (Legacy)\MSS: (NoNameReleaseOnDemand) Allow the computer to ignore NetBIOS name release requests except from WINS servers.</t>
  </si>
  <si>
    <t>Set MSS: (EnableICMPRedirect) Allow ICMP redirects to override OSPF generated routes to Disabled. One method to achieve the recommended configuration via GP: Set the following UI path to Disabled:
Computer Configuration\Policies\Administrative Templates\MSS (Legacy)\MSS: (EnableICMPRedirect) Allow ICMP redirects to override OSPF generated routes.</t>
  </si>
  <si>
    <t>Set MSS: (DisableIPSourceRouting) IP source routing protection level (protects against packet spoofing) to Enabled: Highest protection, source routing is completely disabled. One method to achieve the recommended configuration via GP: Set the following UI path to Enabled: Highest protection, source routing is completely disabled:
Computer Configuration\Policies\Administrative Templates\MSS (Legacy)\MSS: (DisableIPSourceRouting) IP source routing protection level (protects against packet spoofing).</t>
  </si>
  <si>
    <t>Set MSS: (DisableIPSourceRouting IPv6) IP source routing protection level (protects against packet spoofing) to Enabled: Highest protection, source routing is completely disabled. One method to achieve the recommended configuration via GP: Set the following UI path to Enabled: Highest protection, source routing is completely disabled:
Computer Configuration\Policies\Administrative Templates\MSS (Legacy)\MSS: (DisableIPSourceRouting IPv6) IP source routing protection level (protects against packet spoofing).</t>
  </si>
  <si>
    <t>Set MSS: (AutoAdminLogon) Enable Automatic Logon (not recommended) to Disabled. One method to achieve the recommended configuration via GP: Set the following UI path to Disabled:
Computer Configuration\Policies\Administrative Templates\MSS (Legacy)\MSS: (AutoAdminLogon) Enable Automatic Logon (not recommended).</t>
  </si>
  <si>
    <t>Set WDigest Authentication to Disabled. One method to achieve the recommended configuration via GP: Set the following UI path to Disabled:
Computer Configuration\Policies\Administrative Templates\MS Security Guide\WDigest Authentication (disabling may require KB2871997).</t>
  </si>
  <si>
    <t>Set Enable Structured Exception Handling Overwrite Protection (SEHOP) to Enabled. One method to achieve the recommended configuration via GP: Set the following UI path to Enabled:
Computer Configuration\Policies\Administrative Templates\MS Security Guide\Enable Structured Exception Handling Overwrite Protection (SEHOP).</t>
  </si>
  <si>
    <t>Set Configure SMB v1 server to Disabled. One method to achieve the recommended configuration via GP: Set the following UI path to Disabled:
Computer Configuration\Policies\Administrative Templates\MS Security Guide\Configure SMB v1 server.</t>
  </si>
  <si>
    <t>Set Apply UAC restrictions to local accounts on network logons to Enabled. One method to achieve the recommended configuration via GP: Set the following UI path to Enabled:
Computer Configuration\Policies\Administrative Templates\MS Security Guide\Apply UAC restrictions to local accounts on network logons.</t>
  </si>
  <si>
    <t>Set Password  Settings: Password Age (Days) to Enabled: 30 or fewer. One method to achieve the recommended configuration via GP: Set the following UI path to Enabled, and configure the Password Age (Days) option to 30 or fewer:
Computer Configuration\Policies\Administrative Templates\LAPS\Password  Settings.</t>
  </si>
  <si>
    <t>Set Password  Settings: Password Length to Enabled: 14 or more. One method to achieve the recommended configuration via GP: Set the following UI path to Enabled, and configure the Password Length option to 14 or more:
Computer Configuration\Policies\Administrative Templates\LAPS\Password  Settings.</t>
  </si>
  <si>
    <t>Set Password  Settings: Password Complexity to Enabled: Large letters + small letters + numbers + special characters. One method to achieve the recommended configuration via GP: Set the following UI path to Enabled, and configure the Password Complexity option to Large letters + small letters + numbers + special characters:
Computer Configuration\Policies\Administrative Templates\LAPS\Password  Settings.</t>
  </si>
  <si>
    <t>Set Enable Local Admin Password Management to Enabled. One method to achieve the recommended configuration via GP: Set the following UI path to Enabled:
Computer Configuration\Policies\Administrative Templates\LAPS\Enable Local Admin Password Management.</t>
  </si>
  <si>
    <t>Set LAPS AdmPwd GPO Extension / CSE is installed. In order to utilize LAPS, a minor Active Directory Schema update is required, and a Group Policy Client Side Extension (CSE) must be installed on each managed computer. When LAPS is installed, the file AdmPwd.dll must be present in the following location and registered in Windows (the LAPS AdmPwd GPO Extension / CSE installation does this for you):
C:\Program Files\LAPS\CSE\AdmPwd.dll.</t>
  </si>
  <si>
    <t>Set Prevent enabling lock screen slide show to Enabled. One method to achieve the recommended configuration via GP: Set the following UI path to Enabled:
Computer Configuration\Policies\Administrative Templates\Control Panel\Personalization\Prevent enabling lock screen slide show.</t>
  </si>
  <si>
    <t>Set Audit System Integrity to Success and Failure. One method to achieve the recommended configuration via GP: Set the following UI path to Success and Failure:
Computer Configuration\Policies\Windows  Settings\Security  Settings\Advanced Audit Policy Configuration\Audit Policies\System\Audit System Integrity.</t>
  </si>
  <si>
    <t>Set Audit Security System Extension to Success and Failure. One method to achieve the recommended configuration via GP: Set the following UI path to Success and Failure:
Computer Configuration\Policies\Windows  Settings\Security  Settings\Advanced Audit Policy Configuration\Audit Policies\System\Audit Security System Extension.</t>
  </si>
  <si>
    <t>Set Audit Other System Events to Success and Failure. One method to achieve the recommended configuration via GP: Set the following UI path to Success and Failure:
Computer Configuration\Policies\Windows  Settings\Security  Settings\Advanced Audit Policy Configuration\Audit Policies\System\Audit Other System Events.</t>
  </si>
  <si>
    <t>Set Audit IPsec Driver to Success and Failure. One method to achieve the recommended configuration via GP: Set the following UI path to Success and Failure:
Computer Configuration\Policies\Windows  Settings\Security  Settings\Advanced Audit Policy Configuration\Audit Policies\System\Audit IPsec Driver.</t>
  </si>
  <si>
    <t>Set Audit Authorization Policy Change to Success. One method to achieve the recommended configuration via GP: Set the following UI path to Success:
Computer Configuration\Policies\Windows  Settings\Security  Settings\Advanced Audit Policy Configuration\Audit Policies\Policy Change\Audit Authorization Policy Change.</t>
  </si>
  <si>
    <t>Set Audit Authentication Policy Change to Success. One method to achieve the recommended configuration via GP: Set the following UI path to Success:
Computer Configuration\Policies\Windows  Settings\Security  Settings\Advanced Audit Policy Configuration\Audit Policies\Policy Change\Audit Authentication Policy Change.</t>
  </si>
  <si>
    <t>Set Audit Removable Storage to Success and Failure. One method to achieve the recommended configuration via GP: Set the following UI path to Success and Failure:
Computer Configuration\Policies\Windows  Settings\Security  Settings\Advanced Audit Policy Configuration\Audit Policies\Object Access\Audit Removable Storage.</t>
  </si>
  <si>
    <t>Set Audit Other Object Access Events to Success and Failure. One method to achieve the recommended configuration via GP: Set the following UI path to Success and Failure:
Computer Configuration\Policies\Windows  Settings\Security  Settings\Advanced Audit Policy Configuration\Audit Policies\Object Access\Audit Other Object Access Events.</t>
  </si>
  <si>
    <t>Set Audit Special Logon to Success. One method to achieve the recommended configuration via GP: Set the following UI path to Success:
Computer Configuration\Policies\Windows  Settings\Security  Settings\Advanced Audit Policy Configuration\Audit Policies\Logon/Logoff\Audit Special Logon.</t>
  </si>
  <si>
    <t>Set Audit Other Logon/Logoff Events to Success and Failure. One method to achieve the recommended configuration via GP: Set the following UI path to Success and Failure:
Computer Configuration\Policies\Windows  Settings\Security  Settings\Advanced Audit Policy Configuration\Audit Policies\Logon/Logoff\Audit Other Logon/Logoff Events.</t>
  </si>
  <si>
    <t>Set Audit User Account Management to Success and Failure. One method to achieve the recommended configuration via GP: Set the following UI path to Success and Failure:
Computer Configuration\Policies\Windows  Settings\Security  Settings\Advanced Audit Policy Configuration\Audit Policies\Account Management\Audit User Account Management.</t>
  </si>
  <si>
    <t>Set Audit Security Group Management to Success and Failure. One method to achieve the recommended configuration via GP: Set the following UI path to Success and Failure:
Computer Configuration\Policies\Windows  Settings\Security  Settings\Advanced Audit Policy Configuration\Audit Policies\Account Management\Audit Security Group Management.</t>
  </si>
  <si>
    <t>Set Audit Other Account Management Events to Success and Failure. One method to achieve the recommended configuration via GP: Set the following UI path to Success and Failure:
Computer Configuration\Policies\Windows  Settings\Security  Settings\Advanced Audit Policy Configuration\Audit Policies\Account Management\Audit Other Account Management Events.</t>
  </si>
  <si>
    <t>Set Audit Computer Account Management to Success and Failure. One method to achieve the recommended configuration via GP: Set the following UI path to Success and Failure:
Computer Configuration\Policies\Windows  Settings\Security  Settings\Advanced Audit Policy Configuration\Audit Policies\Account Management\Audit Computer Account Management.</t>
  </si>
  <si>
    <t>Set Audit Application Group Management to Success and Failure. One method to achieve the recommended configuration via GP: Set the following UI path to Success and Failure:
Computer Configuration\Policies\Windows  Settings\Security  Settings\Advanced Audit Policy Configuration\Audit Policies\Account Management\Audit Application Group Management.</t>
  </si>
  <si>
    <t>Set Audit Process Creation to Success. One method to achieve the recommended configuration via GP: Set the following UI path to Success:
Computer Configuration\Policies\Windows  Settings\Security  Settings\Advanced Audit Policy Configuration\Audit Policies\Detailed Tracking\Audit Process Creation.</t>
  </si>
  <si>
    <t>Set Audit Account Lockout to Success and Failure. One method to achieve the recommended configuration via GP: Set the following UI path to Success and Failure:
Computer Configuration\Policies\Windows  Settings\Security  Settings\Advanced Audit Policy Configuration\Audit Policies\Logon/Logoff\Audit Account Lockout.</t>
  </si>
  <si>
    <t>Set Audit Logoff to Success. One method to achieve the recommended configuration via GP: Set the following UI path to Success:
Computer Configuration\Policies\Windows  Settings\Security  Settings\Advanced Audit Policy Configuration\Audit Policies\Logon/Logoff\Audit Logoff.</t>
  </si>
  <si>
    <t>Set Audit Logon to Success and Failure. One method to achieve the recommended configuration via GP: Set the following UI path to Success and Failure:
Computer Configuration\Policies\Windows  Settings\Security  Settings\Advanced Audit Policy Configuration\Audit Policies\Logon/Logoff\Audit Logon.</t>
  </si>
  <si>
    <t>Set Audit File Share to Success and Failure. One method to achieve the recommended configuration via GP: Set the following UI path to Success and Failure:
Computer Configuration\Policies\Windows  Settings\Security  Settings\Advanced Audit Policy Configuration\Audit Policies\Object Access\Audit File Share.</t>
  </si>
  <si>
    <t>Set Audit  Policy Change to Success and Failure. One method to achieve the recommended configuration via GP: Set the following UI path to Success and Failure:
Computer Configuration\Policies\Windows  Settings\Security  Settings\Advanced Audit Policy Configuration\Audit Policies\Policy Change\Audit  Policy Change.</t>
  </si>
  <si>
    <t>Set Audit Sensitive Privilege Use to Success and Failure. One method to achieve the recommended configuration via GP: Set the following UI path to Success and Failure:
Computer Configuration\Policies\Windows  Settings\Security  Settings\Advanced Audit Policy Configuration\Audit Policies\Privilege Use\Audit Sensitive Privilege Use.</t>
  </si>
  <si>
    <t>Set Audit Security State Change to Success. One method to achieve the recommended configuration via GP: Set the following UI path to Success:
Computer Configuration\Policies\Windows  Settings\Security  Settings\Advanced Audit Policy Configuration\Audit Policies\System\Audit Security State Change.</t>
  </si>
  <si>
    <t>Set Prevent enabling lock screen camera to Enabled. One method to achieve the recommended configuration via GP: Set the following UI path to Enabled:
Computer Configuration\Policies\Administrative Templates\Control Panel\Personalization\Prevent enabling lock screen camera.</t>
  </si>
  <si>
    <t>Set Do not allow password expiration time longer than required by policy to Enabled. One method to achieve the recommended configuration via GP: Set the following UI path to Enabled:
Computer Configuration\Policies\Administrative Templates\LAPS\Do not allow password expiration time longer than required by policy.</t>
  </si>
  <si>
    <t>Set Configure SMB v1 client driver to Enabled: Disable driver. One method to achieve the recommended configuration via GP: Set the following UI path to Enabled: Disable driver:
Computer Configuration\Policies\Administrative Templates\MS Security Guide\Configure SMB v1 client driver.</t>
  </si>
  <si>
    <t>Set NetBIOS node type to P-node ( Set NetBT Parameter NodeType to 0x2 (2)). To establish the recommended configuration,  Set the following Registry value to 0x2 (2) (DWORD):
HKEY_LOCAL_MACHINE\System\CurrentControl Set\Services\NetBT\Parameters:NodeType.</t>
  </si>
  <si>
    <t>Set Configure registry policy processing: Process even if the Group Policy objects have not changed to Enabled: TRUE. One method to achieve the recommended configuration via GP: Set the following UI path to Enabled, then  Set the Process even if the Group Policy objects have not changed option to TRUE (checked):
Computer Configuration\Policies\Administrative Templates\System\Group Policy\Configure registry policy processing.</t>
  </si>
  <si>
    <t>Set Disallow Autoplay for non-volume devices to Enabled. One method to achieve the recommended configuration via GP: Set the following UI path to Enabled:
Computer Configuration\Policies\Administrative Templates\Windows Components\AutoPlay Policies\Disallow Autoplay for non-volume devices.</t>
  </si>
  <si>
    <t>Set Audit Policy: Logon-Logoff: IPsec Extended Mode to No Auditing. One method to achieve the recommended configuration via GP: Set the following UI path to No Auditing. 
Computer Configuration&gt;Windows  Settings&gt;Security  Settings&gt;Advanced Audit Policy Configuration&gt;Audit Policies&gt;Logon/Logoff&gt;Audit Policy: Logon-Logoff: IPsec Extended Mode</t>
  </si>
  <si>
    <t>Set Audit Policy: Object Access: SAM to No Auditing. One method to achieve the recommended configuration via GP: Set the following UI path to No Auditing. 
Computer Configuration&gt;Windows  Settings&gt;Security  Settings&gt;Advanced Audit Policy Configuration&gt;Audit Policies&gt;Object Access&gt;Audit Policy: Object Access: SAM</t>
  </si>
  <si>
    <t>Set Audit Policy: Object Access: File System to No Auditing. One method to achieve the recommended configuration via GP: Set the following UI path to No Auditing. 
Computer Configuration&gt;Windows  Settings&gt;Security  Settings&gt;Advanced Audit Policy Configuration&gt;Audit Policies&gt;Object Access&gt;Audit Policy: Object Access: File System</t>
  </si>
  <si>
    <t>Set Audit Policy: Policy Change: Authentication Policy Change to Success. One method to achieve the recommended configuration via GP: Set the following UI path to Success. 
Computer Configuration&gt;Windows  Settings&gt;Security  Settings&gt;Advanced Audit Policy Configuration&gt;Audit Policies&gt;Policy Change&gt;Audit Policy: Policy Change: Authentication Policy Change</t>
  </si>
  <si>
    <t>Set Accounts: Block Microsoft accounts to Users can't add or log on with Microsoft accounts. One method to achieve the recommended configuration via GP: Set the following UI path to Users can't add or log on with Microsoft accounts.
Computer Configuration&gt;Windows  Settings&gt;Security  Settings&gt;Local Policies&gt;Security Options&gt;Accounts: Block Microsoft accounts</t>
  </si>
  <si>
    <t>Set Account lockout threshold to 3 invalid logon attempt(s).One method to achieve the recommended configuration via GP: Set the following UI path to 3 invalid logon attempt(s).
Computer Configuration&gt;Windows  Settings&gt;Security  Settings&gt;Account Policies&gt;Account Lockout Policy&gt;Account lockout threshold</t>
  </si>
  <si>
    <t>Set Account lockout duration to 120 or greater. One method to achieve the recommended configuration via GP: Set the following UI path to 120 or greater.
Computer Configuration&gt;Windows  Settings&gt;Security  Settings&gt;Account Policies&gt;Account Lockout Policy&gt;Account lockout duration</t>
  </si>
  <si>
    <t>Set Re Set account lockout counter after to 120 or greater. One method to achieve the recommended configuration via GP: Set the following UI path to 120 or greater. 
Computer Configuration&gt;Windows  Settings&gt;Security  Settings&gt;Account Policies&gt;Account Lockout Policy&gt;Re Set account lockout counter after</t>
  </si>
  <si>
    <t>Set Minimum password length to 14 or more character(s). One method to achieve the recommended configuration via GP: Set the following UI path to 14 or more character(s).
Computer Configuration&gt;Windows  Settings&gt;Security  Settings&gt;Account Policies&gt;Password Policy&gt;minimum password length</t>
  </si>
  <si>
    <t>Set Enforce password history to 24 or more password(s). One method to achieve the recommended configuration via GP: Set the following UI path to 24 or more password(s).
Computer Configuration&gt;Windows  Settings&gt;Security  Settings&gt;Account Policies&gt;Password Policy&gt;Enforce password history</t>
  </si>
  <si>
    <t>Set Password must meet complexity requirements to Enabled. One method to achieve the recommended configuration via GP: Set the following UI path to Enabled. 
Computer Configuration&gt;Windows  Settings&gt;Security  Settings&gt;Account Policies&gt;Password Policy&gt;Password must meet complexity requirements</t>
  </si>
  <si>
    <t>Set Store passwords using reversible encryption to Disabled. One method to achieve the recommended configuration via GP: Set the following UI path to Disabled. 
Computer Configuration&gt;Windows  Settings&gt;Security  Settings&gt;Account Policies&gt;Password Policy&gt;Store passwords using reversible encryption</t>
  </si>
  <si>
    <t>Set Minimum password age to 1 or more day(s). One method to achieve the recommended configuration via GP: Set the following UI path to 1 day.
Computer Configuration&gt;Windows  Settings&gt;Security  Settings&gt;Account Policies&gt;Password Policy&gt;minimum password age</t>
  </si>
  <si>
    <t>Set Maximum password age to 90 or fewer days for Administrators and for Standard users. One method to achieve the recommended configuration via GP: Set the following UI path to 90 or fewer days for administrators and for standard users. 
Computer Configuration&gt;Windows  Settings&gt;Security  Settings&gt;Account Policies&gt;Password Policy&gt;Maximum password age</t>
  </si>
  <si>
    <t>Set Audit Policy: Privilege Use: Sensitive Privilege Use to Success and Failure. One method to achieve the recommended configuration via GP: Set the following UI path to Success and Failure. 
Computer Configuration&gt;Windows  Settings&gt;Security  Settings&gt;Advanced Audit Policy Configuration&gt;Audit Policies&gt;Privilege Use&gt;Audit Policy: Privilege Use: Sensitive Privilege Use</t>
  </si>
  <si>
    <t>Set Audit Policy: Account Management: Other Account Management Events to Success and Failure. One method to achieve the recommended configuration via GP: Set the following UI path to Success and Failure. 
Computer Configuration&gt;Windows  Settings&gt;Security  Settings&gt;Advanced Audit Policy Configuration&gt;Audit Policies&gt;Account Management&gt;Audit Policy: Account Management: Other Account Management Events</t>
  </si>
  <si>
    <t>Set Audit Policy: Logon-Logoff: IPsec Quick Mode to No Auditing. One method to achieve the recommended configuration via GP: Set the following UI path to No Auditing. 
Computer Configuration&gt;Windows  Settings&gt;Security  Settings&gt;Advanced Audit Policy Configuration&gt;Audit Policies&gt;Logon/Logoff&gt;Audit Policy: Logon-Logoff: IPsec Quick Mode</t>
  </si>
  <si>
    <t>Set Audit Policy: Detailed Tracking: RPC Events to No Auditing. One method to achieve the recommended configuration via GP: Set the following UI path to No Auditing. 
Computer Configuration&gt;Windows  Settings&gt;Security  Settings&gt;Advanced Audit Policy Configuration&gt;Audit Policies&gt;Detailed Tracking&gt;Audit Policy: Detailed Tracking: RPC Events</t>
  </si>
  <si>
    <t>Set Audit Policy: DS Access: Directory Service Access to No Auditing. One method to achieve the recommended configuration via GP: Set the following UI path to No Auditing. 
Computer Configuration&gt;Windows  Settings&gt;Security  Settings&gt;Advanced Audit Policy Configuration&gt;Audit Policies&gt;DS Access&gt;Audit Policy: DS Access: Directory Service Access</t>
  </si>
  <si>
    <t>Set Audit Policy: Policy Change: MPSSVC Rule-Level Policy Change to No Auditing. One method to achieve the recommended configuration via GP: Set the following UI path to No Auditing. 
Computer Configuration&gt;Windows  Settings&gt;Security  Settings&gt;Advanced Audit Policy Configuration&gt;Audit Policies&gt;Policy Change&gt;Audit Policy: Policy Change: MPSSVC Rule-Level Policy Change</t>
  </si>
  <si>
    <t>Set Audit Policy: Account Management: Distribution Group Management to No Auditing. One method to achieve the recommended configuration via GP: Set the following UI path to No Auditing. 
Computer Configuration&gt;Windows  Settings&gt;Security  Settings&gt;Advanced Audit Policy Configuration&gt;Audit Policies&gt;Account Management&gt;Audit Policy: Account Management: Distribution Group Management</t>
  </si>
  <si>
    <t>Set Audit Policy: Detailed Tracking: Process Termination to No Auditing. One method to achieve the recommended configuration via GP: Set the following UI path to No Auditing. 
Computer Configuration&gt;Windows  Settings&gt;Security  Settings&gt;Advanced Audit Policy Configuration&gt;Audit Policies&gt;Detailed Tracking&gt;Audit Policy: Detailed Tracking: Process Termination</t>
  </si>
  <si>
    <t>Set Audit Policy: Account Management: User Account Management to Success and Failure. One method to achieve the recommended configuration via GP: Set the following UI path to Success and Failure. 
Computer Configuration&gt;Windows  Settings&gt;Security  Settings&gt;Advanced Audit Policy Configuration&gt;Audit Policies&gt;Account Management&gt;Audit Policy: Account Management: User Account Management</t>
  </si>
  <si>
    <t>Set Audit Policy: Account Management: Computer Account Management to Success. One method to achieve the recommended configuration via GP: Set the following UI path to Success and Failure. 
Computer Configuration&gt;Windows  Settings&gt;Security  Settings&gt;Advanced Audit Policy Configuration&gt;Audit Policies&gt;Account Management&gt;Audit Policy: Account Management: Computer Account Management</t>
  </si>
  <si>
    <t>Set Audit Policy: System: Security System Extension to Success and Failure. One method to achieve the recommended configuration via GP: Set the following UI path to Success and Failure. 
Computer Configuration&gt;Windows  Settings&gt;Security  Settings&gt;Advanced Audit Policy Configuration&gt;Audit Policies&gt;System&gt;Audit Policy: System: Security System Extension</t>
  </si>
  <si>
    <t>Set Audit Policy: System: Security State Change to Success and Failure. One method to achieve the recommended configuration via GP: Set the following UI path to Success and Failure. 
Computer Configuration&gt;Windows  Settings&gt;Security  Settings&gt;Advanced Audit Policy Configuration&gt;Audit Policies&gt;System&gt;Audit Policy: System: Security State Change</t>
  </si>
  <si>
    <t>Set Audit Policy: Detailed Tracking: DPAPI Activity to No Auditing. One method to achieve the recommended configuration via GP: Set the following UI path to No Auditing. 
Computer Configuration&gt;Windows  Settings&gt;Security  Settings&gt;Advanced Audit Policy Configuration&gt;Audit Policies&gt;Detailed Tracking&gt;Audit Policy: Detailed Tracking: DPAPI Activity</t>
  </si>
  <si>
    <t>Set Audit Policy: System: IPsec Driver to Success and Failure. One method to achieve the recommended configuration via GP: Set the following UI path to Success and Failure. 
Computer Configuration&gt;Windows  Settings&gt;Security  Settings&gt;Advanced Audit Policy Configuration&gt;Audit Policies&gt;System&gt;Audit Policy: System: IPsec Driver</t>
  </si>
  <si>
    <t>Set Audit Policy: Account Logon: Other Account Logon Events to No Auditing. One method to achieve the recommended configuration via GP: Set the following UI path to No Auditing. 
Computer Configuration&gt;Windows  Settings&gt;Security  Settings&gt;Advanced Audit Policy Configuration&gt;Audit Policies&gt;Account Logon&gt;Audit Policy: Account Logon: Other Account Logon Events</t>
  </si>
  <si>
    <t>Set Audit Policy: Account Management: Security Group Management to Success and Failure. One method to achieve the recommended configuration via GP: Set the following UI path to Success and Failure. 
Computer Configuration&gt;Windows  Settings&gt;Security  Settings&gt;Advanced Audit Policy Configuration&gt;Audit Policies&gt;Account Management&gt;Audit Policy: Account Management: Security Group Management</t>
  </si>
  <si>
    <t>Set Audit Policy: Object Access: Registry to No Auditing. One method to achieve the recommended configuration via GP: Set the following UI path to No Auditing. 
Computer Configuration&gt;Windows  Settings&gt;Security  Settings&gt;Advanced Audit Policy Configuration&gt;Audit Policies&gt;Object Access&gt;Audit Policy: Object Access: Registry</t>
  </si>
  <si>
    <t>Set Audit Policy: Privilege Use: Other Privilege Use Events to No Auditing. One method to achieve the recommended configuration via GP: Set the following UI path to No Auditing. 
Computer Configuration&gt;Windows  Settings&gt;Security  Settings&gt;Advanced Audit Policy Configuration&gt;Audit Policies&gt;Privilege Use&gt;Audit Policy: Privilege Use: Other Privilege Use Events</t>
  </si>
  <si>
    <t>Set Audit Policy: Policy Change: Filtering Platform Policy Change to No Auditing. One method to achieve the recommended configuration via GP: Set the following UI path to No Auditing. 
Computer Configuration&gt;Windows  Settings&gt;Security  Settings&gt;Advanced Audit Policy Configuration&gt;Audit Policies&gt;Policy Change&gt;Audit Policy: Policy Change: Filtering Platform Policy Change</t>
  </si>
  <si>
    <t>Set Audit Policy: Object Access: Central Access Policy Staging to No Auditing. One method to achieve the recommended configuration via GP: Set the following UI path to No Auditing. 
Computer Configuration&gt;Windows  Settings&gt;Security  Settings&gt;Advanced Audit Policy Configuration&gt;Audit Policies&gt;Object Access&gt;Audit Policy: Object Access: Central Access Policy Staging</t>
  </si>
  <si>
    <t>Set Audit Policy: Policy Change: Authorization Policy Change to No Auditing. One method to achieve the recommended configuration via GP: Set the following UI path to No Auditing. 
Computer Configuration&gt;Windows  Settings&gt;Security  Settings&gt;Advanced Audit Policy Configuration&gt;Audit Policies&gt;Policy Change&gt;Audit Policy: Policy Change: Authorization Policy Change</t>
  </si>
  <si>
    <t>Set Audit Policy: Logon-Logoff: Logoff to Success. One method to achieve the recommended configuration via GP: Set the following UI path to Success. 
Computer Configuration&gt;Windows  Settings&gt;Security  Settings&gt;Advanced Audit Policy Configuration&gt;Audit Policies&gt;Logon/Logoff&gt;Audit Policy: Logon-Logoff: Logoff</t>
  </si>
  <si>
    <t>Set Audit Policy: Account Logon: Kerberos Authentication Service to No Auditing. One method to achieve the recommended configuration via GP: Set the following UI path to No Auditing. 
Computer Configuration&gt;Windows  Settings&gt;Security  Settings&gt;Advanced Audit Policy Configuration&gt;Audit Policies&gt;Account Logon&gt;Audit Policy: Account Logon: Kerberos Authentication Service</t>
  </si>
  <si>
    <t>Set Audit Policy: Account Management: Application Group Management to No Auditing. One method to achieve the recommended configuration via GP: Set the following UI path to No Auditing. 
Computer Configuration&gt;Windows  Settings&gt;Security  Settings&gt;Advanced Audit Policy Configuration&gt;Audit Policies&gt;Account Management&gt;Audit Policy: Account Management: Application Group Management</t>
  </si>
  <si>
    <t>Set Audit Policy: DS Access: Directory Service Changes to No Auditing. One method to achieve the recommended configuration via GP: Set the following UI path to No Auditing. 
Computer Configuration&gt;Windows  Settings&gt;Security  Settings&gt;Advanced Audit Policy Configuration&gt;Audit Policies&gt;DS Access&gt;Audit Policy: DS Access: Directory Service Changes</t>
  </si>
  <si>
    <t>Set Audit Policy: Object Access: Kernel Object to No Auditing. One method to achieve the recommended configuration via GP: Set the following UI path to No Auditing. 
Computer Configuration&gt;Windows  Settings&gt;Security  Settings&gt;Advanced Audit Policy Configuration&gt;Audit Policies&gt;Object Access&gt;Audit Policy: Object Access: Kernel Object</t>
  </si>
  <si>
    <t>Set Audit Policy: Policy Change: Other Policy Change Events to No Auditing. One method to achieve the recommended configuration via GP: Set the following UI path to No Auditing. 
Computer Configuration&gt;Windows  Settings&gt;Security  Settings&gt;Advanced Audit Policy Configuration&gt;Audit Policies&gt;Policy Change&gt;Audit Policy: Policy Change: Other Policy Change Events</t>
  </si>
  <si>
    <t>Set Audit Policy: Object Access: Application Generated to No Auditing. One method to achieve the recommended configuration via GP: Set the following UI path to No Auditing. 
Computer Configuration&gt;Windows  Settings&gt;Security  Settings&gt;Advanced Audit Policy Configuration&gt;Audit Policies&gt;Object Access&gt;Audit Policy: Object Access: Application Generated</t>
  </si>
  <si>
    <t>Set Audit Policy: Logon-Logoff: Account Lockout to No Auditing. One method to achieve the recommended configuration via GP: Set the following UI path to No Auditing. 
Computer Configuration&gt;Windows  Settings&gt;Security  Settings&gt;Advanced Audit Policy Configuration&gt;Audit Policies&gt;Logon/Logoff&gt;Audit Policy: Logon-Logoff: Account Lockout</t>
  </si>
  <si>
    <t>Set Audit Policy: Policy Change: Audit Policy Change to Success and Failure. One method to achieve the recommended configuration via GP: Set the following UI path to Success and Failure. 
Computer Configuration&gt;Windows  Settings&gt;Security  Settings&gt;Advanced Audit Policy Configuration&gt;Audit Policies&gt;Policy Change&gt;Audit Policy: Policy Change: Audit Policy Change</t>
  </si>
  <si>
    <t>Set Audit Policy: Object Access: File Share to No Auditing. One method to achieve the recommended configuration via GP: Set the following UI path to No Auditing. 
Computer Configuration&gt;Windows  Settings&gt;Security  Settings&gt;Advanced Audit Policy Configuration&gt;Audit Policies&gt;Object Access&gt;Audit Policy: Object Access: File Share</t>
  </si>
  <si>
    <t>Set Audit Policy: System: System Integrity to Success and Failure. One method to achieve the recommended configuration via GP: Set the following UI path to Success and Failure. 
Computer Configuration&gt;Windows  Settings&gt;Security  Settings&gt;Advanced Audit Policy Configuration&gt;Audit Policies&gt;System&gt;Audit Policy: System: System Integrity</t>
  </si>
  <si>
    <t>Set Audit Policy: System: Other System Events to No Auditing. One method to achieve the recommended configuration via GP: Set the following UI path to No Auditing. 
Computer Configuration&gt;Windows  Settings&gt;Security  Settings&gt;Advanced Audit Policy Configuration&gt;Audit Policies&gt;System&gt;Audit Policy: System: Other System Events</t>
  </si>
  <si>
    <t>Set Audit Policy: Logon-Logoff: Other Logon/Logoff Events to No Auditing. One method to achieve the recommended configuration via GP: Set the following UI path to No Auditing. 
Computer Configuration&gt;Windows  Settings&gt;Security  Settings&gt;Advanced Audit Policy Configuration&gt;Audit Policies&gt;Logon/Logoff&gt;Audit Policy: Logon-Logoff: Other Logon/Logoff Events</t>
  </si>
  <si>
    <t>Set Audit Policy: DS Access: Directory Service Replication to No Auditing. One method to achieve the recommended configuration via GP: Set the following UI path to No Auditing. 
Computer Configuration&gt;Windows  Settings&gt;Security  Settings&gt;Advanced Audit Policy Configuration&gt;Audit Policies&gt;DS Access&gt;Audit Policy: DS Access: Directory Service Replication</t>
  </si>
  <si>
    <t>Set Audit Policy: Object Access: Filtering Platform Packet Drop to No Auditing. One method to achieve the recommended configuration via GP: Set the following UI path to No Auditing. 
Computer Configuration&gt;Windows  Settings&gt;Security  Settings&gt;Advanced Audit Policy Configuration&gt;Audit Policies&gt;Object Access&gt;Audit Policy: Object Access: Filtering Platform Packet Drop</t>
  </si>
  <si>
    <t>Set Audit Policy: DS Access: Detailed Directory Service Replication to No Auditing. One method to achieve the recommended configuration via GP: Set the following UI path to No Auditing. 
Computer Configuration&gt;Windows  Settings&gt;Security  Settings&gt;Advanced Audit Policy Configuration&gt;Audit Policies&gt;DS Access&gt;Audit Policy: DS Access: Detailed Directory Service Replication</t>
  </si>
  <si>
    <t>Set Audit Policy: Object Access: Other Object Access Events to No Auditing. One method to achieve the recommended configuration via GP: Set the following UI path to No Auditing. 
Computer Configuration&gt;Windows  Settings&gt;Security  Settings&gt;Advanced Audit Policy Configuration&gt;Audit Policies&gt;Object Access&gt;Audit Policy: Object Access: Other Object Access Events</t>
  </si>
  <si>
    <t>Set Audit Policy: Object Access: Filtering Platform Connection to No Auditing. One method to achieve the recommended configuration via GP: Set the following UI path to No Auditing. 
Computer Configuration&gt;Windows  Settings&gt;Security  Settings&gt;Advanced Audit Policy Configuration&gt;Audit Policies&gt;Object Access&gt;Audit Policy: Object Access: Filtering Platform Connection</t>
  </si>
  <si>
    <t>Set Audit Policy: Privilege Use: Non Sensitive Privilege Use to No Auditing. One method to achieve the recommended configuration via GP: Set the following UI path to No Auditing. 
Computer Configuration&gt;Windows  Settings&gt;Security  Settings&gt;Advanced Audit Policy Configuration&gt;Audit Policies&gt;Privilege Use&gt;Audit Policy: Privilege Use: Non Sensitive Privilege Use</t>
  </si>
  <si>
    <t>Set Audit Policy: Object Access: Certification Services to No Auditing. One method to achieve the recommended configuration via GP: Set the following UI path to No Auditing. 
Computer Configuration&gt;Windows  Settings&gt;Security  Settings&gt;Advanced Audit Policy Configuration&gt;Audit Policies&gt;Object Access&gt;Audit Policy: Object Access: Certification Services</t>
  </si>
  <si>
    <t>Set Audit Policy: Logon-Logoff: Special Logon to Success. One method to achieve the recommended configuration via GP: Set the following UI path to Success. 
Computer Configuration&gt;Windows  Settings&gt;Security  Settings&gt;Advanced Audit Policy Configuration&gt;Audit Policies&gt;Logon/Logoff&gt;Audit Policy: Logon-Logoff: Special Logon</t>
  </si>
  <si>
    <t>Set Audit Policy: Object Access: Handle Manipulation to No Auditing. One method to achieve the recommended configuration via GP: Set the following UI path to No Auditing. 
Computer Configuration&gt;Windows  Settings&gt;Security  Settings&gt;Advanced Audit Policy Configuration&gt;Audit Policies&gt;Object Access&gt;Audit Policy: Object Access: Handle Manipulation</t>
  </si>
  <si>
    <t>Set Audit Policy: Object Access: Removable Storage to No Auditing. One method to achieve the recommended configuration via GP: Set the following UI path to No Auditing. 
Computer Configuration&gt;Windows  Settings&gt;Security  Settings&gt;Advanced Audit Policy Configuration&gt;Audit Policies&gt;Object Access&gt;Audit Policy: Object Access: Removable Storage</t>
  </si>
  <si>
    <t>Set Audit Policy: Logon-Logoff: IPsec Main Mode to No Auditing. One method to achieve the recommended configuration via GP: Set the following UI path to No Auditing. 
Computer Configuration&gt;Windows  Settings&gt;Security  Settings&gt;Advanced Audit Policy Configuration&gt;Audit Policies&gt;Logon/Logoff&gt;Audit Policy: Logon-Logoff: IPsec Main Mode</t>
  </si>
  <si>
    <t>Set Audit Policy: Account Logon: Credential Validation to Success and Failure. One method to achieve the recommended configuration via GP: Set the following UI path to Success and Failure. 
Computer Configuration&gt;Windows  Settings&gt;Security  Settings&gt;Advanced Audit Policy Configuration&gt;Audit Policies&gt;Account Logon&gt;Audit Policy: Account Logon: Credential Validation</t>
  </si>
  <si>
    <t>Set Audit Policy: Account Logon: Kerberos Service Ticket Operations to No Auditing. One method to achieve the recommended configuration via GP: Set the following UI path to No Auditing. 
Computer Configuration&gt;Windows  Settings&gt;Security  Settings&gt;Advanced Audit Policy Configuration&gt;Audit Policies&gt;Account Logon&gt;Audit Policy: Account Logon: Kerberos Service Ticket Operations</t>
  </si>
  <si>
    <t>Set Audit Policy: Logon-Logoff: Logon to Success and Failure. One method to achieve the recommended configuration via GP: Set the following UI path to Success and Failure. 
Computer Configuration&gt;Windows  Settings&gt;Security  Settings&gt;Advanced Audit Policy Configuration&gt;Audit Policies&gt;Logon/Logoff&gt;Audit Policy: Logon-Logoff: Logon</t>
  </si>
  <si>
    <t>Set Audit Policy: Detailed Tracking: Process Creation to Success. One method to achieve the recommended configuration via GP: Set the following UI path to Success. 
Computer Configuration&gt;Windows  Settings&gt;Security  Settings&gt;Advanced Audit Policy Configuration&gt;Audit Policies&gt;Detailed Tracking&gt;Audit Policy: Detailed Tracking: Process Creation</t>
  </si>
  <si>
    <t>Set Accounts: Administrator account status to Disabled. One method to achieve the recommended configuration via GP: Set the following UI path to Disabled.
Computer Configuration&gt;Windows  Settings&gt;Security  Settings&gt;Local Policies&gt;Security Options&gt;Accounts: Administrator account status</t>
  </si>
  <si>
    <t>Set Accounts: Limit local account use of blank passwords to console logon only to Enabled. One method to achieve the recommended configuration via GP: Set the following UI path to Enabled.
Computer Configuration&gt;Windows  Settings&gt;Security  Settings&gt;Local Policies&gt;Security Options&gt;Accounts: Limit local account use of blank passwords to console logon only</t>
  </si>
  <si>
    <t>Set Audit: Shut down system immediately if unable to log security audits to Disabled. One method to achieve the recommended configuration via GP: Set the following UI path to Disabled.
Computer Configuration&gt;Windows  Settings&gt;Security  Settings&gt;Local Policies&gt;Security Options&gt;Audit: Shut down system immediately if unable to log security audits</t>
  </si>
  <si>
    <t>Set Audit: Force audit policy subcategory  Settings (Windows Vista or later) to override audit policy category  Settings to Enabled. One method to achieve the recommended configuration via GP: Set the following UI path to Enabled.
Computer Configuration&gt;Windows  Settings&gt;Security  Settings&gt;Local Policies&gt;Security Options&gt;Audit: Force audit policy subcategory  Settings (Windows Vista or later) to over&gt;Ride audit policy category  Settings</t>
  </si>
  <si>
    <t>Set Devices: Allowed to format and eject removable media to Administrators and Interactive Users. One method to achieve the recommended configuration via GP: Set the following UI path to Administrators and Interactive Users.
Computer Configuration&gt;Windows  Settings&gt;Security  Settings&gt;Local Policies&gt;Security Options&gt;Devices: Allowed to format and eject removable media</t>
  </si>
  <si>
    <t>Set Domain member: Require strong (Windows 2000 or later) session key to Enabled. One method to achieve the recommended configuration via GP: Set the following UI path to Enabled.
Computer Configuration&gt;Windows  Settings&gt;Security  Settings&gt;Local Policies&gt;Security Options&gt;Domain member: Require strong (Windows 2000 or later) session key</t>
  </si>
  <si>
    <t>Set Domain member: Digitally sign secure channel data (when possible) to Enabled. One method to achieve the recommended configuration via GP: Set the following UI path to Enabled.
Computer Configuration&gt;Windows  Settings&gt;Security  Settings&gt;Local Policies&gt;Security Options&gt;Domain member: Digitally sign secure channel data (when possible)</t>
  </si>
  <si>
    <t>Set Domain member: Digitally encrypt secure channel data (when possible) to Enabled. One method to achieve the recommended configuration via GP: Set the following UI path to Enabled.
Computer Configuration&gt;Windows  Settings&gt;Security  Settings&gt;Local Policies&gt;Security Options&gt;Domain member: Digitally encrypt secure channel data (when possible)</t>
  </si>
  <si>
    <t>Set Domain member: Maximum machine account password age to 30 or fewer day(s). One method to achieve the recommended configuration via GP: Set the following UI path to 30 or fewer day(s).
Computer Configuration&gt;Windows  Settings&gt;Security  Settings&gt;Local Policies&gt;Security Options&gt;Domain member: Maximum machine account password age</t>
  </si>
  <si>
    <t>Set Domain member: Digitally encrypt or sign secure channel data (always) to Enabled. One method to achieve the recommended configuration via GP: Set the following UI path to Enabled.
Computer Configuration&gt;Windows  Settings&gt;Security  Settings&gt;Local Policies&gt;Security Options&gt;Domain member: Digitally encrypt or sign secure channel data (always)</t>
  </si>
  <si>
    <t>Set Domain member: Disable machine account password changes to Disabled. One method to achieve the recommended configuration via GP: Set the following UI path to Disabled.
Computer Configuration&gt;Windows  Settings&gt;Security  Settings&gt;Local Policies&gt;Security Options&gt;Domain member: Disable machine account password changes</t>
  </si>
  <si>
    <t>Set Interactive logon: Machine account lockout threshold to 3 or fewer invalid logon attempts. One method to achieve the recommended configuration via GP: Set the following UI path to 3 or fewer invalid logon attempts.
Computer Configuration&gt;Windows  Settings&gt;Security  Settings&gt;Local Policies&gt;Security Options&gt;Interactive logon: Machine account lockout threshold</t>
  </si>
  <si>
    <t>Set startup (minutes) to 10 or more minute(s). One method to achieve the recommended configuration via GP: Set the following UI path to '10 or more minute(s)'. 
Computer Configuration&gt;Administrative Templates&gt;Windows Components&gt;Windows Update&gt;Reschedule Automatic Updates scheduled installations: startup (minutes)</t>
  </si>
  <si>
    <t>Set Interactive logon: Do not display last user name to Enabled. One method to achieve the recommended configuration via GP: Set the following UI path to Enabled.
Computer Configuration&gt;Windows  Settings&gt;Security  Settings&gt;Local Policies&gt;Security Options&gt;Interactive logon: Do not display last user name</t>
  </si>
  <si>
    <t>Set Interactive logon: Number of previous logons to cache (in case domain controller is not available) to 2 or fewer logon(s). One method to achieve the recommended configuration via GP: Set the following UI path to 2 or fewer logon(s).
Computer Configuration&gt;Windows  Settings&gt;Security  Settings&gt;Local Policies&gt;Security Options&gt;Interactive logon: Number of previous logons to cache (in case domain Controller is not available)</t>
  </si>
  <si>
    <t>Set Interactive logon: Require Domain Controller authentication to unlock workstation to Disabled. One method to achieve the recommended configuration via GP: Set the following UI path to Disabled.
Computer Configuration&gt;Windows  Settings&gt;Security  Settings&gt;Local Policies&gt;Security Options&gt;Interactive logon: Require Domain Controller authentication to unlock workstation</t>
  </si>
  <si>
    <t>Set Interactive logon: Prompt user to change password before expiration to 14 or more day(s). One method to achieve the recommended configuration via GP: Set the following UI path to 14 or more day(s).
Computer Configuration&gt;Windows  Settings&gt;Security  Settings&gt;Local Policies&gt;Security Options&gt;Interactive logon: Prompt user to change password before expiration</t>
  </si>
  <si>
    <t>Set Interactive logon: Do not require CTRL+ALT+DEL to Disabled. One method to achieve the recommended configuration via GP: Set the following UI path to Disabled.
Computer Configuration&gt;Windows  Settings&gt;Security  Settings&gt;Local Policies&gt;Security Options&gt;Interactive logon: Do not require CTRL+ALT+DEL</t>
  </si>
  <si>
    <t>Set Interactive logon: Machine inactivity limit to 900 or fewer seconds. One method to achieve the recommended configuration via GP: Set the following UI path to 900 or fewer seconds.
Computer Configuration&gt;Windows  Settings&gt;Security  Settings&gt;Local Policies&gt;Security Options&gt;Interactive logon: Machine inactivity limit</t>
  </si>
  <si>
    <t>Set Microsoft network client: Send unencrypted password to third-party SMB servers to Disabled. One method to achieve the recommended configuration via GP: Set the following UI path to Disabled.
Computer Configuration&gt;Windows  Settings&gt;Security  Settings&gt;Local Policies&gt;Security Options&gt;Microsoft network client: Send unencrypted password to third-party SMB servers</t>
  </si>
  <si>
    <t>Set Microsoft network client: Digitally sign communications (always) to Enabled. One method to achieve the recommended configuration via GP: Set the following UI path to Enabled.
Computer Configuration&gt;Windows  Settings&gt;Security  Settings&gt;Local Policies&gt;Security Options&gt;Microsoft network client: Digitally sign communications (always)</t>
  </si>
  <si>
    <t>Set Microsoft network client: Digitally sign communications (if server agrees) to Enabled. One method to achieve the recommended configuration via GP: Set the following UI path to Enabled.
Computer Configuration&gt;Windows  Settings&gt;Security  Settings&gt;Local Policies&gt;Security Options&gt;Microsoft network client: Digitally sign communications (if server agrees)</t>
  </si>
  <si>
    <t>Set Microsoft network server: Disconnect clients when logon hours expire to Enabled. One method to achieve the recommended configuration via GP: Set the following UI path to Enabled.
Computer Configuration&gt;Windows  Settings&gt;Security  Settings&gt;Local Policies&gt;Security Options&gt;Microsoft network server: Disconnect clients when logon hours expire</t>
  </si>
  <si>
    <t>Set Microsoft network server: Amount of idle time required before suspending session to 15 or fewer minute(s). One method to achieve the recommended configuration via GP: Set the following UI path to 15 or fewer minute(s).
Computer Configuration&gt;Windows  Settings&gt;Security  Settings&gt;Local Policies&gt;Security Options&gt;Microsoft network server: Amount of idle time required before suspending session</t>
  </si>
  <si>
    <t>Set Microsoft network server: Digitally sign communications (if client agrees) to Enabled. One method to achieve the recommended configuration via GP: Set the following UI path to Enabled.
Computer Configuration&gt;Windows  Settings&gt;Security  Settings&gt;Local Policies&gt;Security Options&gt;Microsoft network server: Digitally sign communications (if client agrees)</t>
  </si>
  <si>
    <t>Set Microsoft network server: Server SPN target name validation level to Accept if provided by client. One method to achieve the recommended configuration via GP: Set the following UI path to Accept if provided by client.
Computer Configuration&gt;Windows  Settings&gt;Security  Settings&gt;Local Policies&gt;Security Options&gt;Microsoft network server: Server SPN target name validation level</t>
  </si>
  <si>
    <t>Set MSS: (SafeDllSearchMode) Enable Safe DLL search mode (recommended) to Enabled. One method to achieve the recommended configuration via GP: Set the following UI path to Enabled.
Computer Configuration&gt;Windows  Settings&gt;Security  Settings&gt;Local Policies&gt;Security Options&gt;MSS: (SafeDllSearchMode) Enable Safe DLL search mode (recommended)</t>
  </si>
  <si>
    <t>Set Microsoft network server: Digitally sign communications (always) to Enabled. One method to achieve the recommended configuration via GP: Set the following UI path to Enabled.
Computer Configuration&gt;Windows  Settings&gt;Security  Settings&gt;Local Policies&gt;Security Options&gt;Microsoft network server: Digitally sign communications (always)</t>
  </si>
  <si>
    <t>Set MSS: (AutoAdminLogon) Enable Automatic Logon (not recommended) to Disabled. One method to achieve the recommended configuration via GP: Set the following UI path to Disabled.
Computer Configuration&gt;Windows  Settings&gt;Security  Settings&gt;Local Policies&gt;Security Options&gt;MSS: (AutoAdminLogon) Enable Automatic Logon (not recommended)</t>
  </si>
  <si>
    <t>Set MSS: (WarningLevel) Percentage threshold for the security event log at which the system will generate a warning to 0.9 or less. One method to achieve the recommended configuration via GP: Set the following UI path to 0.9 or less.
Computer Configuration&gt;Windows  Settings&gt;Security  Settings&gt;Local Policies&gt;Security Options&gt;MSS: (WarningLevel) Percentage threshold for the security event log at which the system will generate a warning</t>
  </si>
  <si>
    <t>Set MSS: (DisableIPSourceRouting) IP source routing protection level (protects against packet spoofing) to Highest protection, source routing is completely disabled. One method to achieve the recommended configuration via GP: Set the following UI path to highest protection, source routing is completely disabled.
Computer Configuration&gt;Windows  Settings&gt;Security  Settings&gt;Local Policies&gt;Security Options&gt;MSS: (DisableIPSourceRouting) IP source routing protection level (protects against packet spoofing)</t>
  </si>
  <si>
    <t>Set MSS: (AutoReboot) Allow Windows to automatically restart after a system crash (recommended except for highly secure environments) to Not Defined. One method to achieve the recommended configuration via GP: Set the following UI path to Not Defined.
Computer Configuration&gt;Windows  Settings&gt;Security  Settings&gt;Local Policies&gt;Security Options&gt;MSS: (AutoReboot) Allow Windows to automatically restart after a system crash (recommended except for highly secure environments)</t>
  </si>
  <si>
    <t>Set MSS: (ScreenSaverGracePeriod) The time in seconds before the screen saver grace period expires (0 recommended) to 0. One method to achieve the recommended configuration via GP: Set the following UI path to 0.
Computer Configuration&gt;Windows  Settings&gt;Security  Settings&gt;Local Policies&gt;Security Options&gt;MSS: (ScreenSaverGracePeriod) The time in seconds before the screen saver grace period expires (0 recommended)</t>
  </si>
  <si>
    <t>Set MSS: (DisableIPSourceRouting IPv6) IP source routing protection level (protects against packet spoofing) to Highest protection, source routing is completely disabled. One method to achieve the recommended configuration via GP: Set the following UI path to Highest protection, source routing is completely disabled.
Computer Configuration&gt;Windows  Settings&gt;Security  Settings&gt;Local Policies&gt;Security Options&gt;MSS: (DisableIPSourceRouting IPv6) IP source routing protection level (protects against packet spoofing)</t>
  </si>
  <si>
    <t>Set Network access: Let Everyone permissions apply to anonymous users to Disabled. One method to achieve the recommended configuration via GP: Set the following UI path to Disabled.
Computer Configuration&gt;Windows  Settings&gt;Security  Settings&gt;Local Policies&gt;Security Options&gt;Network access: Let Everyone permissions apply to anonymous users</t>
  </si>
  <si>
    <t>Set Network access: Allow anonymous SID/Name translation to Disabled. One method to achieve the recommended configuration via GP: Set the following UI path to Disabled.
Computer Configuration&gt;Windows  Settings&gt;Security  Settings&gt;Local Policies&gt;Security Options&gt;Network access: Allow anonymous SID/Name translation</t>
  </si>
  <si>
    <t>Set Network access: Do not allow anonymous enumeration of SAM accounts and shares to Enabled. One method to achieve the recommended configuration via GP: Set the following UI path to Enabled.
Computer Configuration&gt;Windows  Settings&gt;Security  Settings&gt;Local Policies&gt;Security Options&gt;Network access: Do not allow anonymous enumeration of SAM accounts and shares</t>
  </si>
  <si>
    <t>Set Network access: Restrict anonymous access to Named Pipes and Shares to Enabled. One method to achieve the recommended configuration via GP: Set the following UI path to Enabled.
Computer Configuration&gt;Windows  Settings&gt;Security  Settings&gt;Local Policies&gt;Security Options&gt;Network access: Restrict anonymous access to Named Pipes and Shares</t>
  </si>
  <si>
    <t>Set Network access: Sharing and security model for local accounts to Classic - local users authenticate as themselves. One method to achieve the recommended configuration via GP: Set the following UI path to Classic - local users authenticate as themselves.
Computer Configuration&gt;Windows  Settings&gt;Security  Settings&gt;Local Policies&gt;Security Options&gt;Network access: Sharing and security model for local accounts</t>
  </si>
  <si>
    <t>Set Network access: Remotely accessible registry paths and sub-paths. One method to achieve the recommended configuration via GP: Set the following UI path to:
System&gt;CurrentControl Set&gt;Control&gt;Print&gt;Printers
System&gt;CurrentControl Set&gt;Services&gt;Eventlog
Software&gt;Microsoft&gt;OLAP Server
Software&gt;Microsoft&gt;Windows NT&gt;CurrentVersion&gt;Print
Software&gt;Microsoft&gt;Windows NT&gt;CurrentVersion&gt;Windows
System&gt;CurrentControl Set&gt;Control&gt;ContentIndex
System&gt;CurrentControl Set&gt;Control&gt;Terminal Server
System&gt;CurrentControl Set&gt;Control&gt;Terminal Server&gt;UserConfig
System&gt;CurrentControl Set&gt;Control&gt;Terminal Server&gt;DefaultUserConfiguration
Software&gt;Microsoft&gt;Windows NT&gt;CurrentVersion&gt;Perflib
System&gt;CurrentControl Set&gt;Services&gt;SysmonLog
Computer Configuration&gt;Windows  Settings&gt;Security  Settings&gt;Local Policies&gt;Security Options&gt;Network access: Remotely accessible registry paths and sub-paths</t>
  </si>
  <si>
    <t>Set Network access: Shares that can be accessed anonymously to Not Defined. One method to achieve the recommended configuration via GP: Set the following UI path to Not Defined.
Computer Configuration&gt;Windows  Settings&gt;Security  Settings&gt;Local Policies&gt;Security Options&gt;Network access: Shares that can be accessed anonymously</t>
  </si>
  <si>
    <t>Set Network access: Do not allow anonymous enumeration of SAM accounts to Enabled. One method to achieve the recommended configuration via GP: Set the following UI path to Enabled.
Computer Configuration&gt;Windows  Settings&gt;Security  Settings&gt;Local Policies&gt;Security Options&gt;Network access: Do not allow anonymous enumeration of SAM accounts</t>
  </si>
  <si>
    <t>Set Network access: Remotely accessible registry paths . One method to achieve the recommended configuration via GP: Set the following UI path to SystemCurrentControl SetControlProductOptions
SystemCurrentControl SetControlServer Applications
SoftwareMicrosoftWindows NTCurrentVersion.
Computer Configuration&gt;Windows  Settings&gt;Security  Settings&gt;Local Policies&gt;Security Options&gt;Network access: Remotely accessible registry paths</t>
  </si>
  <si>
    <t>Set Network security: Do not store LAN Manager hash value on next password change to Enabled. One method to achieve the recommended configuration via GP: Set the following UI path to Enabled.
Computer Configuration&gt;Windows  Settings&gt;Security  Settings&gt;Local Policies&gt;Security Options&gt;Network security: Do not store LAN Manager hash value on next password change</t>
  </si>
  <si>
    <t>Set Network security: Minimum session security for NTLM SSP based (including secure RPC) servers to Require NTLMv2 session security, Require 128-bit encryption. One method to achieve the recommended configuration via GP: Set the following UI path to Require NTLMv2 session security, Require 128-bit encryption.
Computer Configuration&gt;Windows  Settings&gt;Security  Settings&gt;Local Policies&gt;Security Options&gt;Network security: minimum session security for NTLM SSP based (including secure RPC) servers</t>
  </si>
  <si>
    <t>Set Network security: Allow Local System to use computer identity for NTLM to Enabled. One method to achieve the recommended configuration via GP: Set the following UI path to Enabled.
Computer Configuration&gt;Windows  Settings&gt;Security  Settings&gt;Local Policies&gt;Security Options&gt;Network security: Allow Local System to use computer identity for NTLM</t>
  </si>
  <si>
    <t>Set Network security: Allow LocalSystem NULL session fallback to Disabled. One method to achieve the recommended configuration via GP: Set the following UI path to Disabled.
Computer Configuration&gt;Windows  Settings&gt;Security  Settings&gt;Local Policies&gt;Security Options&gt;Network security: Allow LocalSystem NULL session fallback</t>
  </si>
  <si>
    <t>Set Network security: Minimum session security for NTLM SSP based (including secure RPC) clients to Require NTLMv2 session security, Require 128-bit encryption. One method to achieve the recommended configuration via GP: Set the following UI path to Require NTLMv2 session security, Require 128-bit encryption.
Computer Configuration&gt;Windows  Settings&gt;Security  Settings&gt;Local Policies&gt;Security Options&gt;Network security: minimum session security for NTLM SSP based (including secure RPC) clients</t>
  </si>
  <si>
    <t>Set Network Security: Restrict NTLM: Audit Incoming NTLM Traffic to Not Defined. One method to achieve the recommended configuration via GP: Set the following UI path to Not Defined.
Computer Configuration&gt;Windows  Settings&gt;Security  Settings&gt;Local Policies&gt;Security Options&gt;Network Security: Restrict NTLM: Audit coming NTLM Traffic</t>
  </si>
  <si>
    <t>Set Network security: LAN Manager authentication level to Send NTLMv2 response only. Refuse LM &amp; NTLM. One method to achieve the recommended configuration via GP: Set the following UI path to Send NTLMv2 response only. Refuse LM &amp; NTLM.
Computer Configuration&gt;Windows  Settings&gt;Security  Settings&gt;Local Policies&gt;Security Options&gt;Network security: LAN Manager authentication level</t>
  </si>
  <si>
    <t>Set Network Security: Allow PKU2U authentication requests to this computer to use online identities to Disabled. One method to achieve the recommended configuration via GP: Set the following UI path to Disabled.
Computer Configuration&gt;Windows  Settings&gt;Security  Settings&gt;Local Policies&gt;Security Options&gt;Network Security: Allow PKU2U authentication requests to this computer to use online identities</t>
  </si>
  <si>
    <t>Set Network Security: Configure encryption types allowed for Kerberos to RC4&gt;AES128&gt;AES256&gt;Future types. One method to achieve the recommended configuration via GP: Set the following UI path to RC4&gt;AES128&gt;AES256&gt;Future types.
Computer Configuration&gt;Windows  Settings&gt;Security  Settings&gt;Local Policies&gt;Security Options&gt;Network Security: Configure encryption types allowed for Kerberos</t>
  </si>
  <si>
    <t>Set Network security: LDAP client signing requirements to Negotiate signing. One method to achieve the recommended configuration via GP: Set the following UI path to Negotiate signing.
Computer Configuration&gt;Windows  Settings&gt;Security  Settings&gt;Local Policies&gt;Security Options&gt;Network security: LDAP client signing requirements</t>
  </si>
  <si>
    <t>Set Recovery console: Allow automatic administrative logon to Disabled. One method to achieve the recommended configuration via GP: Set the following UI path to Disabled.
Computer Configuration&gt;Windows  Settings&gt;Security  Settings&gt;Local Policies&gt;Security Options&gt;Recovery console: Allow automatic administrative logon</t>
  </si>
  <si>
    <t>Set Recovery console: Allow floppy copy and access to all drives and all folders to Disabled. One method to achieve the recommended configuration via GP: Set the following UI path to Disabled.
Computer Configuration&gt;Windows  Settings&gt;Security  Settings&gt;Local Policies&gt;Security Options&gt;Recovery console: Allow floppy copy and access to all drives and all folders</t>
  </si>
  <si>
    <t>Set Shutdown: Clear virtual memory pagefile to Disabled. One method to achieve the recommended configuration via GP: Set the following UI path to Disabled.
Computer Configuration&gt;Windows  Settings&gt;Security  Settings&gt;Local Policies&gt;Security Options&gt;Shutdown: Clear virtual memory pagefile</t>
  </si>
  <si>
    <t>Set Shutdown: Allow system to be shut down without having to log on to Enabled. One method to achieve the recommended configuration via GP: Set the following UI path to Enabled.
Computer Configuration&gt;Windows  Settings&gt;Security  Settings&gt;Local Policies&gt;Security Options&gt;Shutdown: Allow system to be shut down without having to log on</t>
  </si>
  <si>
    <t>Set System cryptography: Use FIPS compliant algorithms for encryption, hashing, and signing to Enabled. One method to achieve the recommended configuration via GP: Set the following UI path to Enabled.
Computer Configuration&gt;Windows  Settings&gt;Security  Settings&gt;Local Policies&gt;Security Options&gt;System cryptography: Use FIPS compliant algorithms for encryption, hashing, and signing</t>
  </si>
  <si>
    <t>Set System objects: Strengthen default permissions of internal system objects (e.g., Symbolic Links) to Enabled. One method to achieve the recommended configuration via GP: Set the following UI path to Enabled.
Computer Configuration&gt;Windows  Settings&gt;Security  Settings&gt;Local Policies&gt;Security Options&gt;System objects: Strengthen default permissions of internal system objects (e.g. Symbolic Links)</t>
  </si>
  <si>
    <t>Set System objects: Require case insensitivity for non-Windows subsystems to Enabled. One method to achieve the recommended configuration via GP: Set the following UI path to Enabled.
Computer Configuration&gt;Windows  Settings&gt;Security  Settings&gt;Local Policies&gt;Security Options&gt;System objects: Require case insensitivity for non-Windows subsystems</t>
  </si>
  <si>
    <t>Set User Account Control: Admin Approval Mode for the Built-in Administrator account to Enabled. One method to achieve the recommended configuration via GP: Set the following UI path to Enabled.
Computer Configuration&gt;Windows  Settings&gt;Security  Settings&gt;Local Policies&gt;Security Options&gt;User Account Control: Admin Approval Mode for the Built-in Administrator account</t>
  </si>
  <si>
    <t>Set Screen saver executable name to Enabled:scrnsave.scr. One method to achieve the recommended configuration via GP: Set the following UI path to Enabled.
User Configuration&gt;Administrative Templates&gt;Control Panel&gt;Personalization&gt;Force specific screen saver
Then  Set the Screen saver executable name option to scrnsave.scr.</t>
  </si>
  <si>
    <t>Set Seconds to Enabled:900 or fewer seconds. One method to achieve the recommended configuration via GP: Set the following UI path to Enabled.
User Configuration&gt;Administrative Templates&gt;Control Panel&gt;Personalization&gt;Screen saver timeout
Then  Set the Seconds option to Enabled:900 or fewer seconds.</t>
  </si>
  <si>
    <t>Set Enable screen saver to Enabled. One method to achieve the recommended configuration via GP: Set the following UI path to Enabled. 
User Configuration&gt;Administrative Templates&gt;Control Panel&gt;Personalization&gt;Enable screen saver</t>
  </si>
  <si>
    <t>Set Password protect the screen saver to Enabled. One method to achieve the recommended configuration via GP: Set the following UI path to Enabled. 
User Configuration&gt;Administrative Templates&gt;Control Panel&gt;Personalization&gt;Password protect the screen saver</t>
  </si>
  <si>
    <t>Set Do not preserve zone information in file attachments to Disabled. One method to achieve the recommended configuration via GP: Set the following UI path to Disabled.
User Configuration&gt;Administrative Templates&gt;Windows Components&gt;Attachment Manager&gt;Do not preserve zone information in file attachments</t>
  </si>
  <si>
    <t>Set Notify antivirus programs when opening attachments to Enabled. One method to achieve the recommended configuration via GP: Set the following UI path to Enabled.
User Configuration&gt;Administrative Templates&gt;Windows Components&gt;Attachment Manager&gt;Notify antivirus programs when opening attachments</t>
  </si>
  <si>
    <t>Set Allow Remote Shell Access to Enabled. One method to achieve the recommended configuration via GP: Set the following UI path to Enabled. 
Computer Configuration&gt;Administrative Templates&gt;Windows Components&gt;Windows Remote Shell&gt;Allow Remote Shell Access</t>
  </si>
  <si>
    <t>Set Pick one of the following  Settings to Enabled:Require approval from an administrator before running downloaded unknown software. One method to achieve the recommended configuration via GP: Set the following UI path to Enabled. 
Computer Configuration&gt;Administrative Templates&gt;Windows Components&gt;File Explorer&gt;Configure Windows Smart&gt;Screen&gt;
Then  Set the Pick one of the following  Settings option to Require approval from an administrator before running downloaded unknown software.</t>
  </si>
  <si>
    <t>Set Always install with elevated privileges to Disabled. One method to achieve the recommended configuration via GP: Set the following UI path to Disabled. 
Computer Configuration&gt;Administrative Templates&gt;Windows Components&gt;Windows Installer&gt;Always install with elevated privileges</t>
  </si>
  <si>
    <t>Set Turn off Data Execution Prevention for Explorer to Disabled. One method to achieve the recommended configuration via GP: Set the following UI path to Disabled. 
Computer Configuration&gt;Administrative Templates&gt;Windows Components&gt;File Explorer&gt;Turn off Data Execution Prevention for Explorer</t>
  </si>
  <si>
    <t>Set Do not display Install Updates and Shut Down option in Shut Down Windows dialog box to Disabled. One method to achieve the recommended configuration via GP: Set the following UI path to Disabled. 
Computer Configuration&gt;Administrative Templates&gt;Windows Components&gt;Windows Update&gt;Do not display 'Install Updates and Shut Down' option in Shut Down Windows dialog box</t>
  </si>
  <si>
    <t>Set No auto-restart with logged on users for scheduled automatic updates installations to Disabled. One method to achieve the recommended configuration via GP: Set the following UI path to Disabled. 
Computer Configuration&gt;Administrative Templates&gt;Windows Components&gt;Windows Update&gt;No auto-restart with logged on users for scheduled automatic updates installations</t>
  </si>
  <si>
    <t>Set Scheduled install day to 0 - Every day. One method to achieve the recommended configuration via GP: Set the following UI path to 0 - Every day. 
Computer Configuration&gt;Administrative Templates&gt;Windows Components&gt;Windows Update&gt;Configure Automatic Updates: Scheduled install day</t>
  </si>
  <si>
    <t>Set Configure automatic updating to 3 - Auto download and notify for install. One method to achieve the recommended configuration via GP: Set the following UI path to 3 - Auto download and notify for install. 
Computer Configuration&gt;Administrative Templates&gt;Windows Components&gt;Windows Update&gt;Configure Automatic Updates: Configure automatic updating</t>
  </si>
  <si>
    <t>Set Do not adjust default option to Install Updates and Shut Down in Shut Down Windows dialog box to Disabled. One method to achieve the recommended configuration via GP: Set the following UI path to Disabled. 
Computer Configuration&gt;Administrative Templates&gt;Windows Components&gt;Windows Update&gt;Do not adjust default option to 'Install Updates and Shut Down' in Shut Down Windows dialog box</t>
  </si>
  <si>
    <t>Set Reschedule Automatic Updates scheduled installations to Enabled. One method to achieve the recommended configuration via GP: Set the following UI path to Enabled. 
Computer Configuration&gt;Administrative Templates&gt;Windows Components&gt;Windows Update&gt;Reschedule Automatic Updates scheduled installations</t>
  </si>
  <si>
    <t>Set Allow unencrypted traffic to Disabled. One method to achieve the recommended configuration via GP: Set the following UI path to Disabled. 
Computer Configuration&gt;Administrative Templates&gt;Windows Components&gt;Windows Remote Management (WinRM)&gt;WinRM Client&gt;Allow unencrypted traffic</t>
  </si>
  <si>
    <t>Set Allow unencrypted traffic to Disabled. One method to achieve the recommended configuration via GP: Set the following UI path to Disabled. 
Computer Configuration&gt;Administrative Templates&gt;Windows Components&gt;Windows Remote Management (WinRM)&gt;WinRM Service&gt;Allow unencrypted traffic</t>
  </si>
  <si>
    <t>Set Disallow WinRM from storing RunAs credentials to Enabled. One method to achieve the recommended configuration via GP: Set the following UI path to Enabled. 
Computer Configuration&gt;Administrative Templates&gt;Windows Components&gt;Windows Remote Management (WinRM)&gt;WinRM Service&gt;Disallow WinRM from storing RunAs credentials</t>
  </si>
  <si>
    <t>Set Allow Basic authentication to Disabled. One method to achieve the recommended configuration via GP: Set the following UI path to Disabled. 
Computer Configuration&gt;Administrative Templates&gt;Windows Components&gt;Windows Remote Management (WinRM)&gt;WinRM Service&gt;Allow Basic authentication</t>
  </si>
  <si>
    <t>Set Disallow Digest authentication to Enabled. One method to achieve the recommended configuration via GP: Set the following UI path to Enabled. 
Computer Configuration&gt;Administrative Templates&gt;Windows Components&gt;Windows Remote Management (WinRM)&gt;WinRM Client&gt;Disallow Digest authentication</t>
  </si>
  <si>
    <t>Set Allow Basic authentication to Disabled. One method to achieve the recommended configuration via GP: Set the following UI path to Disabled. 
Computer Configuration&gt;Administrative Templates&gt;Windows Components&gt;Windows Remote Management (WinRM)&gt;WinRM Client&gt;Allow Basic authentication</t>
  </si>
  <si>
    <t>Set Do not allow passwords to be saved to Enabled. One method to achieve the recommended configuration via GP: Set the following UI path to Enabled. 
Computer Configuration&gt;Administrative Templates&gt;Windows Components&gt;Remote Desktop Services&gt;Remote Desktop Connection Client&gt;Do not allow passwords to be saved</t>
  </si>
  <si>
    <t>Set Encryption Level to Enabled:High Level. One method to achieve the recommended configuration via GP: Set the following UI path to Enabled. 
Computer Configuration&gt;Administrative Templates&gt;Windows Components&gt;Remote Desktop Services&gt;Remote Desktop Session Host&gt;Security&gt; Set client connection encryption level&gt;
Then  Set the Encryption Level option to High Level.</t>
  </si>
  <si>
    <t>Set Always prompt for password upon connection to Enabled. One method to achieve the recommended configuration via GP: Set the following UI path to Enabled. 
Computer Configuration&gt;Administrative Templates&gt;Windows Components&gt;Remote Desktop Services&gt;Remote Desktop Session Host&gt;Security&gt;Always prompt for password upon connection</t>
  </si>
  <si>
    <t>Set Do not allow drive redirection to Enabled. One method to achieve the recommended configuration via GP: Set the following UI path to Enabled. 
Computer Configuration&gt;Administrative Templates&gt;Windows Components&gt;Remote Desktop Services&gt;Remote Desktop Session Host&gt;Device and Resource Redirection&gt;Do not allow drive redirection</t>
  </si>
  <si>
    <t>Set System: Maximum Log Size (KB) to Enabled:20480 or greater. One method to achieve the recommended configuration via GP: Set the following UI path to Enabled.
Computer Configuration&gt;Administrative Templates&gt;Windows Components&gt;Event Log Service&gt;System&gt;Specify the maximum log file size (KB)
Then  Set the Maximum Log Size (KB) option to 20480 or greater.</t>
  </si>
  <si>
    <t>Set Application: Control Event Log behavior when the log file reaches its maximum size to Disabled. One method to achieve the recommended configuration via GP: Set the following UI path to Disabled.
Computer Configuration&gt;Administrative Templates&gt;Windows Components&gt;Event Log ServiceApplicationControl Event Log behavior when the log file reaches its maximum size</t>
  </si>
  <si>
    <t>Set Application: Maximum Log Size (KB) to Enabled:20480 or greater. One method to achieve the recommended configuration via GP: Set the following UI path to Enabled.
Computer Configuration&gt;Administrative Templates&gt;Windows Components&gt;Event Log ServiceApplicationSpecify the maximum log file size (KB)
Then  Set the Maximum Log Size (KB) option to 20480 or greater.</t>
  </si>
  <si>
    <t>Set Security: Control Event Log behavior when the log file reaches its maximum size to Disabled. One method to achieve the recommended configuration via GP: Set the following UI path to Disabled.
Computer Configuration&gt;Administrative Templates&gt;Windows Components&gt;Event Log ServiceSecurityControl Event Log behavior when the log file reaches its maximum size</t>
  </si>
  <si>
    <t>Set Security: Maximum Log Size (KB) to Enabled:20480 or greater. One method to achieve the recommended configuration via GP: Set the following UI path to Enabled.
Computer Configuration&gt;Administrative Templates&gt;Windows Components&gt;Event Log Service&gt;Security&gt;Specify the maximum log file size (KB)
Then  Set the Maximum Log Size (KB) option to 20480 or greater.</t>
  </si>
  <si>
    <t>Set System: Control Event Log behavior when the log file reaches its maximum size to Disabled. One method to achieve the recommended configuration via GP: Set the following UI path to Disabled.
Computer Configuration&gt;Administrative Templates&gt;Windows Components&gt;Event Log Service&gt;System&gt;Control Event Log behavior when the log file reaches its maximum size</t>
  </si>
  <si>
    <t>Set Turn off Autoplay on to Enabled:All drives. One method to achieve the recommended configuration via GP: Set the following UI path to Enabled. 
Computer Configuration&gt;Administrative Templates&gt;Windows Components&gt;AutoPlay Policies&gt;Turn off Autoplay&gt;
Then  Set the Turn off Autoplay on option to All drives.</t>
  </si>
  <si>
    <t>Set Enumerate administrator accounts on elevation to Disabled. One method to achieve the recommended configuration via GP: Set the following UI path to Disabled. 
Computer Configuration&gt;Administrative Templates&gt;Windows Components&gt;Credential User Interface&gt;Enumerate administrator accounts on elevation</t>
  </si>
  <si>
    <t>Set Also apply to matching devices that are already installed to True. One method to achieve the recommended configuration via GP: Set the following UI path to True.
Computer Configuration&gt;Administrative Templates&gt;System&gt;Device Installation&gt;Device Installation Restrictions&gt;Prevent installation of devices using drivers that match these device  Setup classes: Also apply to matching devices that are already installed.</t>
  </si>
  <si>
    <t>Set Select update server: to Enabled:Search Managed Server. One method to achieve the recommended configuration via GP: Set the following UI path to Enabled. 
Computer Configuration&gt;Administrative Templates&gt;System&gt;Device Installation&gt;Specify the search server for device driver updates&gt;
Then  Set the Select update server: option to Search Managed Server.</t>
  </si>
  <si>
    <t>Set Prevent installation of devices using drivers that match these device  Setup classes to Enabled. One method to achieve the recommended configuration via GP: Set the following UI path to Enabled. 
Computer Configuration&gt;Administrative Templates&gt;System&gt;Device Installation&gt;Device Installation Restrictions&gt;Prevent installation of devices using drivers that match these device  Setup classes</t>
  </si>
  <si>
    <t>Set Choose the boot-start drivers that can be initialized: to Enabled:Good, unknown and bad but critical. One method to achieve the recommended configuration via GP: Set the following UI path to Enabled.
Computer Configuration&gt;Administrative Templates&gt;System&gt;Early Launch Antimalware&gt;Boot-Start Driver Initialization Policy
Then  Set the Choose the boot-start drivers that can be initialized: option to Good, unknown and bad but critical</t>
  </si>
  <si>
    <t>Set Process even if the Group Policy objects have not changed to Enabled:TRUE. One method to achieve the recommended configuration via GP: Set the following UI path to Enabled. 
Computer Configuration&gt;Administrative Templates&gt;System&gt;Group Policy&gt;Configure registry policy processing&gt;Then  Set the Process even if the Group Policy objects have not changed option to TRUE.</t>
  </si>
  <si>
    <t>Set Do not apply during periodic background processing to Enabled:FALSE. One method to achieve the recommended configuration via GP: Set the following UI path to Enabled. 
Computer Configuration&gt;Administrative Templates&gt;System&gt;Group Policy&gt;Configure registry policy processing&gt;Then  Set the Do not apply during periodic background processing option to FALSE.</t>
  </si>
  <si>
    <t>Set Enable RPC Endpoint Mapper Client Authentication to Disabled. One method to achieve the recommended configuration via GP: Set the following UI path to Disabled. 
Computer Configuration&gt;Administrative Templates&gt;System&gt;Remote Procedure Call&gt;Enable RPC Endpoint Mapper Client Authentication</t>
  </si>
  <si>
    <t>Set RPC Runtime Unauthenticated Client Restriction to Apply: to Enabled:Authenticated. One method to achieve the recommended configuration via GP: Set the following UI path to Enabled. 
Computer Configuration&gt;Administrative Templates&gt;System&gt;Remote Procedure Call&gt;Restrict Unauthenticated RPC clients&gt;Then  Set the RPC Runtime Unauthenticated Client Restriction to Apply: option to Authenticated.</t>
  </si>
  <si>
    <t>Set Configure Solicited Remote Assistance to Disabled. One method to achieve the recommended configuration via GP: Set the following UI path to Disabled. 
Computer Configuration&gt;Administrative Templates&gt;System&gt;Remote Assistance&gt;Configure Solicited Remote Assistance</t>
  </si>
  <si>
    <t>Set Configure Offer Remote Assistance to Disabled. One method to achieve the recommended configuration via GP: Set the following UI path to Disabled. 
Computer Configuration&gt;Administrative Templates&gt;System&gt;Remote Assistance&gt;Configure Offer Remote Assistance</t>
  </si>
  <si>
    <t>Set Require a Password When a Computer Wakes (On Battery) to Enabled. One method to achieve the recommended configuration via GP: Set the following UI path to Enabled. 
Computer Configuration&gt;Administrative Templates&gt;System&gt;Power Management&gt;Sleep  SettingsRequire a Password When a Computer Wakes (On Battery)</t>
  </si>
  <si>
    <t>Set Require a Password When a Computer Wakes (Plugged In) to Enabled. One method to achieve the recommended configuration via GP: Set the following UI path to Enabled. 
Computer Configuration&gt;Administrative Templates&gt;System&gt;Power Management&gt;Sleep  Settings&gt;Require a Password When a Computer Wakes (Plugged In)</t>
  </si>
  <si>
    <t>Set Enumerate local users on domain-joined computers to Disabled. One method to achieve the recommended configuration via GP: Set the following UI path to Disabled. 
Computer Configuration&gt;Administrative Templates&gt;System&gt;Logon&gt;Enumerate local users on domain-joined computers</t>
  </si>
  <si>
    <t>Set Turn off Internet download for Web publishing and online ordering wizards to Enabled. One method to achieve the recommended configuration via GP: Set the following UI path to Enabled. 
Computer Configuration&gt;Administrative Templates&gt;System&gt;Internet Communication Management&gt;Internet Communication  Settings&gt;Turn off Internet download for Web publishing and online ordering wizards</t>
  </si>
  <si>
    <t>Set Turn off Search Companion content file updates to Enabled. One method to achieve the recommended configuration via GP: Set the following UI path to Enabled. 
Computer Configuration&gt;Administrative Templates&gt;System&gt;Internet Communication Management&gt;Internet Communication  Settings&gt;Turn off Search Companion Content file updates</t>
  </si>
  <si>
    <t>Set Turn off printing over HTTP to Enabled. One method to achieve the recommended configuration via GP: Set the following UI path to Enabled. 
Computer Configuration&gt;Administrative Templates&gt;System&gt;Internet Communication Management&gt;Internet Communication  Settings&gt;Turn off printing over HTTP</t>
  </si>
  <si>
    <t>Set Do not enumerate connected users on domain-joined computers to Enabled. One method to achieve the recommended configuration via GP: Set the following UI path to Enabled. 
Computer Configuration&gt;Administrative Templates&gt;System&gt;Logon&gt;Do not enumerate connected users on domain-joined computers</t>
  </si>
  <si>
    <t>Set Turn on PIN sign-in to Disabled. One method to achieve the recommended configuration via GP: Set the following UI path to Disabled. 
Computer Configuration&gt;Administrative Templates&gt;System&gt;Logon&gt;Turn on PIN sign-in</t>
  </si>
  <si>
    <t>Set User Account Control: Switch to the secure desktop when prompting for elevation to Enabled. One method to achieve the recommended configuration via GP: Set the following UI path to Enabled.
Computer Configuration&gt;Windows  Settings&gt;Security  Settings&gt;Local Policies&gt;Security Options&gt;User Account Control: Switch to the secure desktop when prompting for elevation</t>
  </si>
  <si>
    <t>Set User Account Control: Allow UIAccess applications to prompt for elevation without using the secure desktop to Disabled. One method to achieve the recommended configuration via GP: Set the following UI path to Disabled.
Computer Configuration&gt;Windows  Settings&gt;Security  Settings&gt;Local Policies&gt;Security Options&gt;User Account Control: Allow UI&gt;Access applications to prompt for elevation without using the secure desktop</t>
  </si>
  <si>
    <t>Set User Account Control: Only elevate executables that are signed and validated to Disabled. One method to achieve the recommended configuration via GP: Set the following UI path to Disabled.
Computer Configuration&gt;Windows  Settings&gt;Security  Settings&gt;Local Policies&gt;Security Options&gt;User Account Control: Only elevate executables that are signed and validated</t>
  </si>
  <si>
    <t>Set User Account Control: Run all administrators in Admin Approval Mode to Enabled. One method to achieve the recommended configuration via GP: Set the following UI path to Enabled.
Computer Configuration&gt;Windows  Settings&gt;Security  Settings&gt;Local Policies&gt;Security Options&gt;User Account Control: Run all administrators in Admin Approval Mode</t>
  </si>
  <si>
    <t>Set Deny log on through Remote Desktop Services to Guests. One method to achieve the recommended configuration via GP: Set the following UI path to Guests. 
Computer Configuration&gt;Windows  Settings&gt;Security  Settings&gt;Local Policies&gt;User Rights Assignment&gt;Deny log on through Remote Desktop Services</t>
  </si>
  <si>
    <t>Set Deny access to this computer from the network to Guests. One method to achieve the recommended configuration via GP: Set the following UI path to Guests. 
Computer Configuration&gt;Windows  Settings&gt;Security  Settings&gt;Local Policies&gt;User Rights Assignment&gt;Deny access to this computer from the network</t>
  </si>
  <si>
    <t>Set Create a pagefile to Administrators. One method to achieve the recommended configuration via GP: Set the following UI path to Administrators. 
Computer Configuration&gt;Windows  Settings&gt;Security  Settings&gt;Local Policies&gt;User Rights Assignment&gt;Create a pagefile</t>
  </si>
  <si>
    <t>Set Increase scheduling priority to Administrators. One method to achieve the recommended configuration via GP: Set the following UI path to Administrators. 
Computer Configuration&gt;Windows  Settings&gt;Security  Settings&gt;Local Policies&gt;User Rights Assignment&gt;Increase scheduling priority</t>
  </si>
  <si>
    <t>Set Access this computer from the network to Users, Administrators. One method to achieve the recommended configuration via GP: Set the following UI path to Users, Administrators.
Computer Configuration&gt;Windows  Settings&gt;Security  Settings&gt;Local Policies&gt;User Rights Assignment&gt;Access this computer from the network</t>
  </si>
  <si>
    <t>Set Force shutdown from a remote system to Administrators. One method to achieve the recommended configuration via GP: Set the following UI path to Administrators.
Computer Configuration&gt;Windows  Settings&gt;Security  Settings&gt;Local Policies&gt;User Rights Assignment&gt;Force shutdown from a remote system</t>
  </si>
  <si>
    <t>Set Change the time zone to LOCAL SERVICE, Administrators, Users. One method to achieve the recommended configuration via GP: Set the following UI path to Local Service, Administrators, Users. 
Computer Configuration&gt;Windows  Settings&gt;Security  Settings&gt;Local Policies&gt;User Rights Assignment&gt;Change the time zone</t>
  </si>
  <si>
    <t>Set Create global objects to Administrators, SERVICE, LOCAL SERVICE, NETWORK SERVICE. One method to achieve the recommended configuration via GP: Set the following UI path to Administrators, Service, Local Service, Network Service. 
Computer Configuration&gt;Windows  Settings&gt;Security  Settings&gt;Local Policies&gt;User Rights Assignment&gt;Create global objects</t>
  </si>
  <si>
    <t>Set Enable computer and user accounts to be trusted for delegation to No One. One method to achieve the recommended configuration via GP, the following UI path should not be set to any user. 
Computer Configuration&gt;Windows  Settings&gt;Security  Settings&gt;Local Policies&gt;User Rights Assignment&gt;Enable computer and user accounts to be trusted for delegation</t>
  </si>
  <si>
    <t>Set Profile single process to Administrators. One method to achieve the recommended configuration via GP: Set the following UI path to Administrators. 
Computer Configuration&gt;Windows  Settings&gt;Security  Settings&gt;Local Policies&gt;User Rights Assignment&gt;Profile single process</t>
  </si>
  <si>
    <t>Set Shut down the system to Administrators, Users. One method to achieve the recommended configuration via GP: Set the following UI path to Administrators, Users. 
Computer Configuration&gt;Windows  Settings&gt;Security  Settings&gt;Local Policies&gt;User Rights Assignment&gt;Shut down the system</t>
  </si>
  <si>
    <t>Set Take ownership of files or other objects to Administrators. One method to achieve the recommended configuration via GP: Set the following UI path to Administrators. 
Computer Configuration&gt;Windows  Settings&gt;Security  Settings&gt;Local Policies&gt;User Rights Assignment&gt;Take ownership of files or other objects</t>
  </si>
  <si>
    <t>Set Create symbolic links to Administrators. One method to achieve the recommended configuration via GP: Set the following UI path to Administrators. 
Computer Configuration&gt;Windows  Settings&gt;Security  Settings&gt;Local Policies&gt;User Rights Assignment&gt;Create symbolic links</t>
  </si>
  <si>
    <t>Set Act as part of the operating system to No One. One method to achieve the recommended configuration via GP, the following UI path should not be set to any user.
Computer Configuration&gt;Windows  Settings&gt;Security  Settings&gt;Local Policies&gt;User Rights AssignmentAct as part of the operating system</t>
  </si>
  <si>
    <t>Set Modify firmware environment values to Administrators. One method to achieve the recommended configuration via GP: Set the following UI path to Administrators. 
Computer Configuration&gt;Windows  Settings&gt;Security  Settings&gt;Local Policies&gt;User Rights Assignment&gt;Modify firmware environment values</t>
  </si>
  <si>
    <t>Set Back up files and directories to Administrators. One method to achieve the recommended configuration via GP: Set the following UI path to Administrators. 
Computer Configuration&gt;Windows  Settings&gt;Security  Settings&gt;Local Policies&gt;User Rights Assignment&gt;Back up files and directories</t>
  </si>
  <si>
    <t>Set Debug programs to Administrators. One method to achieve the recommended configuration via GP: Set the following UI path to Administrators. 
Computer Configuration&gt;Windows  Settings&gt;Security  Settings&gt;Local Policies&gt;User Rights Assignment&gt;Debug programs</t>
  </si>
  <si>
    <t>Set Access Credential Manager as a trusted caller to No One. One method to achieve the recommended configuration via GP, the following UI path should not be set to any user.
Computer Configuration&gt;Windows  Settings&gt;Security  Settings&gt;Local Policies&gt;User Rights Assignment&gt;Access Credential Manager as a trusted caller</t>
  </si>
  <si>
    <t>Set Deny log on locally to Guests. One method to achieve the recommended configuration via GP: Set the following UI path to Guests. 
Computer Configuration&gt;Windows  Settings&gt;Security  Settings&gt;Local Policies&gt;User Rights Assignment&gt;Deny log on locally</t>
  </si>
  <si>
    <t>Set Profile system performance to NT SERVICE&gt;WdiServiceHost,Administrators. One method to achieve the recommended configuration via GP: Set the following UI path to NT SERVICEWdiServiceHost,Administrators. 
Computer Configuration&gt;Windows  Settings&gt;Security  Settings&gt;Local Policies&gt;User Rights Assignment&gt;Profile system performance</t>
  </si>
  <si>
    <t>Set Restore files and directories to Administrators. One method to achieve the recommended configuration via GP: Set the following UI path to Administrators. 
Computer Configuration&gt;Windows  Settings&gt;Security  Settings&gt;Local Policies&gt;User Rights Assignment&gt;Restore files and directories</t>
  </si>
  <si>
    <t>Set Perform volume maintenance tasks to Administrators. One method to achieve the recommended configuration via GP: Set the following UI path to Administrators. 
Computer Configuration&gt;Windows  Settings&gt;Security  Settings&gt;Local Policies&gt;User Rights Assignment&gt;Perform volume maintenance tasks</t>
  </si>
  <si>
    <t>Set Impersonate a client after authentication to Administrators, SERVICE, Local Service, Network Service. One method to achieve the recommended configuration via GP: Set the following UI path to Administrators, Service, Local Service, Network Service. 
Computer Configuration&gt;Windows  Settings&gt;Security  Settings&gt;Local Policies&gt;User Rights Assignment&gt;Impersonate a client after authentication</t>
  </si>
  <si>
    <t>Set Adjust memory quotas for a process to Administrators, Local Service, Network Service. One method to achieve the recommended configuration via GP: Set the following UI path to Administrators, Local Service, Network Service. 
Computer Configuration&gt;Windows  Settings&gt;Security  Settings&gt;Local Policies&gt;User Rights Assignment&gt;Adjust memory quotas for a process</t>
  </si>
  <si>
    <t>Set Manage auditing and security log to Administrators. One method to achieve the recommended configuration via GP: Set the following UI path to Administrators. 
Computer Configuration&gt;Windows  Settings&gt;Security  Settings&gt;Local Policies&gt;User Rights Assignment&gt;Manage auditing and security log</t>
  </si>
  <si>
    <t>Set Deny log on as a batch job to Guests. One method to achieve the recommended configuration via GP: Set the following UI path to Guests. 
Computer Configuration&gt;Windows  Settings&gt;Security  Settings&gt;Local Policies&gt;User Rights Assignment&gt;Deny log on as a batch job</t>
  </si>
  <si>
    <t>Set Bypass traverse checking to Users, NETWORK SERVICE, LOCAL SERVICE, Administrators. One method to achieve the recommended configuration via GP: Set the following UI path to Users, Network Service, Local Service, Administrators. 
Computer Configuration&gt;Windows  Settings&gt;Security  Settings&gt;Local Policies&gt;User Rights Assignment&gt;Bypass traverse checking</t>
  </si>
  <si>
    <t>Set Increase a process working  Set to Administrators, Local Service. One method to achieve the recommended configuration via GP: Set the following UI path to Administrators, Local Service. 
Computer Configuration&gt;Windows  Settings&gt;Security  Settings&gt;Local Policies&gt;User Rights Assignment&gt;Increase a process working  Set</t>
  </si>
  <si>
    <t>Set Change the system time to LOCAL SERVICE, Administrators. One method to achieve the recommended configuration via GP: Set the following UI path to Local Service, Administrators.
Computer Configuration&gt;Windows  Settings&gt;Security  Settings&gt;Local Policies&gt;User Rights Assignment&gt;Change the system time</t>
  </si>
  <si>
    <t>Set Generate security audits to Local Service, Network Service. One method to achieve the recommended configuration via GP: Set the following UI path to Local Service, Network Service. 
Computer Configuration&gt;Windows  Settings&gt;Security  Settings&gt;Local Policies&gt;User Rights Assignment&gt;Generate security audits</t>
  </si>
  <si>
    <t>Set Audit Policy: Logon-Logoff: Network Policy Server to No Auditing. One method to achieve the recommended configuration via GP: Set the following UI path to No Auditing. 
Computer Configuration&gt;Windows  Settings&gt;Security  Settings&gt;Advanced Audit Policy Configuration&gt;Audit Policies&gt;Logon/Logoff&gt;Audit Policy: Logon-Logoff: Network Policy Server</t>
  </si>
  <si>
    <t>Set Turn off picture password sign-in to Enabled. One method to achieve the recommended configuration via GP: Set the following UI path to Enabled:
Computer Configuration\Policies\Administrative Templates\System\Logon\Turn off picture password sign-in.</t>
  </si>
  <si>
    <t xml:space="preserve">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CIS Microsoft Windows 8 Benchmark v1.0.0             
</t>
  </si>
  <si>
    <t xml:space="preserve"> ▪ SCSEM Version: 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</si>
</sst>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
    <numFmt numFmtId="166" formatCode="m/d/yyyy;@"/>
  </numFmts>
  <fonts count="40" x14ac:knownFonts="1">
    <font>
      <sz val="10"/>
      <name val="Arial"/>
    </font>
    <font>
      <sz val="11"/>
      <color theme="1"/>
      <name val="Calibri"/>
      <family val="2"/>
      <scheme val="minor"/>
    </font>
    <font>
      <sz val="11"/>
      <color theme="1"/>
      <name val="Calibri"/>
      <family val="2"/>
      <scheme val="minor"/>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10"/>
      <name val="Arial"/>
      <family val="2"/>
    </font>
    <font>
      <sz val="11"/>
      <color indexed="9"/>
      <name val="Calibri"/>
      <family val="2"/>
    </font>
    <font>
      <sz val="11"/>
      <color indexed="20"/>
      <name val="Calibri"/>
      <family val="2"/>
    </font>
    <font>
      <b/>
      <sz val="11"/>
      <color indexed="52"/>
      <name val="Calibri"/>
      <family val="2"/>
    </font>
    <font>
      <sz val="11"/>
      <color indexed="17"/>
      <name val="Calibri"/>
      <family val="2"/>
    </font>
    <font>
      <u/>
      <sz val="10"/>
      <color indexed="12"/>
      <name val="Arial"/>
      <family val="2"/>
    </font>
    <font>
      <sz val="11"/>
      <color indexed="52"/>
      <name val="Calibri"/>
      <family val="2"/>
    </font>
    <font>
      <sz val="11"/>
      <color indexed="60"/>
      <name val="Calibri"/>
      <family val="2"/>
    </font>
    <font>
      <sz val="11"/>
      <color indexed="10"/>
      <name val="Calibri"/>
      <family val="2"/>
    </font>
    <font>
      <u/>
      <sz val="10"/>
      <color indexed="12"/>
      <name val="Verdana"/>
      <family val="2"/>
    </font>
    <font>
      <sz val="1"/>
      <color indexed="8"/>
      <name val="Calibri"/>
      <family val="2"/>
    </font>
    <font>
      <sz val="11"/>
      <color theme="1"/>
      <name val="Calibri"/>
      <family val="2"/>
      <scheme val="minor"/>
    </font>
    <font>
      <sz val="10"/>
      <color theme="1"/>
      <name val="Arial"/>
      <family val="2"/>
    </font>
    <font>
      <b/>
      <sz val="10"/>
      <color rgb="FFFF0000"/>
      <name val="Arial"/>
      <family val="2"/>
    </font>
    <font>
      <sz val="10"/>
      <color rgb="FFAC0000"/>
      <name val="Arial"/>
      <family val="2"/>
    </font>
    <font>
      <sz val="10"/>
      <color rgb="FFFF0000"/>
      <name val="Arial"/>
      <family val="2"/>
    </font>
    <font>
      <sz val="10"/>
      <color rgb="FF000000"/>
      <name val="Arial"/>
      <family val="2"/>
    </font>
    <font>
      <u/>
      <sz val="10"/>
      <color theme="11"/>
      <name val="Arial"/>
      <family val="2"/>
    </font>
    <font>
      <b/>
      <sz val="10"/>
      <color theme="1"/>
      <name val="Arial"/>
      <family val="2"/>
    </font>
    <font>
      <b/>
      <i/>
      <sz val="10"/>
      <name val="Arial"/>
      <family val="2"/>
    </font>
    <font>
      <b/>
      <u/>
      <sz val="10"/>
      <name val="Arial"/>
      <family val="2"/>
    </font>
    <font>
      <sz val="10"/>
      <color theme="0"/>
      <name val="Arial"/>
      <family val="2"/>
    </font>
    <font>
      <u/>
      <sz val="10"/>
      <color theme="10"/>
      <name val="Arial"/>
      <family val="2"/>
    </font>
    <font>
      <sz val="10"/>
      <color theme="1" tint="4.9989318521683403E-2"/>
      <name val="Arial"/>
      <family val="2"/>
    </font>
    <font>
      <sz val="8"/>
      <name val="Arial"/>
      <family val="2"/>
    </font>
    <font>
      <b/>
      <sz val="11"/>
      <color rgb="FF000000"/>
      <name val="Calibri"/>
      <family val="2"/>
    </font>
    <font>
      <sz val="11"/>
      <color rgb="FF000000"/>
      <name val="Calibri"/>
      <family val="2"/>
    </font>
    <font>
      <sz val="12"/>
      <color rgb="FF000000"/>
      <name val="Calibri"/>
      <family val="2"/>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tint="-0.249977111117893"/>
        <bgColor indexed="64"/>
      </patternFill>
    </fill>
    <fill>
      <patternFill patternType="solid">
        <fgColor rgb="FFAFD7FF"/>
        <bgColor rgb="FF000000"/>
      </patternFill>
    </fill>
    <fill>
      <patternFill patternType="solid">
        <fgColor theme="0"/>
        <bgColor indexed="64"/>
      </patternFill>
    </fill>
    <fill>
      <patternFill patternType="solid">
        <fgColor rgb="FFFF0000"/>
        <bgColor indexed="64"/>
      </patternFill>
    </fill>
    <fill>
      <patternFill patternType="solid">
        <fgColor theme="0" tint="-0.249977111117893"/>
        <bgColor rgb="FF000000"/>
      </patternFill>
    </fill>
    <fill>
      <patternFill patternType="solid">
        <fgColor rgb="FFDDD9C4"/>
        <bgColor rgb="FF000000"/>
      </patternFill>
    </fill>
    <fill>
      <patternFill patternType="solid">
        <fgColor rgb="FFFFFFFF"/>
        <bgColor rgb="FF000000"/>
      </patternFill>
    </fill>
  </fills>
  <borders count="7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3"/>
      </left>
      <right/>
      <top/>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right style="thin">
        <color indexed="63"/>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3"/>
      </right>
      <top style="thin">
        <color auto="1"/>
      </top>
      <bottom style="thin">
        <color auto="1"/>
      </bottom>
      <diagonal/>
    </border>
    <border>
      <left style="thin">
        <color indexed="63"/>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indexed="63"/>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auto="1"/>
      </right>
      <top style="thin">
        <color indexed="63"/>
      </top>
      <bottom style="thin">
        <color indexed="63"/>
      </bottom>
      <diagonal/>
    </border>
    <border>
      <left style="thin">
        <color auto="1"/>
      </left>
      <right/>
      <top style="thin">
        <color indexed="63"/>
      </top>
      <bottom style="thin">
        <color auto="1"/>
      </bottom>
      <diagonal/>
    </border>
    <border>
      <left/>
      <right style="thin">
        <color indexed="63"/>
      </right>
      <top style="thin">
        <color indexed="63"/>
      </top>
      <bottom style="thin">
        <color auto="1"/>
      </bottom>
      <diagonal/>
    </border>
    <border>
      <left style="thin">
        <color indexed="63"/>
      </left>
      <right style="thin">
        <color indexed="63"/>
      </right>
      <top style="thin">
        <color indexed="63"/>
      </top>
      <bottom style="thin">
        <color auto="1"/>
      </bottom>
      <diagonal/>
    </border>
    <border>
      <left style="thin">
        <color indexed="63"/>
      </left>
      <right style="thin">
        <color auto="1"/>
      </right>
      <top style="thin">
        <color indexed="63"/>
      </top>
      <bottom style="thin">
        <color auto="1"/>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auto="1"/>
      </right>
      <top style="thin">
        <color indexed="63"/>
      </top>
      <bottom style="thin">
        <color indexed="63"/>
      </bottom>
      <diagonal/>
    </border>
    <border>
      <left style="thin">
        <color auto="1"/>
      </left>
      <right style="thin">
        <color auto="1"/>
      </right>
      <top style="thin">
        <color indexed="63"/>
      </top>
      <bottom style="thin">
        <color auto="1"/>
      </bottom>
      <diagonal/>
    </border>
    <border>
      <left style="thin">
        <color auto="1"/>
      </left>
      <right/>
      <top style="thin">
        <color auto="1"/>
      </top>
      <bottom style="thin">
        <color indexed="63"/>
      </bottom>
      <diagonal/>
    </border>
    <border>
      <left/>
      <right/>
      <top style="thin">
        <color auto="1"/>
      </top>
      <bottom style="thin">
        <color indexed="63"/>
      </bottom>
      <diagonal/>
    </border>
    <border>
      <left/>
      <right style="thin">
        <color auto="1"/>
      </right>
      <top style="thin">
        <color auto="1"/>
      </top>
      <bottom style="thin">
        <color indexed="63"/>
      </bottom>
      <diagonal/>
    </border>
    <border>
      <left style="thin">
        <color auto="1"/>
      </left>
      <right style="thin">
        <color indexed="63"/>
      </right>
      <top style="thin">
        <color auto="1"/>
      </top>
      <bottom style="thin">
        <color auto="1"/>
      </bottom>
      <diagonal/>
    </border>
    <border>
      <left style="thin">
        <color indexed="63"/>
      </left>
      <right style="thin">
        <color indexed="63"/>
      </right>
      <top style="thin">
        <color auto="1"/>
      </top>
      <bottom style="thin">
        <color auto="1"/>
      </bottom>
      <diagonal/>
    </border>
    <border>
      <left style="thin">
        <color indexed="63"/>
      </left>
      <right style="thin">
        <color auto="1"/>
      </right>
      <top style="thin">
        <color auto="1"/>
      </top>
      <bottom style="thin">
        <color auto="1"/>
      </bottom>
      <diagonal/>
    </border>
    <border>
      <left/>
      <right style="thin">
        <color indexed="63"/>
      </right>
      <top/>
      <bottom style="thin">
        <color indexed="63"/>
      </bottom>
      <diagonal/>
    </border>
    <border>
      <left style="thin">
        <color indexed="63"/>
      </left>
      <right style="thin">
        <color indexed="63"/>
      </right>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1" tint="0.24994659260841701"/>
      </left>
      <right/>
      <top style="thin">
        <color theme="1" tint="0.24994659260841701"/>
      </top>
      <bottom style="thin">
        <color theme="1" tint="0.2499465926084170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3"/>
      </left>
      <right/>
      <top/>
      <bottom style="thin">
        <color indexed="63"/>
      </bottom>
      <diagonal/>
    </border>
    <border>
      <left/>
      <right/>
      <top/>
      <bottom style="thin">
        <color indexed="63"/>
      </bottom>
      <diagonal/>
    </border>
    <border>
      <left/>
      <right style="thin">
        <color auto="1"/>
      </right>
      <top/>
      <bottom style="thin">
        <color indexed="63"/>
      </bottom>
      <diagonal/>
    </border>
    <border>
      <left style="thin">
        <color indexed="64"/>
      </left>
      <right/>
      <top/>
      <bottom style="thin">
        <color indexed="64"/>
      </bottom>
      <diagonal/>
    </border>
    <border>
      <left/>
      <right/>
      <top/>
      <bottom style="thin">
        <color indexed="64"/>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auto="1"/>
      </right>
      <top style="thin">
        <color auto="1"/>
      </top>
      <bottom style="thin">
        <color auto="1"/>
      </bottom>
      <diagonal/>
    </border>
    <border>
      <left/>
      <right style="thin">
        <color auto="1"/>
      </right>
      <top style="thin">
        <color indexed="63"/>
      </top>
      <bottom style="thin">
        <color auto="1"/>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diagonal/>
    </border>
    <border>
      <left style="thin">
        <color indexed="63"/>
      </left>
      <right style="thin">
        <color indexed="63"/>
      </right>
      <top style="thin">
        <color indexed="63"/>
      </top>
      <bottom style="thin">
        <color indexed="63"/>
      </bottom>
      <diagonal/>
    </border>
    <border>
      <left style="thin">
        <color auto="1"/>
      </left>
      <right/>
      <top style="thin">
        <color auto="1"/>
      </top>
      <bottom style="thin">
        <color auto="1"/>
      </bottom>
      <diagonal/>
    </border>
    <border>
      <left style="thin">
        <color indexed="63"/>
      </left>
      <right style="thin">
        <color indexed="63"/>
      </right>
      <top style="thin">
        <color indexed="63"/>
      </top>
      <bottom style="thin">
        <color auto="1"/>
      </bottom>
      <diagonal/>
    </border>
    <border>
      <left/>
      <right/>
      <top style="thin">
        <color auto="1"/>
      </top>
      <bottom/>
      <diagonal/>
    </border>
  </borders>
  <cellStyleXfs count="1332">
    <xf numFmtId="0" fontId="0" fillId="0" borderId="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20" fillId="24" borderId="0" applyNumberFormat="0" applyBorder="0" applyAlignment="0" applyProtection="0"/>
    <xf numFmtId="0" fontId="20"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0" fillId="19" borderId="0" applyNumberFormat="0" applyBorder="0" applyAlignment="0" applyProtection="0"/>
    <xf numFmtId="0" fontId="20"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5" fillId="0" borderId="0" applyNumberFormat="0" applyFill="0" applyBorder="0" applyAlignment="0" applyProtection="0">
      <alignment wrapText="1"/>
    </xf>
    <xf numFmtId="0" fontId="3" fillId="29" borderId="1" applyNumberFormat="0" applyAlignment="0" applyProtection="0"/>
    <xf numFmtId="0" fontId="3" fillId="29" borderId="1" applyNumberFormat="0" applyAlignment="0" applyProtection="0"/>
    <xf numFmtId="0" fontId="3" fillId="29" borderId="1" applyNumberFormat="0" applyAlignment="0" applyProtection="0"/>
    <xf numFmtId="0" fontId="3" fillId="29" borderId="1" applyNumberFormat="0" applyAlignment="0" applyProtection="0"/>
    <xf numFmtId="0" fontId="3" fillId="29" borderId="1" applyNumberFormat="0" applyAlignment="0" applyProtection="0"/>
    <xf numFmtId="0" fontId="3" fillId="29" borderId="1" applyNumberFormat="0" applyAlignment="0" applyProtection="0"/>
    <xf numFmtId="0" fontId="3" fillId="29" borderId="1" applyNumberFormat="0" applyAlignment="0" applyProtection="0"/>
    <xf numFmtId="0" fontId="3" fillId="29" borderId="1" applyNumberFormat="0" applyAlignment="0" applyProtection="0"/>
    <xf numFmtId="0" fontId="3" fillId="29" borderId="1" applyNumberFormat="0" applyAlignment="0" applyProtection="0"/>
    <xf numFmtId="0" fontId="3" fillId="29" borderId="1" applyNumberFormat="0" applyAlignment="0" applyProtection="0"/>
    <xf numFmtId="0" fontId="3" fillId="21" borderId="2" applyNumberFormat="0" applyAlignment="0" applyProtection="0"/>
    <xf numFmtId="0" fontId="3" fillId="21" borderId="2" applyNumberFormat="0" applyAlignment="0" applyProtection="0"/>
    <xf numFmtId="0" fontId="3" fillId="21" borderId="2" applyNumberFormat="0" applyAlignment="0" applyProtection="0"/>
    <xf numFmtId="0" fontId="3" fillId="21" borderId="2" applyNumberFormat="0" applyAlignment="0" applyProtection="0"/>
    <xf numFmtId="0" fontId="3" fillId="21" borderId="2" applyNumberFormat="0" applyAlignment="0" applyProtection="0"/>
    <xf numFmtId="0" fontId="3" fillId="21" borderId="2" applyNumberFormat="0" applyAlignment="0" applyProtection="0"/>
    <xf numFmtId="0" fontId="3" fillId="21" borderId="2" applyNumberFormat="0" applyAlignment="0" applyProtection="0"/>
    <xf numFmtId="0" fontId="3" fillId="21" borderId="2" applyNumberFormat="0" applyAlignment="0" applyProtection="0"/>
    <xf numFmtId="0" fontId="3" fillId="21" borderId="2" applyNumberFormat="0" applyAlignment="0" applyProtection="0"/>
    <xf numFmtId="0" fontId="3" fillId="21" borderId="2" applyNumberFormat="0" applyAlignment="0" applyProtection="0"/>
    <xf numFmtId="0" fontId="3" fillId="30"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7"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5" fillId="26" borderId="1" applyNumberFormat="0" applyAlignment="0" applyProtection="0"/>
    <xf numFmtId="0" fontId="15" fillId="26" borderId="1" applyNumberFormat="0" applyAlignment="0" applyProtection="0"/>
    <xf numFmtId="0" fontId="15" fillId="26" borderId="1" applyNumberFormat="0" applyAlignment="0" applyProtection="0"/>
    <xf numFmtId="0" fontId="15" fillId="26" borderId="1" applyNumberFormat="0" applyAlignment="0" applyProtection="0"/>
    <xf numFmtId="0" fontId="15" fillId="26" borderId="1" applyNumberFormat="0" applyAlignment="0" applyProtection="0"/>
    <xf numFmtId="0" fontId="3" fillId="0" borderId="6" applyNumberFormat="0" applyFill="0" applyAlignment="0" applyProtection="0"/>
    <xf numFmtId="0" fontId="3" fillId="0" borderId="6" applyNumberFormat="0" applyFill="0" applyAlignment="0" applyProtection="0"/>
    <xf numFmtId="0" fontId="3" fillId="0" borderId="6" applyNumberFormat="0" applyFill="0" applyAlignment="0" applyProtection="0"/>
    <xf numFmtId="0" fontId="3" fillId="0" borderId="6" applyNumberFormat="0" applyFill="0" applyAlignment="0" applyProtection="0"/>
    <xf numFmtId="0" fontId="3" fillId="0" borderId="6" applyNumberFormat="0" applyFill="0" applyAlignment="0" applyProtection="0"/>
    <xf numFmtId="0" fontId="3" fillId="0" borderId="6" applyNumberFormat="0" applyFill="0" applyAlignment="0" applyProtection="0"/>
    <xf numFmtId="0" fontId="3" fillId="0" borderId="6" applyNumberFormat="0" applyFill="0" applyAlignment="0" applyProtection="0"/>
    <xf numFmtId="0" fontId="3" fillId="0" borderId="6" applyNumberFormat="0" applyFill="0" applyAlignment="0" applyProtection="0"/>
    <xf numFmtId="0" fontId="3" fillId="0" borderId="6" applyNumberFormat="0" applyFill="0" applyAlignment="0" applyProtection="0"/>
    <xf numFmtId="0" fontId="3" fillId="0" borderId="6" applyNumberFormat="0" applyFill="0" applyAlignment="0" applyProtection="0"/>
    <xf numFmtId="0" fontId="9" fillId="0" borderId="0">
      <alignment wrapText="1"/>
    </xf>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16" fillId="0" borderId="0"/>
    <xf numFmtId="0" fontId="22" fillId="0" borderId="0"/>
    <xf numFmtId="0" fontId="24" fillId="0" borderId="0"/>
    <xf numFmtId="0" fontId="9" fillId="0" borderId="0"/>
    <xf numFmtId="0" fontId="24" fillId="0" borderId="0"/>
    <xf numFmtId="0" fontId="9"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9" fillId="0" borderId="0"/>
    <xf numFmtId="0" fontId="23" fillId="0" borderId="0"/>
    <xf numFmtId="0" fontId="9" fillId="0" borderId="0"/>
    <xf numFmtId="0" fontId="9" fillId="0" borderId="0"/>
    <xf numFmtId="0" fontId="9" fillId="0" borderId="0"/>
    <xf numFmtId="0" fontId="12"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22" fillId="0" borderId="0"/>
    <xf numFmtId="0" fontId="22" fillId="0" borderId="0"/>
    <xf numFmtId="0" fontId="22" fillId="0" borderId="0"/>
    <xf numFmtId="0" fontId="3" fillId="0" borderId="0"/>
    <xf numFmtId="0" fontId="9" fillId="0" borderId="0"/>
    <xf numFmtId="0" fontId="22" fillId="0" borderId="0"/>
    <xf numFmtId="0" fontId="22" fillId="0" borderId="0"/>
    <xf numFmtId="0" fontId="22" fillId="0" borderId="0"/>
    <xf numFmtId="0" fontId="9" fillId="0" borderId="0"/>
    <xf numFmtId="0" fontId="2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9" borderId="7" applyNumberFormat="0" applyFont="0" applyAlignment="0" applyProtection="0"/>
    <xf numFmtId="0" fontId="22" fillId="19" borderId="7" applyNumberFormat="0" applyFont="0" applyAlignment="0" applyProtection="0"/>
    <xf numFmtId="0" fontId="22" fillId="19" borderId="7" applyNumberFormat="0" applyFont="0" applyAlignment="0" applyProtection="0"/>
    <xf numFmtId="0" fontId="3" fillId="19" borderId="7" applyNumberFormat="0" applyFont="0" applyAlignment="0" applyProtection="0"/>
    <xf numFmtId="0" fontId="22" fillId="19" borderId="7" applyNumberFormat="0" applyFont="0" applyAlignment="0" applyProtection="0"/>
    <xf numFmtId="0" fontId="22" fillId="19" borderId="7" applyNumberFormat="0" applyFont="0" applyAlignment="0" applyProtection="0"/>
    <xf numFmtId="0" fontId="22" fillId="19" borderId="7" applyNumberFormat="0" applyFont="0" applyAlignment="0" applyProtection="0"/>
    <xf numFmtId="0" fontId="22" fillId="29" borderId="8" applyNumberFormat="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9" applyNumberFormat="0" applyFill="0" applyAlignment="0" applyProtection="0"/>
    <xf numFmtId="0" fontId="3" fillId="0" borderId="9"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1" fillId="0" borderId="0"/>
    <xf numFmtId="0" fontId="3" fillId="0" borderId="0" applyFill="0" applyProtection="0"/>
  </cellStyleXfs>
  <cellXfs count="335">
    <xf numFmtId="0" fontId="0" fillId="0" borderId="0" xfId="0"/>
    <xf numFmtId="0" fontId="9" fillId="0" borderId="10" xfId="0" applyFont="1" applyBorder="1" applyAlignment="1">
      <alignment vertical="top"/>
    </xf>
    <xf numFmtId="0" fontId="9" fillId="0" borderId="0" xfId="0" applyFont="1" applyAlignment="1">
      <alignment vertical="top"/>
    </xf>
    <xf numFmtId="0" fontId="9" fillId="35" borderId="12" xfId="0" applyFont="1" applyFill="1" applyBorder="1"/>
    <xf numFmtId="0" fontId="11" fillId="35" borderId="0" xfId="0" applyFont="1" applyFill="1"/>
    <xf numFmtId="0" fontId="9" fillId="35" borderId="0" xfId="0" applyFont="1" applyFill="1"/>
    <xf numFmtId="0" fontId="5" fillId="36" borderId="11" xfId="0" applyFont="1" applyFill="1" applyBorder="1" applyAlignment="1">
      <alignment vertical="center"/>
    </xf>
    <xf numFmtId="0" fontId="5" fillId="36" borderId="12" xfId="0" applyFont="1" applyFill="1" applyBorder="1" applyAlignment="1">
      <alignment vertical="center"/>
    </xf>
    <xf numFmtId="0" fontId="9" fillId="36" borderId="10" xfId="0" applyFont="1" applyFill="1" applyBorder="1" applyAlignment="1">
      <alignment vertical="top"/>
    </xf>
    <xf numFmtId="0" fontId="0" fillId="36" borderId="0" xfId="0" applyFill="1" applyAlignment="1">
      <alignment vertical="top"/>
    </xf>
    <xf numFmtId="0" fontId="26" fillId="0" borderId="0" xfId="0" applyFont="1"/>
    <xf numFmtId="0" fontId="5" fillId="38" borderId="11" xfId="0" applyFont="1" applyFill="1" applyBorder="1" applyAlignment="1">
      <alignment vertical="top"/>
    </xf>
    <xf numFmtId="0" fontId="5" fillId="38" borderId="12" xfId="0" applyFont="1" applyFill="1" applyBorder="1" applyAlignment="1">
      <alignment vertical="top"/>
    </xf>
    <xf numFmtId="0" fontId="5" fillId="38" borderId="13" xfId="0" applyFont="1" applyFill="1" applyBorder="1" applyAlignment="1">
      <alignment vertical="top"/>
    </xf>
    <xf numFmtId="0" fontId="5" fillId="38" borderId="10" xfId="0" applyFont="1" applyFill="1" applyBorder="1" applyAlignment="1">
      <alignment vertical="top"/>
    </xf>
    <xf numFmtId="0" fontId="5" fillId="38" borderId="0" xfId="0" applyFont="1" applyFill="1" applyAlignment="1">
      <alignment vertical="top"/>
    </xf>
    <xf numFmtId="0" fontId="9" fillId="0" borderId="10" xfId="0" applyFont="1" applyBorder="1" applyAlignment="1">
      <alignment horizontal="right" vertical="top"/>
    </xf>
    <xf numFmtId="0" fontId="5" fillId="0" borderId="10" xfId="0" applyFont="1" applyBorder="1" applyAlignment="1">
      <alignment horizontal="left" vertical="top"/>
    </xf>
    <xf numFmtId="0" fontId="7" fillId="0" borderId="0" xfId="0" applyFont="1" applyAlignment="1">
      <alignment vertical="top"/>
    </xf>
    <xf numFmtId="0" fontId="5" fillId="0" borderId="10" xfId="0" applyFont="1" applyBorder="1" applyAlignment="1">
      <alignment vertical="top"/>
    </xf>
    <xf numFmtId="0" fontId="5" fillId="0" borderId="0" xfId="0" applyFont="1" applyAlignment="1">
      <alignment vertical="top"/>
    </xf>
    <xf numFmtId="0" fontId="6" fillId="35" borderId="11" xfId="0" applyFont="1" applyFill="1" applyBorder="1"/>
    <xf numFmtId="0" fontId="6" fillId="35" borderId="10" xfId="0" applyFont="1" applyFill="1" applyBorder="1"/>
    <xf numFmtId="0" fontId="24" fillId="35" borderId="10" xfId="0" applyFont="1" applyFill="1" applyBorder="1"/>
    <xf numFmtId="0" fontId="7" fillId="0" borderId="0" xfId="0" applyFont="1" applyAlignment="1">
      <alignment vertical="top" wrapText="1"/>
    </xf>
    <xf numFmtId="0" fontId="9" fillId="0" borderId="0" xfId="0" applyFont="1" applyAlignment="1">
      <alignment vertical="center"/>
    </xf>
    <xf numFmtId="0" fontId="0" fillId="0" borderId="0" xfId="0" applyAlignment="1">
      <alignment vertical="top" wrapText="1"/>
    </xf>
    <xf numFmtId="0" fontId="5" fillId="0" borderId="0" xfId="0" applyFont="1"/>
    <xf numFmtId="0" fontId="10" fillId="41" borderId="0" xfId="0" applyFont="1" applyFill="1" applyAlignment="1">
      <alignment horizontal="center" vertical="center"/>
    </xf>
    <xf numFmtId="0" fontId="0" fillId="0" borderId="0" xfId="0" applyProtection="1">
      <protection locked="0"/>
    </xf>
    <xf numFmtId="0" fontId="9" fillId="0" borderId="0" xfId="0" applyFont="1" applyProtection="1">
      <protection locked="0"/>
    </xf>
    <xf numFmtId="0" fontId="5" fillId="38" borderId="15" xfId="0" applyFont="1" applyFill="1" applyBorder="1" applyAlignment="1">
      <alignment vertical="top"/>
    </xf>
    <xf numFmtId="0" fontId="0" fillId="0" borderId="0" xfId="0" applyAlignment="1">
      <alignment wrapText="1"/>
    </xf>
    <xf numFmtId="0" fontId="9" fillId="0" borderId="15" xfId="0" applyFont="1" applyBorder="1" applyAlignment="1">
      <alignment horizontal="left" vertical="top" indent="1"/>
    </xf>
    <xf numFmtId="0" fontId="9" fillId="0" borderId="0" xfId="0" applyFont="1"/>
    <xf numFmtId="0" fontId="9" fillId="41" borderId="11" xfId="0" applyFont="1" applyFill="1" applyBorder="1" applyAlignment="1">
      <alignment vertical="top"/>
    </xf>
    <xf numFmtId="0" fontId="9" fillId="41" borderId="12" xfId="0" applyFont="1" applyFill="1" applyBorder="1" applyAlignment="1">
      <alignment vertical="top"/>
    </xf>
    <xf numFmtId="0" fontId="9" fillId="41" borderId="13" xfId="0" applyFont="1" applyFill="1" applyBorder="1" applyAlignment="1">
      <alignment vertical="top"/>
    </xf>
    <xf numFmtId="0" fontId="5" fillId="38" borderId="17" xfId="0" applyFont="1" applyFill="1" applyBorder="1" applyAlignment="1">
      <alignment vertical="top"/>
    </xf>
    <xf numFmtId="0" fontId="5" fillId="38" borderId="18" xfId="0" applyFont="1" applyFill="1" applyBorder="1" applyAlignment="1">
      <alignment vertical="top"/>
    </xf>
    <xf numFmtId="0" fontId="5" fillId="38" borderId="19" xfId="0" applyFont="1" applyFill="1" applyBorder="1" applyAlignment="1">
      <alignment vertical="top"/>
    </xf>
    <xf numFmtId="0" fontId="5" fillId="38" borderId="20" xfId="0" applyFont="1" applyFill="1" applyBorder="1" applyAlignment="1">
      <alignment vertical="top"/>
    </xf>
    <xf numFmtId="0" fontId="9" fillId="41" borderId="21" xfId="0" applyFont="1" applyFill="1" applyBorder="1" applyAlignment="1">
      <alignment horizontal="left" vertical="top"/>
    </xf>
    <xf numFmtId="0" fontId="9" fillId="41" borderId="19" xfId="0" applyFont="1" applyFill="1" applyBorder="1" applyAlignment="1">
      <alignment horizontal="left" vertical="top"/>
    </xf>
    <xf numFmtId="0" fontId="9" fillId="41" borderId="22" xfId="0" applyFont="1" applyFill="1" applyBorder="1" applyAlignment="1">
      <alignment horizontal="left" vertical="top"/>
    </xf>
    <xf numFmtId="0" fontId="9" fillId="41" borderId="10" xfId="0" applyFont="1" applyFill="1" applyBorder="1" applyAlignment="1">
      <alignment vertical="top"/>
    </xf>
    <xf numFmtId="0" fontId="9" fillId="41" borderId="0" xfId="0" applyFont="1" applyFill="1" applyAlignment="1">
      <alignment vertical="top"/>
    </xf>
    <xf numFmtId="0" fontId="9" fillId="41" borderId="17" xfId="0" applyFont="1" applyFill="1" applyBorder="1" applyAlignment="1">
      <alignment vertical="top"/>
    </xf>
    <xf numFmtId="0" fontId="30" fillId="38" borderId="18" xfId="0" applyFont="1" applyFill="1" applyBorder="1" applyAlignment="1">
      <alignment vertical="top"/>
    </xf>
    <xf numFmtId="0" fontId="5" fillId="38" borderId="22" xfId="0" applyFont="1" applyFill="1" applyBorder="1" applyAlignment="1">
      <alignment vertical="top"/>
    </xf>
    <xf numFmtId="0" fontId="9" fillId="35" borderId="23" xfId="0" applyFont="1" applyFill="1" applyBorder="1"/>
    <xf numFmtId="0" fontId="5" fillId="36" borderId="23" xfId="0" applyFont="1" applyFill="1" applyBorder="1" applyAlignment="1">
      <alignment vertical="center"/>
    </xf>
    <xf numFmtId="0" fontId="3" fillId="41" borderId="0" xfId="0" applyFont="1" applyFill="1"/>
    <xf numFmtId="0" fontId="5" fillId="34" borderId="0" xfId="0" applyFont="1" applyFill="1" applyProtection="1">
      <protection locked="0"/>
    </xf>
    <xf numFmtId="0" fontId="8" fillId="39" borderId="0" xfId="0" applyFont="1" applyFill="1" applyProtection="1">
      <protection locked="0"/>
    </xf>
    <xf numFmtId="0" fontId="0" fillId="41" borderId="0" xfId="0" applyFill="1"/>
    <xf numFmtId="0" fontId="5" fillId="43" borderId="16" xfId="0" applyFont="1" applyFill="1" applyBorder="1" applyAlignment="1">
      <alignment vertical="top" wrapText="1"/>
    </xf>
    <xf numFmtId="0" fontId="9" fillId="0" borderId="17" xfId="0" applyFont="1" applyBorder="1" applyAlignment="1">
      <alignment vertical="top"/>
    </xf>
    <xf numFmtId="0" fontId="0" fillId="0" borderId="15" xfId="0" applyBorder="1"/>
    <xf numFmtId="0" fontId="0" fillId="0" borderId="25" xfId="0" applyBorder="1"/>
    <xf numFmtId="0" fontId="5" fillId="34" borderId="26" xfId="0" applyFont="1" applyFill="1" applyBorder="1"/>
    <xf numFmtId="0" fontId="5" fillId="34" borderId="27" xfId="0" applyFont="1" applyFill="1" applyBorder="1"/>
    <xf numFmtId="0" fontId="5" fillId="34" borderId="28" xfId="0" applyFont="1" applyFill="1" applyBorder="1"/>
    <xf numFmtId="0" fontId="5" fillId="41" borderId="15" xfId="0" applyFont="1" applyFill="1" applyBorder="1"/>
    <xf numFmtId="0" fontId="7" fillId="41" borderId="15" xfId="0" applyFont="1" applyFill="1" applyBorder="1" applyAlignment="1">
      <alignment vertical="top"/>
    </xf>
    <xf numFmtId="0" fontId="33" fillId="41" borderId="0" xfId="0" applyFont="1" applyFill="1"/>
    <xf numFmtId="0" fontId="25" fillId="41" borderId="0" xfId="0" applyFont="1" applyFill="1"/>
    <xf numFmtId="0" fontId="9" fillId="37" borderId="29" xfId="0" applyFont="1" applyFill="1" applyBorder="1" applyAlignment="1">
      <alignment vertical="center"/>
    </xf>
    <xf numFmtId="0" fontId="0" fillId="37" borderId="30" xfId="0" applyFill="1" applyBorder="1" applyAlignment="1">
      <alignment vertical="center"/>
    </xf>
    <xf numFmtId="0" fontId="10" fillId="37" borderId="31" xfId="0" applyFont="1" applyFill="1" applyBorder="1" applyAlignment="1">
      <alignment horizontal="center" vertical="center"/>
    </xf>
    <xf numFmtId="0" fontId="10" fillId="37" borderId="32" xfId="0" applyFont="1" applyFill="1" applyBorder="1" applyAlignment="1">
      <alignment horizontal="center" vertical="center"/>
    </xf>
    <xf numFmtId="0" fontId="5" fillId="0" borderId="33" xfId="0" applyFont="1" applyBorder="1" applyAlignment="1">
      <alignment vertical="center"/>
    </xf>
    <xf numFmtId="0" fontId="5" fillId="0" borderId="34" xfId="0" applyFont="1" applyBorder="1" applyAlignment="1">
      <alignment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28" fillId="39" borderId="16" xfId="0" applyFont="1" applyFill="1" applyBorder="1" applyAlignment="1">
      <alignment vertical="top" wrapText="1"/>
    </xf>
    <xf numFmtId="0" fontId="5" fillId="39" borderId="15" xfId="0" applyFont="1" applyFill="1" applyBorder="1" applyAlignment="1">
      <alignment vertical="top" wrapText="1"/>
    </xf>
    <xf numFmtId="0" fontId="9" fillId="41" borderId="0" xfId="512" applyFill="1"/>
    <xf numFmtId="0" fontId="9" fillId="0" borderId="0" xfId="512"/>
    <xf numFmtId="0" fontId="8" fillId="0" borderId="24" xfId="0" applyFont="1" applyBorder="1" applyAlignment="1">
      <alignment horizontal="left" vertical="top" wrapText="1" readingOrder="1"/>
    </xf>
    <xf numFmtId="0" fontId="5" fillId="42" borderId="24" xfId="0" applyFont="1" applyFill="1" applyBorder="1" applyAlignment="1">
      <alignment horizontal="left" vertical="top" wrapText="1"/>
    </xf>
    <xf numFmtId="0" fontId="5" fillId="42" borderId="24" xfId="740" applyFont="1" applyFill="1" applyBorder="1" applyAlignment="1">
      <alignment horizontal="left" vertical="top" wrapText="1"/>
    </xf>
    <xf numFmtId="0" fontId="9" fillId="0" borderId="24" xfId="0" applyFont="1" applyBorder="1" applyAlignment="1">
      <alignment horizontal="left" vertical="top" wrapText="1"/>
    </xf>
    <xf numFmtId="0" fontId="5" fillId="34" borderId="38" xfId="0" applyFont="1" applyFill="1" applyBorder="1"/>
    <xf numFmtId="0" fontId="9" fillId="0" borderId="24" xfId="695" applyFont="1" applyBorder="1" applyAlignment="1">
      <alignment horizontal="left" vertical="top" wrapText="1"/>
    </xf>
    <xf numFmtId="0" fontId="9" fillId="0" borderId="24" xfId="0" applyFont="1" applyBorder="1" applyAlignment="1">
      <alignment vertical="top" wrapText="1"/>
    </xf>
    <xf numFmtId="0" fontId="9" fillId="0" borderId="24" xfId="0" applyFont="1" applyBorder="1" applyAlignment="1" applyProtection="1">
      <alignment horizontal="left" vertical="top" wrapText="1"/>
      <protection locked="0"/>
    </xf>
    <xf numFmtId="0" fontId="9" fillId="0" borderId="24" xfId="650" applyFont="1" applyBorder="1" applyAlignment="1">
      <alignment vertical="top" wrapText="1"/>
    </xf>
    <xf numFmtId="0" fontId="9" fillId="0" borderId="24" xfId="0" applyFont="1" applyBorder="1" applyAlignment="1" applyProtection="1">
      <alignment vertical="top" wrapText="1"/>
      <protection locked="0"/>
    </xf>
    <xf numFmtId="0" fontId="8" fillId="0" borderId="24" xfId="0" applyFont="1" applyBorder="1" applyAlignment="1">
      <alignment vertical="top" wrapText="1"/>
    </xf>
    <xf numFmtId="0" fontId="24" fillId="0" borderId="24" xfId="695" applyFont="1" applyBorder="1" applyAlignment="1">
      <alignment horizontal="left" vertical="top" wrapText="1"/>
    </xf>
    <xf numFmtId="0" fontId="0" fillId="0" borderId="24" xfId="0" applyBorder="1" applyAlignment="1" applyProtection="1">
      <alignment horizontal="left" vertical="top" wrapText="1"/>
      <protection locked="0"/>
    </xf>
    <xf numFmtId="0" fontId="9" fillId="0" borderId="24" xfId="508" applyBorder="1" applyAlignment="1">
      <alignment vertical="top" wrapText="1"/>
    </xf>
    <xf numFmtId="0" fontId="9" fillId="41" borderId="24" xfId="508" applyFill="1" applyBorder="1" applyAlignment="1">
      <alignment vertical="top" wrapText="1"/>
    </xf>
    <xf numFmtId="0" fontId="8" fillId="41" borderId="24" xfId="1331" applyFont="1" applyFill="1" applyBorder="1" applyAlignment="1" applyProtection="1">
      <alignment horizontal="left" vertical="top" wrapText="1"/>
    </xf>
    <xf numFmtId="0" fontId="9" fillId="41" borderId="24" xfId="508" applyFill="1" applyBorder="1" applyAlignment="1" applyProtection="1">
      <alignment horizontal="left" vertical="top" wrapText="1"/>
      <protection locked="0"/>
    </xf>
    <xf numFmtId="0" fontId="24" fillId="0" borderId="24" xfId="0" applyFont="1" applyBorder="1" applyAlignment="1">
      <alignment horizontal="left" vertical="top" wrapText="1"/>
    </xf>
    <xf numFmtId="0" fontId="24" fillId="0" borderId="0" xfId="0" applyFont="1" applyAlignment="1">
      <alignment vertical="top" wrapText="1"/>
    </xf>
    <xf numFmtId="0" fontId="24" fillId="0" borderId="24" xfId="0" applyFont="1" applyBorder="1" applyAlignment="1">
      <alignment vertical="top" wrapText="1"/>
    </xf>
    <xf numFmtId="0" fontId="30" fillId="0" borderId="24" xfId="508" applyFont="1" applyBorder="1" applyAlignment="1">
      <alignment vertical="top" wrapText="1"/>
    </xf>
    <xf numFmtId="0" fontId="9" fillId="0" borderId="0" xfId="0" applyFont="1" applyAlignment="1">
      <alignment horizontal="left" vertical="top" wrapText="1"/>
    </xf>
    <xf numFmtId="0" fontId="11" fillId="35" borderId="25" xfId="0" applyFont="1" applyFill="1" applyBorder="1"/>
    <xf numFmtId="0" fontId="9" fillId="35" borderId="25" xfId="0" applyFont="1" applyFill="1" applyBorder="1"/>
    <xf numFmtId="0" fontId="0" fillId="36" borderId="25" xfId="0" applyFill="1" applyBorder="1" applyAlignment="1">
      <alignment vertical="top"/>
    </xf>
    <xf numFmtId="0" fontId="5" fillId="34" borderId="37" xfId="0" applyFont="1" applyFill="1" applyBorder="1" applyAlignment="1">
      <alignment vertical="center"/>
    </xf>
    <xf numFmtId="0" fontId="5" fillId="34" borderId="38" xfId="0" applyFont="1" applyFill="1" applyBorder="1" applyAlignment="1">
      <alignment vertical="center"/>
    </xf>
    <xf numFmtId="0" fontId="5" fillId="34" borderId="39" xfId="0" applyFont="1" applyFill="1" applyBorder="1" applyAlignment="1">
      <alignment vertical="center"/>
    </xf>
    <xf numFmtId="0" fontId="5" fillId="41" borderId="37" xfId="0" applyFont="1" applyFill="1" applyBorder="1" applyAlignment="1">
      <alignment horizontal="left" vertical="center"/>
    </xf>
    <xf numFmtId="0" fontId="5" fillId="41" borderId="30" xfId="0" applyFont="1" applyFill="1" applyBorder="1" applyAlignment="1">
      <alignment vertical="center"/>
    </xf>
    <xf numFmtId="0" fontId="9" fillId="0" borderId="32" xfId="0" applyFont="1" applyBorder="1" applyAlignment="1" applyProtection="1">
      <alignment horizontal="left" vertical="top" wrapText="1"/>
      <protection locked="0"/>
    </xf>
    <xf numFmtId="14" fontId="9" fillId="0" borderId="32" xfId="0" quotePrefix="1" applyNumberFormat="1" applyFont="1" applyBorder="1" applyAlignment="1" applyProtection="1">
      <alignment horizontal="left" vertical="top" wrapText="1"/>
      <protection locked="0"/>
    </xf>
    <xf numFmtId="166" fontId="9" fillId="0" borderId="32" xfId="0" applyNumberFormat="1" applyFont="1" applyBorder="1" applyAlignment="1" applyProtection="1">
      <alignment horizontal="left" vertical="top" wrapText="1"/>
      <protection locked="0"/>
    </xf>
    <xf numFmtId="0" fontId="5" fillId="0" borderId="37" xfId="0" applyFont="1" applyBorder="1" applyAlignment="1">
      <alignment horizontal="left" vertical="center"/>
    </xf>
    <xf numFmtId="0" fontId="0" fillId="37" borderId="37" xfId="0" applyFill="1" applyBorder="1" applyAlignment="1">
      <alignment vertical="center"/>
    </xf>
    <xf numFmtId="0" fontId="0" fillId="37" borderId="38" xfId="0" applyFill="1" applyBorder="1" applyAlignment="1">
      <alignment vertical="center"/>
    </xf>
    <xf numFmtId="0" fontId="0" fillId="37" borderId="39" xfId="0" applyFill="1" applyBorder="1" applyAlignment="1">
      <alignment vertical="center"/>
    </xf>
    <xf numFmtId="0" fontId="5" fillId="0" borderId="37" xfId="0" applyFont="1" applyBorder="1" applyAlignment="1">
      <alignment vertical="center"/>
    </xf>
    <xf numFmtId="0" fontId="24" fillId="0" borderId="39" xfId="0" applyFont="1" applyBorder="1" applyAlignment="1">
      <alignment vertical="center" wrapText="1"/>
    </xf>
    <xf numFmtId="14" fontId="9" fillId="0" borderId="40" xfId="0" applyNumberFormat="1" applyFont="1" applyBorder="1" applyAlignment="1" applyProtection="1">
      <alignment horizontal="left" vertical="top" wrapText="1"/>
      <protection locked="0"/>
    </xf>
    <xf numFmtId="164" fontId="24" fillId="0" borderId="39" xfId="0" applyNumberFormat="1" applyFont="1" applyBorder="1" applyAlignment="1">
      <alignment vertical="center" wrapText="1"/>
    </xf>
    <xf numFmtId="0" fontId="5" fillId="36" borderId="41" xfId="0" applyFont="1" applyFill="1" applyBorder="1"/>
    <xf numFmtId="0" fontId="5" fillId="36" borderId="42" xfId="0" applyFont="1" applyFill="1" applyBorder="1"/>
    <xf numFmtId="0" fontId="5" fillId="36" borderId="43" xfId="0" applyFont="1" applyFill="1" applyBorder="1"/>
    <xf numFmtId="0" fontId="10" fillId="37" borderId="44" xfId="0" applyFont="1" applyFill="1" applyBorder="1" applyAlignment="1">
      <alignment horizontal="center" vertical="center" wrapText="1"/>
    </xf>
    <xf numFmtId="0" fontId="10" fillId="37" borderId="45" xfId="0" applyFont="1" applyFill="1" applyBorder="1" applyAlignment="1">
      <alignment horizontal="center" vertical="center" wrapText="1"/>
    </xf>
    <xf numFmtId="0" fontId="10" fillId="37" borderId="46" xfId="0" applyFont="1" applyFill="1" applyBorder="1" applyAlignment="1">
      <alignment horizontal="center" vertical="center" wrapText="1"/>
    </xf>
    <xf numFmtId="0" fontId="31" fillId="0" borderId="14" xfId="0" applyFont="1" applyBorder="1" applyAlignment="1">
      <alignment horizontal="center" vertical="center"/>
    </xf>
    <xf numFmtId="0" fontId="31" fillId="0" borderId="14" xfId="0" applyFont="1" applyBorder="1" applyAlignment="1">
      <alignment horizontal="center" vertical="center" wrapText="1"/>
    </xf>
    <xf numFmtId="0" fontId="31" fillId="0" borderId="14" xfId="0" applyFont="1" applyBorder="1" applyAlignment="1">
      <alignment horizontal="center"/>
    </xf>
    <xf numFmtId="9" fontId="31" fillId="0" borderId="14" xfId="0" applyNumberFormat="1" applyFont="1" applyBorder="1" applyAlignment="1">
      <alignment horizontal="center" vertical="center"/>
    </xf>
    <xf numFmtId="0" fontId="5" fillId="36" borderId="18" xfId="0" applyFont="1" applyFill="1" applyBorder="1"/>
    <xf numFmtId="0" fontId="5" fillId="36" borderId="19" xfId="0" applyFont="1" applyFill="1" applyBorder="1"/>
    <xf numFmtId="0" fontId="5" fillId="36" borderId="22" xfId="0" applyFont="1" applyFill="1" applyBorder="1"/>
    <xf numFmtId="0" fontId="9" fillId="0" borderId="14" xfId="0" applyFont="1" applyBorder="1" applyAlignment="1">
      <alignment horizontal="center" vertical="center"/>
    </xf>
    <xf numFmtId="0" fontId="7" fillId="0" borderId="14" xfId="0" applyFont="1" applyBorder="1" applyAlignment="1">
      <alignment horizontal="center" vertical="top" wrapText="1"/>
    </xf>
    <xf numFmtId="0" fontId="7" fillId="0" borderId="14" xfId="0" applyFont="1" applyBorder="1" applyAlignment="1">
      <alignment horizontal="center" vertical="center"/>
    </xf>
    <xf numFmtId="0" fontId="9" fillId="0" borderId="14" xfId="0" applyFont="1" applyBorder="1" applyAlignment="1">
      <alignment horizontal="center" vertical="top" wrapText="1"/>
    </xf>
    <xf numFmtId="0" fontId="9" fillId="41" borderId="18" xfId="0" applyFont="1" applyFill="1" applyBorder="1"/>
    <xf numFmtId="0" fontId="9" fillId="0" borderId="19" xfId="0" applyFont="1" applyBorder="1"/>
    <xf numFmtId="2" fontId="5" fillId="0" borderId="22" xfId="0" applyNumberFormat="1" applyFont="1" applyBorder="1" applyAlignment="1">
      <alignment horizontal="center"/>
    </xf>
    <xf numFmtId="0" fontId="0" fillId="39" borderId="19" xfId="0" applyFill="1" applyBorder="1"/>
    <xf numFmtId="0" fontId="0" fillId="39" borderId="22" xfId="0" applyFill="1" applyBorder="1"/>
    <xf numFmtId="0" fontId="5" fillId="34" borderId="37" xfId="0" applyFont="1" applyFill="1" applyBorder="1"/>
    <xf numFmtId="0" fontId="5" fillId="34" borderId="30" xfId="0" applyFont="1" applyFill="1" applyBorder="1"/>
    <xf numFmtId="0" fontId="5" fillId="37" borderId="37" xfId="0" applyFont="1" applyFill="1" applyBorder="1" applyAlignment="1">
      <alignment vertical="center"/>
    </xf>
    <xf numFmtId="0" fontId="5" fillId="37" borderId="38" xfId="0" applyFont="1" applyFill="1" applyBorder="1" applyAlignment="1">
      <alignment vertical="center"/>
    </xf>
    <xf numFmtId="0" fontId="5" fillId="37" borderId="30" xfId="0" applyFont="1" applyFill="1" applyBorder="1" applyAlignment="1">
      <alignment vertical="center"/>
    </xf>
    <xf numFmtId="0" fontId="27" fillId="0" borderId="47" xfId="0" applyFont="1" applyBorder="1" applyAlignment="1">
      <alignment vertical="top"/>
    </xf>
    <xf numFmtId="0" fontId="5" fillId="38" borderId="47" xfId="0" applyFont="1" applyFill="1" applyBorder="1" applyAlignment="1">
      <alignment vertical="top"/>
    </xf>
    <xf numFmtId="0" fontId="9" fillId="41" borderId="47" xfId="0" applyFont="1" applyFill="1" applyBorder="1" applyAlignment="1">
      <alignment vertical="top"/>
    </xf>
    <xf numFmtId="0" fontId="5" fillId="38" borderId="37" xfId="0" applyFont="1" applyFill="1" applyBorder="1" applyAlignment="1">
      <alignment vertical="top"/>
    </xf>
    <xf numFmtId="0" fontId="5" fillId="38" borderId="38" xfId="0" applyFont="1" applyFill="1" applyBorder="1" applyAlignment="1">
      <alignment vertical="top"/>
    </xf>
    <xf numFmtId="0" fontId="5" fillId="38" borderId="30" xfId="0" applyFont="1" applyFill="1" applyBorder="1" applyAlignment="1">
      <alignment vertical="top"/>
    </xf>
    <xf numFmtId="0" fontId="9" fillId="41" borderId="37" xfId="0" applyFont="1" applyFill="1" applyBorder="1" applyAlignment="1">
      <alignment vertical="top"/>
    </xf>
    <xf numFmtId="0" fontId="9" fillId="41" borderId="38" xfId="0" applyFont="1" applyFill="1" applyBorder="1" applyAlignment="1">
      <alignment vertical="top"/>
    </xf>
    <xf numFmtId="0" fontId="9" fillId="41" borderId="30" xfId="0" applyFont="1" applyFill="1" applyBorder="1" applyAlignment="1">
      <alignment vertical="top"/>
    </xf>
    <xf numFmtId="0" fontId="7" fillId="0" borderId="17" xfId="0" applyFont="1" applyBorder="1" applyAlignment="1">
      <alignment vertical="top"/>
    </xf>
    <xf numFmtId="0" fontId="5" fillId="0" borderId="17" xfId="0" applyFont="1" applyBorder="1" applyAlignment="1">
      <alignment vertical="top"/>
    </xf>
    <xf numFmtId="0" fontId="9" fillId="0" borderId="24" xfId="695" applyFont="1" applyBorder="1" applyAlignment="1" applyProtection="1">
      <alignment horizontal="left" vertical="top" wrapText="1"/>
      <protection locked="0"/>
    </xf>
    <xf numFmtId="0" fontId="5" fillId="0" borderId="24" xfId="0" applyFont="1" applyBorder="1" applyAlignment="1">
      <alignment vertical="top" wrapText="1"/>
    </xf>
    <xf numFmtId="0" fontId="0" fillId="0" borderId="24" xfId="0" applyBorder="1" applyAlignment="1" applyProtection="1">
      <alignment vertical="top" wrapText="1"/>
      <protection locked="0"/>
    </xf>
    <xf numFmtId="0" fontId="30" fillId="0" borderId="24" xfId="0" applyFont="1" applyBorder="1" applyAlignment="1">
      <alignment vertical="top" wrapText="1"/>
    </xf>
    <xf numFmtId="0" fontId="9" fillId="0" borderId="48" xfId="0" applyFont="1" applyBorder="1" applyAlignment="1" applyProtection="1">
      <alignment horizontal="left" vertical="top" wrapText="1"/>
      <protection locked="0"/>
    </xf>
    <xf numFmtId="0" fontId="27" fillId="0" borderId="24" xfId="0" applyFont="1" applyBorder="1" applyAlignment="1">
      <alignment vertical="top" wrapText="1"/>
    </xf>
    <xf numFmtId="0" fontId="9" fillId="0" borderId="24" xfId="0" applyFont="1" applyBorder="1" applyAlignment="1" applyProtection="1">
      <alignment vertical="top"/>
      <protection locked="0"/>
    </xf>
    <xf numFmtId="0" fontId="5" fillId="34" borderId="49" xfId="0" applyFont="1" applyFill="1" applyBorder="1"/>
    <xf numFmtId="0" fontId="5" fillId="34" borderId="51" xfId="0" applyFont="1" applyFill="1" applyBorder="1"/>
    <xf numFmtId="0" fontId="9" fillId="37" borderId="47" xfId="0" applyFont="1" applyFill="1" applyBorder="1" applyAlignment="1">
      <alignment vertical="center"/>
    </xf>
    <xf numFmtId="0" fontId="9" fillId="0" borderId="47" xfId="0" applyFont="1" applyBorder="1" applyAlignment="1">
      <alignment vertical="top"/>
    </xf>
    <xf numFmtId="0" fontId="9" fillId="0" borderId="24" xfId="695" quotePrefix="1" applyFont="1" applyBorder="1" applyAlignment="1">
      <alignment horizontal="left" vertical="top" wrapText="1"/>
    </xf>
    <xf numFmtId="0" fontId="9" fillId="0" borderId="24" xfId="719" applyFont="1" applyBorder="1" applyAlignment="1">
      <alignment horizontal="left" vertical="top" wrapText="1"/>
    </xf>
    <xf numFmtId="0" fontId="35" fillId="0" borderId="24" xfId="695" applyFont="1" applyBorder="1" applyAlignment="1">
      <alignment horizontal="left" vertical="top" wrapText="1"/>
    </xf>
    <xf numFmtId="0" fontId="35" fillId="0" borderId="24" xfId="0" applyFont="1" applyBorder="1" applyAlignment="1">
      <alignment horizontal="left" vertical="top" wrapText="1"/>
    </xf>
    <xf numFmtId="0" fontId="9" fillId="0" borderId="24" xfId="0" applyFont="1" applyBorder="1" applyAlignment="1">
      <alignment horizontal="left" vertical="top"/>
    </xf>
    <xf numFmtId="0" fontId="9" fillId="0" borderId="52" xfId="650" applyFont="1" applyBorder="1" applyAlignment="1">
      <alignment vertical="top" wrapText="1"/>
    </xf>
    <xf numFmtId="0" fontId="8" fillId="0" borderId="0" xfId="695" applyFont="1" applyAlignment="1">
      <alignment wrapText="1"/>
    </xf>
    <xf numFmtId="0" fontId="37" fillId="44" borderId="24" xfId="0" applyFont="1" applyFill="1" applyBorder="1" applyAlignment="1">
      <alignment wrapText="1"/>
    </xf>
    <xf numFmtId="0" fontId="37" fillId="44" borderId="22" xfId="0" applyFont="1" applyFill="1" applyBorder="1" applyAlignment="1">
      <alignment wrapText="1"/>
    </xf>
    <xf numFmtId="0" fontId="38" fillId="0" borderId="0" xfId="0" applyFont="1" applyFill="1" applyBorder="1" applyAlignment="1"/>
    <xf numFmtId="14" fontId="38" fillId="0" borderId="0" xfId="0" applyNumberFormat="1" applyFont="1" applyFill="1" applyBorder="1" applyAlignment="1"/>
    <xf numFmtId="0" fontId="39" fillId="45" borderId="53" xfId="0" applyFont="1" applyFill="1" applyBorder="1" applyAlignment="1">
      <alignment wrapText="1"/>
    </xf>
    <xf numFmtId="0" fontId="39" fillId="45" borderId="54" xfId="0" applyFont="1" applyFill="1" applyBorder="1" applyAlignment="1">
      <alignment wrapText="1"/>
    </xf>
    <xf numFmtId="0" fontId="0" fillId="35" borderId="55" xfId="0" applyFill="1" applyBorder="1"/>
    <xf numFmtId="0" fontId="9" fillId="35" borderId="56" xfId="0" applyFont="1" applyFill="1" applyBorder="1"/>
    <xf numFmtId="0" fontId="9" fillId="35" borderId="57" xfId="0" applyFont="1" applyFill="1" applyBorder="1"/>
    <xf numFmtId="0" fontId="0" fillId="36" borderId="55" xfId="0" applyFill="1" applyBorder="1" applyAlignment="1">
      <alignment vertical="top"/>
    </xf>
    <xf numFmtId="0" fontId="0" fillId="36" borderId="56" xfId="0" applyFill="1" applyBorder="1" applyAlignment="1">
      <alignment vertical="top"/>
    </xf>
    <xf numFmtId="0" fontId="0" fillId="36" borderId="57" xfId="0" applyFill="1" applyBorder="1" applyAlignment="1">
      <alignment vertical="top"/>
    </xf>
    <xf numFmtId="0" fontId="5" fillId="0" borderId="49" xfId="0" applyFont="1" applyBorder="1" applyAlignment="1">
      <alignment horizontal="left" vertical="center" indent="1"/>
    </xf>
    <xf numFmtId="0" fontId="5" fillId="0" borderId="50" xfId="0" applyFont="1" applyBorder="1" applyAlignment="1">
      <alignment vertical="center"/>
    </xf>
    <xf numFmtId="0" fontId="0" fillId="0" borderId="51" xfId="0" applyBorder="1"/>
    <xf numFmtId="0" fontId="9" fillId="0" borderId="58" xfId="0" applyFont="1" applyBorder="1" applyAlignment="1">
      <alignment horizontal="left" vertical="top" indent="1"/>
    </xf>
    <xf numFmtId="0" fontId="9" fillId="0" borderId="59" xfId="0" applyFont="1" applyBorder="1" applyAlignment="1">
      <alignment vertical="top"/>
    </xf>
    <xf numFmtId="0" fontId="0" fillId="0" borderId="54" xfId="0" applyBorder="1"/>
    <xf numFmtId="0" fontId="0" fillId="0" borderId="49" xfId="0" applyBorder="1"/>
    <xf numFmtId="0" fontId="0" fillId="0" borderId="50" xfId="0" applyBorder="1"/>
    <xf numFmtId="0" fontId="5" fillId="37" borderId="49" xfId="0" applyFont="1" applyFill="1" applyBorder="1"/>
    <xf numFmtId="0" fontId="5" fillId="37" borderId="50" xfId="0" applyFont="1" applyFill="1" applyBorder="1"/>
    <xf numFmtId="0" fontId="5" fillId="37" borderId="51" xfId="0" applyFont="1" applyFill="1" applyBorder="1"/>
    <xf numFmtId="0" fontId="7" fillId="37" borderId="58" xfId="0" applyFont="1" applyFill="1" applyBorder="1"/>
    <xf numFmtId="0" fontId="5" fillId="37" borderId="59" xfId="0" applyFont="1" applyFill="1" applyBorder="1"/>
    <xf numFmtId="0" fontId="5" fillId="37" borderId="54" xfId="0" applyFont="1" applyFill="1" applyBorder="1"/>
    <xf numFmtId="0" fontId="5" fillId="36" borderId="58" xfId="0" applyFont="1" applyFill="1" applyBorder="1"/>
    <xf numFmtId="0" fontId="0" fillId="39" borderId="59" xfId="0" applyFill="1" applyBorder="1"/>
    <xf numFmtId="0" fontId="5" fillId="36" borderId="59" xfId="0" applyFont="1" applyFill="1" applyBorder="1"/>
    <xf numFmtId="0" fontId="0" fillId="39" borderId="54" xfId="0" applyFill="1" applyBorder="1"/>
    <xf numFmtId="0" fontId="10" fillId="37" borderId="53" xfId="0" applyFont="1" applyFill="1" applyBorder="1" applyAlignment="1">
      <alignment horizontal="center" vertical="center"/>
    </xf>
    <xf numFmtId="0" fontId="0" fillId="0" borderId="58" xfId="0" applyBorder="1"/>
    <xf numFmtId="0" fontId="0" fillId="0" borderId="59" xfId="0" applyBorder="1"/>
    <xf numFmtId="0" fontId="7" fillId="0" borderId="59" xfId="0" applyFont="1" applyBorder="1" applyAlignment="1">
      <alignment vertical="top" wrapText="1"/>
    </xf>
    <xf numFmtId="0" fontId="27" fillId="0" borderId="55" xfId="0" applyFont="1" applyBorder="1" applyAlignment="1">
      <alignment vertical="top"/>
    </xf>
    <xf numFmtId="0" fontId="27" fillId="0" borderId="56" xfId="0" applyFont="1" applyBorder="1" applyAlignment="1">
      <alignment vertical="top"/>
    </xf>
    <xf numFmtId="0" fontId="5" fillId="38" borderId="55" xfId="0" applyFont="1" applyFill="1" applyBorder="1" applyAlignment="1">
      <alignment vertical="top"/>
    </xf>
    <xf numFmtId="0" fontId="5" fillId="38" borderId="56" xfId="0" applyFont="1" applyFill="1" applyBorder="1" applyAlignment="1">
      <alignment vertical="top"/>
    </xf>
    <xf numFmtId="0" fontId="9" fillId="41" borderId="55" xfId="0" applyFont="1" applyFill="1" applyBorder="1" applyAlignment="1">
      <alignment vertical="top"/>
    </xf>
    <xf numFmtId="0" fontId="9" fillId="41" borderId="56" xfId="0" applyFont="1" applyFill="1" applyBorder="1" applyAlignment="1">
      <alignment vertical="top"/>
    </xf>
    <xf numFmtId="0" fontId="30" fillId="38" borderId="49" xfId="0" applyFont="1" applyFill="1" applyBorder="1" applyAlignment="1">
      <alignment vertical="top"/>
    </xf>
    <xf numFmtId="0" fontId="5" fillId="38" borderId="50" xfId="0" applyFont="1" applyFill="1" applyBorder="1" applyAlignment="1">
      <alignment vertical="top"/>
    </xf>
    <xf numFmtId="0" fontId="5" fillId="38" borderId="51" xfId="0" applyFont="1" applyFill="1" applyBorder="1" applyAlignment="1">
      <alignment vertical="top"/>
    </xf>
    <xf numFmtId="0" fontId="5" fillId="38" borderId="25" xfId="0" applyFont="1" applyFill="1" applyBorder="1" applyAlignment="1">
      <alignment vertical="top"/>
    </xf>
    <xf numFmtId="0" fontId="5" fillId="38" borderId="58" xfId="0" applyFont="1" applyFill="1" applyBorder="1" applyAlignment="1">
      <alignment vertical="top"/>
    </xf>
    <xf numFmtId="0" fontId="5" fillId="38" borderId="59" xfId="0" applyFont="1" applyFill="1" applyBorder="1" applyAlignment="1">
      <alignment vertical="top"/>
    </xf>
    <xf numFmtId="0" fontId="5" fillId="38" borderId="54" xfId="0" applyFont="1" applyFill="1" applyBorder="1" applyAlignment="1">
      <alignment vertical="top"/>
    </xf>
    <xf numFmtId="0" fontId="5" fillId="0" borderId="60" xfId="0" applyFont="1" applyBorder="1" applyAlignment="1">
      <alignment vertical="top"/>
    </xf>
    <xf numFmtId="0" fontId="5" fillId="0" borderId="61" xfId="0" applyFont="1" applyBorder="1" applyAlignment="1">
      <alignment vertical="top"/>
    </xf>
    <xf numFmtId="0" fontId="5" fillId="0" borderId="62" xfId="0" applyFont="1" applyBorder="1" applyAlignment="1">
      <alignment vertical="top"/>
    </xf>
    <xf numFmtId="0" fontId="5" fillId="34" borderId="63" xfId="0" applyFont="1" applyFill="1" applyBorder="1"/>
    <xf numFmtId="0" fontId="5" fillId="34" borderId="64" xfId="0" applyFont="1" applyFill="1" applyBorder="1"/>
    <xf numFmtId="0" fontId="5" fillId="34" borderId="65" xfId="0" applyFont="1" applyFill="1" applyBorder="1" applyProtection="1">
      <protection locked="0"/>
    </xf>
    <xf numFmtId="0" fontId="5" fillId="34" borderId="64" xfId="0" applyFont="1" applyFill="1" applyBorder="1" applyProtection="1">
      <protection locked="0"/>
    </xf>
    <xf numFmtId="0" fontId="5" fillId="34" borderId="61" xfId="0" applyFont="1" applyFill="1" applyBorder="1" applyProtection="1">
      <protection locked="0"/>
    </xf>
    <xf numFmtId="0" fontId="5" fillId="34" borderId="66" xfId="0" applyFont="1" applyFill="1" applyBorder="1" applyProtection="1">
      <protection locked="0"/>
    </xf>
    <xf numFmtId="0" fontId="5" fillId="40" borderId="67" xfId="0" applyFont="1" applyFill="1" applyBorder="1" applyAlignment="1">
      <alignment vertical="top" wrapText="1"/>
    </xf>
    <xf numFmtId="0" fontId="5" fillId="42" borderId="67" xfId="0" applyFont="1" applyFill="1" applyBorder="1" applyAlignment="1">
      <alignment vertical="top" wrapText="1"/>
    </xf>
    <xf numFmtId="0" fontId="5" fillId="37" borderId="67" xfId="0" applyFont="1" applyFill="1" applyBorder="1" applyAlignment="1" applyProtection="1">
      <alignment vertical="top" wrapText="1"/>
      <protection locked="0"/>
    </xf>
    <xf numFmtId="0" fontId="5" fillId="39" borderId="68" xfId="0" applyFont="1" applyFill="1" applyBorder="1" applyAlignment="1">
      <alignment horizontal="left" vertical="top" wrapText="1"/>
    </xf>
    <xf numFmtId="0" fontId="0" fillId="41" borderId="65" xfId="0" applyFill="1" applyBorder="1" applyAlignment="1">
      <alignment vertical="top" wrapText="1"/>
    </xf>
    <xf numFmtId="0" fontId="0" fillId="41" borderId="24" xfId="0" applyFill="1" applyBorder="1" applyAlignment="1">
      <alignment vertical="top" wrapText="1"/>
    </xf>
    <xf numFmtId="0" fontId="9" fillId="0" borderId="24" xfId="508" applyBorder="1" applyAlignment="1">
      <alignment horizontal="center" vertical="top"/>
    </xf>
    <xf numFmtId="0" fontId="9" fillId="41" borderId="24" xfId="0" applyFont="1" applyFill="1" applyBorder="1" applyAlignment="1">
      <alignment vertical="top" wrapText="1"/>
    </xf>
    <xf numFmtId="0" fontId="0" fillId="0" borderId="24" xfId="0" applyBorder="1" applyAlignment="1">
      <alignment vertical="top" wrapText="1"/>
    </xf>
    <xf numFmtId="0" fontId="8" fillId="0" borderId="24" xfId="0" applyFont="1" applyBorder="1" applyAlignment="1">
      <alignment horizontal="left" vertical="top" wrapText="1"/>
    </xf>
    <xf numFmtId="0" fontId="0" fillId="0" borderId="65" xfId="0" applyBorder="1" applyAlignment="1">
      <alignment vertical="top" wrapText="1"/>
    </xf>
    <xf numFmtId="0" fontId="9" fillId="0" borderId="69" xfId="0" applyFont="1" applyBorder="1" applyAlignment="1" applyProtection="1">
      <alignment horizontal="left" vertical="top" wrapText="1"/>
      <protection locked="0"/>
    </xf>
    <xf numFmtId="0" fontId="0" fillId="0" borderId="53" xfId="0" applyBorder="1" applyAlignment="1" applyProtection="1">
      <alignment vertical="top"/>
      <protection locked="0"/>
    </xf>
    <xf numFmtId="0" fontId="0" fillId="0" borderId="69" xfId="0" applyBorder="1" applyAlignment="1" applyProtection="1">
      <alignment horizontal="left" vertical="top" wrapText="1"/>
      <protection locked="0"/>
    </xf>
    <xf numFmtId="0" fontId="8" fillId="0" borderId="67" xfId="0" applyFont="1" applyBorder="1" applyAlignment="1">
      <alignment vertical="top" wrapText="1"/>
    </xf>
    <xf numFmtId="0" fontId="9" fillId="0" borderId="53" xfId="0" applyFont="1" applyBorder="1" applyAlignment="1" applyProtection="1">
      <alignment vertical="top"/>
      <protection locked="0"/>
    </xf>
    <xf numFmtId="0" fontId="0" fillId="0" borderId="70" xfId="0" applyBorder="1" applyAlignment="1" applyProtection="1">
      <alignment vertical="top" wrapText="1"/>
      <protection locked="0"/>
    </xf>
    <xf numFmtId="0" fontId="9" fillId="0" borderId="68" xfId="0" applyFont="1" applyBorder="1" applyAlignment="1" applyProtection="1">
      <alignment horizontal="left" vertical="top" wrapText="1"/>
      <protection locked="0"/>
    </xf>
    <xf numFmtId="0" fontId="24" fillId="0" borderId="67" xfId="0" applyFont="1" applyBorder="1" applyAlignment="1">
      <alignment vertical="top" wrapText="1"/>
    </xf>
    <xf numFmtId="0" fontId="8" fillId="0" borderId="67" xfId="0" applyFont="1" applyBorder="1" applyAlignment="1" applyProtection="1">
      <alignment vertical="top" wrapText="1"/>
      <protection locked="0"/>
    </xf>
    <xf numFmtId="10" fontId="9" fillId="0" borderId="67" xfId="719" applyNumberFormat="1" applyFont="1" applyBorder="1" applyAlignment="1">
      <alignment horizontal="left" vertical="top" wrapText="1"/>
    </xf>
    <xf numFmtId="0" fontId="9" fillId="0" borderId="71" xfId="0" applyFont="1" applyBorder="1" applyAlignment="1" applyProtection="1">
      <alignment horizontal="left" vertical="top" wrapText="1"/>
      <protection locked="0"/>
    </xf>
    <xf numFmtId="0" fontId="28" fillId="0" borderId="67" xfId="0" applyFont="1" applyBorder="1" applyAlignment="1">
      <alignment horizontal="left" vertical="top" wrapText="1"/>
    </xf>
    <xf numFmtId="0" fontId="28" fillId="0" borderId="65" xfId="0" applyFont="1" applyBorder="1" applyAlignment="1">
      <alignment horizontal="left" vertical="top" wrapText="1"/>
    </xf>
    <xf numFmtId="0" fontId="28" fillId="0" borderId="65" xfId="0" applyFont="1" applyBorder="1" applyAlignment="1">
      <alignment vertical="top" wrapText="1"/>
    </xf>
    <xf numFmtId="0" fontId="9" fillId="0" borderId="67" xfId="719" applyFont="1" applyBorder="1" applyAlignment="1">
      <alignment horizontal="left" vertical="top" wrapText="1"/>
    </xf>
    <xf numFmtId="0" fontId="0" fillId="0" borderId="67" xfId="0" applyBorder="1" applyAlignment="1">
      <alignment horizontal="left" vertical="top" wrapText="1"/>
    </xf>
    <xf numFmtId="0" fontId="8" fillId="36" borderId="72" xfId="0" applyFont="1" applyFill="1" applyBorder="1" applyProtection="1">
      <protection locked="0"/>
    </xf>
    <xf numFmtId="0" fontId="8" fillId="36" borderId="72" xfId="0" applyFont="1" applyFill="1" applyBorder="1" applyAlignment="1" applyProtection="1">
      <alignment vertical="center"/>
      <protection locked="0"/>
    </xf>
    <xf numFmtId="0" fontId="9" fillId="41" borderId="24" xfId="0" applyFont="1" applyFill="1" applyBorder="1" applyAlignment="1">
      <alignment horizontal="left" vertical="top" wrapText="1"/>
    </xf>
    <xf numFmtId="0" fontId="8" fillId="0" borderId="67" xfId="0" applyFont="1" applyBorder="1" applyAlignment="1">
      <alignment horizontal="left" vertical="top" wrapText="1"/>
    </xf>
    <xf numFmtId="0" fontId="0" fillId="0" borderId="67" xfId="0" applyBorder="1" applyAlignment="1">
      <alignment horizontal="right" vertical="top" wrapText="1"/>
    </xf>
    <xf numFmtId="0" fontId="9" fillId="0" borderId="67" xfId="0" applyFont="1" applyBorder="1" applyAlignment="1">
      <alignment vertical="top" wrapText="1"/>
    </xf>
    <xf numFmtId="0" fontId="0" fillId="0" borderId="67" xfId="0" applyBorder="1" applyAlignment="1" applyProtection="1">
      <alignment vertical="top"/>
      <protection locked="0"/>
    </xf>
    <xf numFmtId="0" fontId="9" fillId="0" borderId="67" xfId="0" applyFont="1" applyBorder="1" applyAlignment="1">
      <alignment horizontal="right" vertical="top" wrapText="1"/>
    </xf>
    <xf numFmtId="0" fontId="9" fillId="0" borderId="67" xfId="508" applyBorder="1" applyAlignment="1">
      <alignment horizontal="left" vertical="top" wrapText="1"/>
    </xf>
    <xf numFmtId="0" fontId="24" fillId="0" borderId="67" xfId="508" applyFont="1" applyBorder="1" applyAlignment="1">
      <alignment vertical="top" wrapText="1"/>
    </xf>
    <xf numFmtId="0" fontId="9" fillId="0" borderId="67" xfId="508" applyBorder="1" applyAlignment="1" applyProtection="1">
      <alignment horizontal="left" vertical="top" wrapText="1"/>
      <protection locked="0"/>
    </xf>
    <xf numFmtId="0" fontId="9" fillId="0" borderId="67" xfId="1163" applyFont="1" applyBorder="1" applyAlignment="1">
      <alignment horizontal="left" vertical="top" wrapText="1"/>
    </xf>
    <xf numFmtId="0" fontId="9" fillId="0" borderId="67" xfId="695" applyFont="1" applyBorder="1" applyAlignment="1">
      <alignment horizontal="left" vertical="top" wrapText="1"/>
    </xf>
    <xf numFmtId="0" fontId="24" fillId="41" borderId="67" xfId="0" applyFont="1" applyFill="1" applyBorder="1" applyAlignment="1">
      <alignment horizontal="left" vertical="top" wrapText="1"/>
    </xf>
    <xf numFmtId="0" fontId="9" fillId="0" borderId="67" xfId="650" applyFont="1" applyBorder="1" applyAlignment="1">
      <alignment vertical="top" wrapText="1"/>
    </xf>
    <xf numFmtId="0" fontId="5" fillId="34" borderId="72" xfId="0" applyFont="1" applyFill="1" applyBorder="1"/>
    <xf numFmtId="0" fontId="5" fillId="37" borderId="60" xfId="0" applyFont="1" applyFill="1" applyBorder="1" applyAlignment="1">
      <alignment vertical="center"/>
    </xf>
    <xf numFmtId="0" fontId="5" fillId="37" borderId="61" xfId="0" applyFont="1" applyFill="1" applyBorder="1" applyAlignment="1">
      <alignment vertical="center"/>
    </xf>
    <xf numFmtId="0" fontId="5" fillId="37" borderId="62" xfId="0" applyFont="1" applyFill="1" applyBorder="1" applyAlignment="1">
      <alignment vertical="center"/>
    </xf>
    <xf numFmtId="0" fontId="9" fillId="37" borderId="55" xfId="0" applyFont="1" applyFill="1" applyBorder="1" applyAlignment="1">
      <alignment vertical="center"/>
    </xf>
    <xf numFmtId="0" fontId="9" fillId="37" borderId="56" xfId="0" applyFont="1" applyFill="1" applyBorder="1" applyAlignment="1">
      <alignment vertical="center"/>
    </xf>
    <xf numFmtId="0" fontId="9" fillId="0" borderId="60" xfId="0" applyFont="1" applyBorder="1" applyAlignment="1">
      <alignment vertical="top"/>
    </xf>
    <xf numFmtId="0" fontId="9" fillId="0" borderId="61" xfId="0" applyFont="1" applyBorder="1" applyAlignment="1">
      <alignment vertical="top"/>
    </xf>
    <xf numFmtId="0" fontId="9" fillId="0" borderId="62" xfId="0" applyFont="1" applyBorder="1" applyAlignment="1">
      <alignment vertical="top"/>
    </xf>
    <xf numFmtId="0" fontId="9" fillId="0" borderId="55" xfId="0" applyFont="1" applyBorder="1" applyAlignment="1">
      <alignment vertical="top"/>
    </xf>
    <xf numFmtId="0" fontId="9" fillId="0" borderId="56" xfId="0" applyFont="1" applyBorder="1" applyAlignment="1">
      <alignment vertical="top"/>
    </xf>
    <xf numFmtId="0" fontId="5" fillId="37" borderId="69" xfId="0" applyFont="1" applyFill="1" applyBorder="1" applyAlignment="1">
      <alignment horizontal="left" vertical="center" wrapText="1"/>
    </xf>
    <xf numFmtId="165" fontId="0" fillId="0" borderId="69" xfId="0" applyNumberFormat="1" applyBorder="1" applyAlignment="1">
      <alignment horizontal="left" vertical="top" wrapText="1"/>
    </xf>
    <xf numFmtId="14" fontId="0" fillId="0" borderId="63" xfId="0" applyNumberFormat="1" applyBorder="1" applyAlignment="1">
      <alignment horizontal="left" vertical="top" wrapText="1"/>
    </xf>
    <xf numFmtId="0" fontId="9" fillId="0" borderId="69" xfId="0" applyFont="1" applyBorder="1" applyAlignment="1">
      <alignment horizontal="left" vertical="top" wrapText="1"/>
    </xf>
    <xf numFmtId="14" fontId="0" fillId="0" borderId="63" xfId="0" applyNumberFormat="1" applyBorder="1" applyAlignment="1">
      <alignment horizontal="left" vertical="top"/>
    </xf>
    <xf numFmtId="0" fontId="9" fillId="0" borderId="69" xfId="0" applyFont="1" applyBorder="1" applyAlignment="1">
      <alignment horizontal="left" vertical="top"/>
    </xf>
    <xf numFmtId="0" fontId="7" fillId="41" borderId="16" xfId="0" applyFont="1" applyFill="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10" xfId="0" applyFont="1" applyBorder="1" applyAlignment="1">
      <alignment horizontal="left" vertical="top" wrapText="1"/>
    </xf>
    <xf numFmtId="0" fontId="9" fillId="0" borderId="0" xfId="0" applyFont="1" applyAlignment="1">
      <alignment horizontal="left" vertical="top" wrapText="1"/>
    </xf>
    <xf numFmtId="0" fontId="9" fillId="0" borderId="17" xfId="0" applyFont="1" applyBorder="1" applyAlignment="1">
      <alignment horizontal="left" vertical="top" wrapText="1"/>
    </xf>
    <xf numFmtId="0" fontId="9" fillId="41" borderId="49" xfId="0" applyFont="1" applyFill="1" applyBorder="1" applyAlignment="1">
      <alignment horizontal="left" vertical="top" wrapText="1"/>
    </xf>
    <xf numFmtId="0" fontId="9" fillId="41" borderId="50" xfId="0" applyFont="1" applyFill="1" applyBorder="1" applyAlignment="1">
      <alignment horizontal="left" vertical="top" wrapText="1"/>
    </xf>
    <xf numFmtId="0" fontId="9" fillId="41" borderId="51" xfId="0" applyFont="1" applyFill="1" applyBorder="1" applyAlignment="1">
      <alignment horizontal="left" vertical="top" wrapText="1"/>
    </xf>
    <xf numFmtId="0" fontId="9" fillId="41" borderId="58" xfId="0" applyFont="1" applyFill="1" applyBorder="1" applyAlignment="1">
      <alignment horizontal="left" vertical="top" wrapText="1"/>
    </xf>
    <xf numFmtId="0" fontId="9" fillId="41" borderId="59" xfId="0" applyFont="1" applyFill="1" applyBorder="1" applyAlignment="1">
      <alignment horizontal="left" vertical="top" wrapText="1"/>
    </xf>
    <xf numFmtId="0" fontId="9" fillId="41" borderId="54" xfId="0" applyFont="1" applyFill="1" applyBorder="1" applyAlignment="1">
      <alignment horizontal="left" vertical="top" wrapText="1"/>
    </xf>
    <xf numFmtId="0" fontId="9" fillId="0" borderId="49" xfId="0" applyFont="1" applyBorder="1" applyAlignment="1">
      <alignment horizontal="left" vertical="top" wrapText="1"/>
    </xf>
    <xf numFmtId="0" fontId="9" fillId="0" borderId="50" xfId="0" applyFont="1" applyBorder="1" applyAlignment="1">
      <alignment horizontal="left" vertical="top" wrapText="1"/>
    </xf>
    <xf numFmtId="0" fontId="9" fillId="0" borderId="51" xfId="0" applyFont="1" applyBorder="1" applyAlignment="1">
      <alignment horizontal="left" vertical="top" wrapText="1"/>
    </xf>
    <xf numFmtId="0" fontId="9" fillId="0" borderId="58" xfId="0" applyFont="1" applyBorder="1" applyAlignment="1">
      <alignment horizontal="left" vertical="top" wrapText="1"/>
    </xf>
    <xf numFmtId="0" fontId="9" fillId="0" borderId="59" xfId="0" applyFont="1" applyBorder="1" applyAlignment="1">
      <alignment horizontal="left" vertical="top" wrapText="1"/>
    </xf>
    <xf numFmtId="0" fontId="9" fillId="0" borderId="54" xfId="0" applyFont="1" applyBorder="1" applyAlignment="1">
      <alignment horizontal="left" vertical="top" wrapText="1"/>
    </xf>
    <xf numFmtId="0" fontId="9" fillId="41" borderId="11" xfId="0" applyFont="1" applyFill="1" applyBorder="1" applyAlignment="1">
      <alignment horizontal="left" vertical="top" wrapText="1"/>
    </xf>
    <xf numFmtId="0" fontId="9" fillId="41" borderId="12" xfId="0" applyFont="1" applyFill="1" applyBorder="1" applyAlignment="1">
      <alignment horizontal="left" vertical="top"/>
    </xf>
    <xf numFmtId="0" fontId="9" fillId="41" borderId="13" xfId="0" applyFont="1" applyFill="1" applyBorder="1" applyAlignment="1">
      <alignment horizontal="left" vertical="top"/>
    </xf>
    <xf numFmtId="0" fontId="9" fillId="41" borderId="10" xfId="0" applyFont="1" applyFill="1" applyBorder="1" applyAlignment="1">
      <alignment horizontal="left" vertical="top"/>
    </xf>
    <xf numFmtId="0" fontId="9" fillId="41" borderId="0" xfId="0" applyFont="1" applyFill="1" applyAlignment="1">
      <alignment horizontal="left" vertical="top"/>
    </xf>
    <xf numFmtId="0" fontId="9" fillId="41" borderId="17" xfId="0" applyFont="1" applyFill="1" applyBorder="1" applyAlignment="1">
      <alignment horizontal="left" vertical="top"/>
    </xf>
    <xf numFmtId="0" fontId="9" fillId="41" borderId="15" xfId="0" applyFont="1" applyFill="1" applyBorder="1" applyAlignment="1">
      <alignment horizontal="left" vertical="top" wrapText="1"/>
    </xf>
    <xf numFmtId="0" fontId="9" fillId="41" borderId="0" xfId="0" applyFont="1" applyFill="1" applyAlignment="1">
      <alignment horizontal="left" vertical="top" wrapText="1"/>
    </xf>
    <xf numFmtId="0" fontId="9" fillId="41" borderId="25" xfId="0" applyFont="1" applyFill="1" applyBorder="1" applyAlignment="1">
      <alignment horizontal="left" vertical="top" wrapText="1"/>
    </xf>
    <xf numFmtId="0" fontId="5" fillId="38" borderId="49" xfId="0" applyFont="1" applyFill="1" applyBorder="1" applyAlignment="1">
      <alignment horizontal="left" vertical="top"/>
    </xf>
    <xf numFmtId="0" fontId="5" fillId="38" borderId="50" xfId="0" applyFont="1" applyFill="1" applyBorder="1" applyAlignment="1">
      <alignment horizontal="left" vertical="top"/>
    </xf>
    <xf numFmtId="0" fontId="5" fillId="38" borderId="51" xfId="0" applyFont="1" applyFill="1" applyBorder="1" applyAlignment="1">
      <alignment horizontal="left" vertical="top"/>
    </xf>
    <xf numFmtId="0" fontId="5" fillId="38" borderId="58" xfId="0" applyFont="1" applyFill="1" applyBorder="1" applyAlignment="1">
      <alignment horizontal="left" vertical="top"/>
    </xf>
    <xf numFmtId="0" fontId="5" fillId="38" borderId="59" xfId="0" applyFont="1" applyFill="1" applyBorder="1" applyAlignment="1">
      <alignment horizontal="left" vertical="top"/>
    </xf>
    <xf numFmtId="0" fontId="5" fillId="38" borderId="54" xfId="0" applyFont="1" applyFill="1" applyBorder="1" applyAlignment="1">
      <alignment horizontal="left" vertical="top"/>
    </xf>
    <xf numFmtId="0" fontId="9" fillId="0" borderId="15" xfId="0" applyFont="1" applyBorder="1" applyAlignment="1">
      <alignment horizontal="left" vertical="top" wrapText="1"/>
    </xf>
    <xf numFmtId="0" fontId="9" fillId="0" borderId="0" xfId="0" applyFont="1" applyAlignment="1">
      <alignment horizontal="left" vertical="top"/>
    </xf>
    <xf numFmtId="0" fontId="9" fillId="0" borderId="25" xfId="0" applyFont="1" applyBorder="1" applyAlignment="1">
      <alignment horizontal="left" vertical="top"/>
    </xf>
    <xf numFmtId="0" fontId="9" fillId="0" borderId="15" xfId="0" applyFont="1" applyBorder="1" applyAlignment="1">
      <alignment horizontal="left" vertical="top"/>
    </xf>
    <xf numFmtId="0" fontId="9" fillId="0" borderId="58" xfId="0" applyFont="1" applyBorder="1" applyAlignment="1">
      <alignment horizontal="left" vertical="top"/>
    </xf>
    <xf numFmtId="0" fontId="9" fillId="0" borderId="59" xfId="0" applyFont="1" applyBorder="1" applyAlignment="1">
      <alignment horizontal="left" vertical="top"/>
    </xf>
    <xf numFmtId="0" fontId="9" fillId="0" borderId="54" xfId="0" applyFont="1" applyBorder="1" applyAlignment="1">
      <alignment horizontal="left" vertical="top"/>
    </xf>
    <xf numFmtId="0" fontId="5" fillId="37" borderId="15" xfId="0" applyFont="1" applyFill="1" applyBorder="1" applyAlignment="1">
      <alignment horizontal="left" vertical="center"/>
    </xf>
    <xf numFmtId="0" fontId="5" fillId="37" borderId="0" xfId="0" applyFont="1" applyFill="1" applyAlignment="1">
      <alignment horizontal="left" vertical="center"/>
    </xf>
    <xf numFmtId="0" fontId="5" fillId="37" borderId="25" xfId="0" applyFont="1" applyFill="1" applyBorder="1" applyAlignment="1">
      <alignment horizontal="left" vertical="center"/>
    </xf>
  </cellXfs>
  <cellStyles count="1332">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1 6" xfId="5" xr:uid="{00000000-0005-0000-0000-000004000000}"/>
    <cellStyle name="20% - Accent2 2" xfId="6" xr:uid="{00000000-0005-0000-0000-000005000000}"/>
    <cellStyle name="20% - Accent2 3" xfId="7" xr:uid="{00000000-0005-0000-0000-000006000000}"/>
    <cellStyle name="20% - Accent2 4" xfId="8" xr:uid="{00000000-0005-0000-0000-000007000000}"/>
    <cellStyle name="20% - Accent2 5" xfId="9" xr:uid="{00000000-0005-0000-0000-000008000000}"/>
    <cellStyle name="20% - Accent2 6" xfId="10" xr:uid="{00000000-0005-0000-0000-000009000000}"/>
    <cellStyle name="20% - Accent3 2" xfId="11" xr:uid="{00000000-0005-0000-0000-00000A000000}"/>
    <cellStyle name="20% - Accent3 3" xfId="12" xr:uid="{00000000-0005-0000-0000-00000B000000}"/>
    <cellStyle name="20% - Accent3 4" xfId="13" xr:uid="{00000000-0005-0000-0000-00000C000000}"/>
    <cellStyle name="20% - Accent3 5" xfId="14" xr:uid="{00000000-0005-0000-0000-00000D000000}"/>
    <cellStyle name="20% - Accent3 6" xfId="15" xr:uid="{00000000-0005-0000-0000-00000E000000}"/>
    <cellStyle name="20% - Accent4 2" xfId="16" xr:uid="{00000000-0005-0000-0000-00000F000000}"/>
    <cellStyle name="20% - Accent4 3" xfId="17" xr:uid="{00000000-0005-0000-0000-000010000000}"/>
    <cellStyle name="20% - Accent4 4" xfId="18" xr:uid="{00000000-0005-0000-0000-000011000000}"/>
    <cellStyle name="20% - Accent4 5" xfId="19" xr:uid="{00000000-0005-0000-0000-000012000000}"/>
    <cellStyle name="20% - Accent4 6" xfId="20" xr:uid="{00000000-0005-0000-0000-000013000000}"/>
    <cellStyle name="20% - Accent5 2" xfId="21" xr:uid="{00000000-0005-0000-0000-000014000000}"/>
    <cellStyle name="20% - Accent5 3" xfId="22" xr:uid="{00000000-0005-0000-0000-000015000000}"/>
    <cellStyle name="20% - Accent5 4" xfId="23" xr:uid="{00000000-0005-0000-0000-000016000000}"/>
    <cellStyle name="20% - Accent5 5" xfId="24" xr:uid="{00000000-0005-0000-0000-000017000000}"/>
    <cellStyle name="20% - Accent5 6" xfId="25" xr:uid="{00000000-0005-0000-0000-000018000000}"/>
    <cellStyle name="20% - Accent6 2" xfId="26" xr:uid="{00000000-0005-0000-0000-000019000000}"/>
    <cellStyle name="20% - Accent6 3" xfId="27" xr:uid="{00000000-0005-0000-0000-00001A000000}"/>
    <cellStyle name="20% - Accent6 4" xfId="28" xr:uid="{00000000-0005-0000-0000-00001B000000}"/>
    <cellStyle name="20% - Accent6 5" xfId="29" xr:uid="{00000000-0005-0000-0000-00001C000000}"/>
    <cellStyle name="20% - Accent6 6" xfId="30" xr:uid="{00000000-0005-0000-0000-00001D000000}"/>
    <cellStyle name="40% - Accent1 2" xfId="31" xr:uid="{00000000-0005-0000-0000-00001E000000}"/>
    <cellStyle name="40% - Accent1 3" xfId="32" xr:uid="{00000000-0005-0000-0000-00001F000000}"/>
    <cellStyle name="40% - Accent1 4" xfId="33" xr:uid="{00000000-0005-0000-0000-000020000000}"/>
    <cellStyle name="40% - Accent1 5" xfId="34" xr:uid="{00000000-0005-0000-0000-000021000000}"/>
    <cellStyle name="40% - Accent1 6" xfId="35" xr:uid="{00000000-0005-0000-0000-000022000000}"/>
    <cellStyle name="40% - Accent2 2" xfId="36" xr:uid="{00000000-0005-0000-0000-000023000000}"/>
    <cellStyle name="40% - Accent2 3" xfId="37" xr:uid="{00000000-0005-0000-0000-000024000000}"/>
    <cellStyle name="40% - Accent2 4" xfId="38" xr:uid="{00000000-0005-0000-0000-000025000000}"/>
    <cellStyle name="40% - Accent2 5" xfId="39" xr:uid="{00000000-0005-0000-0000-000026000000}"/>
    <cellStyle name="40% - Accent2 6" xfId="40" xr:uid="{00000000-0005-0000-0000-000027000000}"/>
    <cellStyle name="40% - Accent3 2" xfId="41" xr:uid="{00000000-0005-0000-0000-000028000000}"/>
    <cellStyle name="40% - Accent3 3" xfId="42" xr:uid="{00000000-0005-0000-0000-000029000000}"/>
    <cellStyle name="40% - Accent3 4" xfId="43" xr:uid="{00000000-0005-0000-0000-00002A000000}"/>
    <cellStyle name="40% - Accent3 5" xfId="44" xr:uid="{00000000-0005-0000-0000-00002B000000}"/>
    <cellStyle name="40% - Accent3 6" xfId="45" xr:uid="{00000000-0005-0000-0000-00002C000000}"/>
    <cellStyle name="40% - Accent4 2" xfId="46" xr:uid="{00000000-0005-0000-0000-00002D000000}"/>
    <cellStyle name="40% - Accent4 3" xfId="47" xr:uid="{00000000-0005-0000-0000-00002E000000}"/>
    <cellStyle name="40% - Accent4 4" xfId="48" xr:uid="{00000000-0005-0000-0000-00002F000000}"/>
    <cellStyle name="40% - Accent4 5" xfId="49" xr:uid="{00000000-0005-0000-0000-000030000000}"/>
    <cellStyle name="40% - Accent4 6" xfId="50" xr:uid="{00000000-0005-0000-0000-000031000000}"/>
    <cellStyle name="40% - Accent5 2" xfId="51" xr:uid="{00000000-0005-0000-0000-000032000000}"/>
    <cellStyle name="40% - Accent5 3" xfId="52" xr:uid="{00000000-0005-0000-0000-000033000000}"/>
    <cellStyle name="40% - Accent5 4" xfId="53" xr:uid="{00000000-0005-0000-0000-000034000000}"/>
    <cellStyle name="40% - Accent5 5" xfId="54" xr:uid="{00000000-0005-0000-0000-000035000000}"/>
    <cellStyle name="40% - Accent5 6" xfId="55" xr:uid="{00000000-0005-0000-0000-000036000000}"/>
    <cellStyle name="40% - Accent6 2" xfId="56" xr:uid="{00000000-0005-0000-0000-000037000000}"/>
    <cellStyle name="40% - Accent6 3" xfId="57" xr:uid="{00000000-0005-0000-0000-000038000000}"/>
    <cellStyle name="40% - Accent6 4" xfId="58" xr:uid="{00000000-0005-0000-0000-000039000000}"/>
    <cellStyle name="40% - Accent6 5" xfId="59" xr:uid="{00000000-0005-0000-0000-00003A000000}"/>
    <cellStyle name="40% - Accent6 6" xfId="60" xr:uid="{00000000-0005-0000-0000-00003B000000}"/>
    <cellStyle name="60% - Accent1 2" xfId="61" xr:uid="{00000000-0005-0000-0000-00003C000000}"/>
    <cellStyle name="60% - Accent1 3" xfId="62" xr:uid="{00000000-0005-0000-0000-00003D000000}"/>
    <cellStyle name="60% - Accent1 4" xfId="63" xr:uid="{00000000-0005-0000-0000-00003E000000}"/>
    <cellStyle name="60% - Accent1 5" xfId="64" xr:uid="{00000000-0005-0000-0000-00003F000000}"/>
    <cellStyle name="60% - Accent1 6" xfId="65" xr:uid="{00000000-0005-0000-0000-000040000000}"/>
    <cellStyle name="60% - Accent2 2" xfId="66" xr:uid="{00000000-0005-0000-0000-000041000000}"/>
    <cellStyle name="60% - Accent2 3" xfId="67" xr:uid="{00000000-0005-0000-0000-000042000000}"/>
    <cellStyle name="60% - Accent2 4" xfId="68" xr:uid="{00000000-0005-0000-0000-000043000000}"/>
    <cellStyle name="60% - Accent2 5" xfId="69" xr:uid="{00000000-0005-0000-0000-000044000000}"/>
    <cellStyle name="60% - Accent2 6" xfId="70" xr:uid="{00000000-0005-0000-0000-000045000000}"/>
    <cellStyle name="60% - Accent3 2" xfId="71" xr:uid="{00000000-0005-0000-0000-000046000000}"/>
    <cellStyle name="60% - Accent3 3" xfId="72" xr:uid="{00000000-0005-0000-0000-000047000000}"/>
    <cellStyle name="60% - Accent3 4" xfId="73" xr:uid="{00000000-0005-0000-0000-000048000000}"/>
    <cellStyle name="60% - Accent3 5" xfId="74" xr:uid="{00000000-0005-0000-0000-000049000000}"/>
    <cellStyle name="60% - Accent3 6" xfId="75" xr:uid="{00000000-0005-0000-0000-00004A000000}"/>
    <cellStyle name="60% - Accent4 2" xfId="76" xr:uid="{00000000-0005-0000-0000-00004B000000}"/>
    <cellStyle name="60% - Accent4 3" xfId="77" xr:uid="{00000000-0005-0000-0000-00004C000000}"/>
    <cellStyle name="60% - Accent4 4" xfId="78" xr:uid="{00000000-0005-0000-0000-00004D000000}"/>
    <cellStyle name="60% - Accent4 5" xfId="79" xr:uid="{00000000-0005-0000-0000-00004E000000}"/>
    <cellStyle name="60% - Accent4 6" xfId="80" xr:uid="{00000000-0005-0000-0000-00004F000000}"/>
    <cellStyle name="60% - Accent5 2" xfId="81" xr:uid="{00000000-0005-0000-0000-000050000000}"/>
    <cellStyle name="60% - Accent5 3" xfId="82" xr:uid="{00000000-0005-0000-0000-000051000000}"/>
    <cellStyle name="60% - Accent5 4" xfId="83" xr:uid="{00000000-0005-0000-0000-000052000000}"/>
    <cellStyle name="60% - Accent5 5" xfId="84" xr:uid="{00000000-0005-0000-0000-000053000000}"/>
    <cellStyle name="60% - Accent5 6" xfId="85" xr:uid="{00000000-0005-0000-0000-000054000000}"/>
    <cellStyle name="60% - Accent6 2" xfId="86" xr:uid="{00000000-0005-0000-0000-000055000000}"/>
    <cellStyle name="60% - Accent6 3" xfId="87" xr:uid="{00000000-0005-0000-0000-000056000000}"/>
    <cellStyle name="60% - Accent6 4" xfId="88" xr:uid="{00000000-0005-0000-0000-000057000000}"/>
    <cellStyle name="60% - Accent6 5" xfId="89" xr:uid="{00000000-0005-0000-0000-000058000000}"/>
    <cellStyle name="60% - Accent6 6" xfId="90" xr:uid="{00000000-0005-0000-0000-000059000000}"/>
    <cellStyle name="Accent1 - 20%" xfId="91" xr:uid="{00000000-0005-0000-0000-00005A000000}"/>
    <cellStyle name="Accent1 - 40%" xfId="92" xr:uid="{00000000-0005-0000-0000-00005B000000}"/>
    <cellStyle name="Accent1 - 60%" xfId="93" xr:uid="{00000000-0005-0000-0000-00005C000000}"/>
    <cellStyle name="Accent1 - 60% 2" xfId="94" xr:uid="{00000000-0005-0000-0000-00005D000000}"/>
    <cellStyle name="Accent1 2" xfId="95" xr:uid="{00000000-0005-0000-0000-00005E000000}"/>
    <cellStyle name="Accent1 2 2" xfId="96" xr:uid="{00000000-0005-0000-0000-00005F000000}"/>
    <cellStyle name="Accent1 3" xfId="97" xr:uid="{00000000-0005-0000-0000-000060000000}"/>
    <cellStyle name="Accent1 3 2" xfId="98" xr:uid="{00000000-0005-0000-0000-000061000000}"/>
    <cellStyle name="Accent1 4" xfId="99" xr:uid="{00000000-0005-0000-0000-000062000000}"/>
    <cellStyle name="Accent1 4 2" xfId="100" xr:uid="{00000000-0005-0000-0000-000063000000}"/>
    <cellStyle name="Accent1 5" xfId="101" xr:uid="{00000000-0005-0000-0000-000064000000}"/>
    <cellStyle name="Accent1 5 2" xfId="102" xr:uid="{00000000-0005-0000-0000-000065000000}"/>
    <cellStyle name="Accent1 6" xfId="103" xr:uid="{00000000-0005-0000-0000-000066000000}"/>
    <cellStyle name="Accent1 6 2" xfId="104" xr:uid="{00000000-0005-0000-0000-000067000000}"/>
    <cellStyle name="Accent2 - 20%" xfId="105" xr:uid="{00000000-0005-0000-0000-000068000000}"/>
    <cellStyle name="Accent2 - 40%" xfId="106" xr:uid="{00000000-0005-0000-0000-000069000000}"/>
    <cellStyle name="Accent2 - 60%" xfId="107" xr:uid="{00000000-0005-0000-0000-00006A000000}"/>
    <cellStyle name="Accent2 - 60% 2" xfId="108" xr:uid="{00000000-0005-0000-0000-00006B000000}"/>
    <cellStyle name="Accent2 2" xfId="109" xr:uid="{00000000-0005-0000-0000-00006C000000}"/>
    <cellStyle name="Accent2 2 2" xfId="110" xr:uid="{00000000-0005-0000-0000-00006D000000}"/>
    <cellStyle name="Accent2 3" xfId="111" xr:uid="{00000000-0005-0000-0000-00006E000000}"/>
    <cellStyle name="Accent2 3 2" xfId="112" xr:uid="{00000000-0005-0000-0000-00006F000000}"/>
    <cellStyle name="Accent2 4" xfId="113" xr:uid="{00000000-0005-0000-0000-000070000000}"/>
    <cellStyle name="Accent2 4 2" xfId="114" xr:uid="{00000000-0005-0000-0000-000071000000}"/>
    <cellStyle name="Accent2 5" xfId="115" xr:uid="{00000000-0005-0000-0000-000072000000}"/>
    <cellStyle name="Accent2 5 2" xfId="116" xr:uid="{00000000-0005-0000-0000-000073000000}"/>
    <cellStyle name="Accent2 6" xfId="117" xr:uid="{00000000-0005-0000-0000-000074000000}"/>
    <cellStyle name="Accent2 6 2" xfId="118" xr:uid="{00000000-0005-0000-0000-000075000000}"/>
    <cellStyle name="Accent3 - 20%" xfId="119" xr:uid="{00000000-0005-0000-0000-000076000000}"/>
    <cellStyle name="Accent3 - 40%" xfId="120" xr:uid="{00000000-0005-0000-0000-000077000000}"/>
    <cellStyle name="Accent3 - 60%" xfId="121" xr:uid="{00000000-0005-0000-0000-000078000000}"/>
    <cellStyle name="Accent3 - 60% 2" xfId="122" xr:uid="{00000000-0005-0000-0000-000079000000}"/>
    <cellStyle name="Accent3 2" xfId="123" xr:uid="{00000000-0005-0000-0000-00007A000000}"/>
    <cellStyle name="Accent3 2 2" xfId="124" xr:uid="{00000000-0005-0000-0000-00007B000000}"/>
    <cellStyle name="Accent3 3" xfId="125" xr:uid="{00000000-0005-0000-0000-00007C000000}"/>
    <cellStyle name="Accent3 3 2" xfId="126" xr:uid="{00000000-0005-0000-0000-00007D000000}"/>
    <cellStyle name="Accent3 4" xfId="127" xr:uid="{00000000-0005-0000-0000-00007E000000}"/>
    <cellStyle name="Accent3 4 2" xfId="128" xr:uid="{00000000-0005-0000-0000-00007F000000}"/>
    <cellStyle name="Accent3 5" xfId="129" xr:uid="{00000000-0005-0000-0000-000080000000}"/>
    <cellStyle name="Accent3 5 2" xfId="130" xr:uid="{00000000-0005-0000-0000-000081000000}"/>
    <cellStyle name="Accent3 6" xfId="131" xr:uid="{00000000-0005-0000-0000-000082000000}"/>
    <cellStyle name="Accent3 6 2" xfId="132" xr:uid="{00000000-0005-0000-0000-000083000000}"/>
    <cellStyle name="Accent4 - 20%" xfId="133" xr:uid="{00000000-0005-0000-0000-000084000000}"/>
    <cellStyle name="Accent4 - 40%" xfId="134" xr:uid="{00000000-0005-0000-0000-000085000000}"/>
    <cellStyle name="Accent4 - 60%" xfId="135" xr:uid="{00000000-0005-0000-0000-000086000000}"/>
    <cellStyle name="Accent4 - 60% 2" xfId="136" xr:uid="{00000000-0005-0000-0000-000087000000}"/>
    <cellStyle name="Accent4 2" xfId="137" xr:uid="{00000000-0005-0000-0000-000088000000}"/>
    <cellStyle name="Accent4 2 2" xfId="138" xr:uid="{00000000-0005-0000-0000-000089000000}"/>
    <cellStyle name="Accent4 3" xfId="139" xr:uid="{00000000-0005-0000-0000-00008A000000}"/>
    <cellStyle name="Accent4 3 2" xfId="140" xr:uid="{00000000-0005-0000-0000-00008B000000}"/>
    <cellStyle name="Accent4 4" xfId="141" xr:uid="{00000000-0005-0000-0000-00008C000000}"/>
    <cellStyle name="Accent4 4 2" xfId="142" xr:uid="{00000000-0005-0000-0000-00008D000000}"/>
    <cellStyle name="Accent4 5" xfId="143" xr:uid="{00000000-0005-0000-0000-00008E000000}"/>
    <cellStyle name="Accent4 5 2" xfId="144" xr:uid="{00000000-0005-0000-0000-00008F000000}"/>
    <cellStyle name="Accent4 6" xfId="145" xr:uid="{00000000-0005-0000-0000-000090000000}"/>
    <cellStyle name="Accent4 6 2" xfId="146" xr:uid="{00000000-0005-0000-0000-000091000000}"/>
    <cellStyle name="Accent5 - 20%" xfId="147" xr:uid="{00000000-0005-0000-0000-000092000000}"/>
    <cellStyle name="Accent5 - 40%" xfId="148" xr:uid="{00000000-0005-0000-0000-000093000000}"/>
    <cellStyle name="Accent5 - 60%" xfId="149" xr:uid="{00000000-0005-0000-0000-000094000000}"/>
    <cellStyle name="Accent5 - 60% 2" xfId="150" xr:uid="{00000000-0005-0000-0000-000095000000}"/>
    <cellStyle name="Accent5 2" xfId="151" xr:uid="{00000000-0005-0000-0000-000096000000}"/>
    <cellStyle name="Accent5 2 2" xfId="152" xr:uid="{00000000-0005-0000-0000-000097000000}"/>
    <cellStyle name="Accent5 3" xfId="153" xr:uid="{00000000-0005-0000-0000-000098000000}"/>
    <cellStyle name="Accent5 3 2" xfId="154" xr:uid="{00000000-0005-0000-0000-000099000000}"/>
    <cellStyle name="Accent5 4" xfId="155" xr:uid="{00000000-0005-0000-0000-00009A000000}"/>
    <cellStyle name="Accent5 4 2" xfId="156" xr:uid="{00000000-0005-0000-0000-00009B000000}"/>
    <cellStyle name="Accent5 5" xfId="157" xr:uid="{00000000-0005-0000-0000-00009C000000}"/>
    <cellStyle name="Accent5 5 2" xfId="158" xr:uid="{00000000-0005-0000-0000-00009D000000}"/>
    <cellStyle name="Accent5 6" xfId="159" xr:uid="{00000000-0005-0000-0000-00009E000000}"/>
    <cellStyle name="Accent5 6 2" xfId="160" xr:uid="{00000000-0005-0000-0000-00009F000000}"/>
    <cellStyle name="Accent6 - 20%" xfId="161" xr:uid="{00000000-0005-0000-0000-0000A0000000}"/>
    <cellStyle name="Accent6 - 40%" xfId="162" xr:uid="{00000000-0005-0000-0000-0000A1000000}"/>
    <cellStyle name="Accent6 - 60%" xfId="163" xr:uid="{00000000-0005-0000-0000-0000A2000000}"/>
    <cellStyle name="Accent6 - 60% 2" xfId="164" xr:uid="{00000000-0005-0000-0000-0000A3000000}"/>
    <cellStyle name="Accent6 2" xfId="165" xr:uid="{00000000-0005-0000-0000-0000A4000000}"/>
    <cellStyle name="Accent6 2 2" xfId="166" xr:uid="{00000000-0005-0000-0000-0000A5000000}"/>
    <cellStyle name="Accent6 3" xfId="167" xr:uid="{00000000-0005-0000-0000-0000A6000000}"/>
    <cellStyle name="Accent6 3 2" xfId="168" xr:uid="{00000000-0005-0000-0000-0000A7000000}"/>
    <cellStyle name="Accent6 4" xfId="169" xr:uid="{00000000-0005-0000-0000-0000A8000000}"/>
    <cellStyle name="Accent6 4 2" xfId="170" xr:uid="{00000000-0005-0000-0000-0000A9000000}"/>
    <cellStyle name="Accent6 5" xfId="171" xr:uid="{00000000-0005-0000-0000-0000AA000000}"/>
    <cellStyle name="Accent6 5 2" xfId="172" xr:uid="{00000000-0005-0000-0000-0000AB000000}"/>
    <cellStyle name="Accent6 6" xfId="173" xr:uid="{00000000-0005-0000-0000-0000AC000000}"/>
    <cellStyle name="Accent6 6 2" xfId="174" xr:uid="{00000000-0005-0000-0000-0000AD000000}"/>
    <cellStyle name="Bad 2" xfId="175" xr:uid="{00000000-0005-0000-0000-0000AE000000}"/>
    <cellStyle name="Bad 2 2" xfId="176" xr:uid="{00000000-0005-0000-0000-0000AF000000}"/>
    <cellStyle name="Bad 3" xfId="177" xr:uid="{00000000-0005-0000-0000-0000B0000000}"/>
    <cellStyle name="Bad 3 2" xfId="178" xr:uid="{00000000-0005-0000-0000-0000B1000000}"/>
    <cellStyle name="Bad 4" xfId="179" xr:uid="{00000000-0005-0000-0000-0000B2000000}"/>
    <cellStyle name="Bad 4 2" xfId="180" xr:uid="{00000000-0005-0000-0000-0000B3000000}"/>
    <cellStyle name="Bad 5" xfId="181" xr:uid="{00000000-0005-0000-0000-0000B4000000}"/>
    <cellStyle name="Bad 5 2" xfId="182" xr:uid="{00000000-0005-0000-0000-0000B5000000}"/>
    <cellStyle name="Bad 6" xfId="183" xr:uid="{00000000-0005-0000-0000-0000B6000000}"/>
    <cellStyle name="Bad 6 2" xfId="184" xr:uid="{00000000-0005-0000-0000-0000B7000000}"/>
    <cellStyle name="Bold" xfId="185" xr:uid="{00000000-0005-0000-0000-0000B8000000}"/>
    <cellStyle name="Calculation 2" xfId="186" xr:uid="{00000000-0005-0000-0000-0000B9000000}"/>
    <cellStyle name="Calculation 2 2" xfId="187" xr:uid="{00000000-0005-0000-0000-0000BA000000}"/>
    <cellStyle name="Calculation 3" xfId="188" xr:uid="{00000000-0005-0000-0000-0000BB000000}"/>
    <cellStyle name="Calculation 3 2" xfId="189" xr:uid="{00000000-0005-0000-0000-0000BC000000}"/>
    <cellStyle name="Calculation 4" xfId="190" xr:uid="{00000000-0005-0000-0000-0000BD000000}"/>
    <cellStyle name="Calculation 4 2" xfId="191" xr:uid="{00000000-0005-0000-0000-0000BE000000}"/>
    <cellStyle name="Calculation 5" xfId="192" xr:uid="{00000000-0005-0000-0000-0000BF000000}"/>
    <cellStyle name="Calculation 5 2" xfId="193" xr:uid="{00000000-0005-0000-0000-0000C0000000}"/>
    <cellStyle name="Calculation 6" xfId="194" xr:uid="{00000000-0005-0000-0000-0000C1000000}"/>
    <cellStyle name="Calculation 6 2" xfId="195" xr:uid="{00000000-0005-0000-0000-0000C2000000}"/>
    <cellStyle name="Check Cell 2" xfId="196" xr:uid="{00000000-0005-0000-0000-0000C3000000}"/>
    <cellStyle name="Check Cell 2 2" xfId="197" xr:uid="{00000000-0005-0000-0000-0000C4000000}"/>
    <cellStyle name="Check Cell 3" xfId="198" xr:uid="{00000000-0005-0000-0000-0000C5000000}"/>
    <cellStyle name="Check Cell 3 2" xfId="199" xr:uid="{00000000-0005-0000-0000-0000C6000000}"/>
    <cellStyle name="Check Cell 4" xfId="200" xr:uid="{00000000-0005-0000-0000-0000C7000000}"/>
    <cellStyle name="Check Cell 4 2" xfId="201" xr:uid="{00000000-0005-0000-0000-0000C8000000}"/>
    <cellStyle name="Check Cell 5" xfId="202" xr:uid="{00000000-0005-0000-0000-0000C9000000}"/>
    <cellStyle name="Check Cell 5 2" xfId="203" xr:uid="{00000000-0005-0000-0000-0000CA000000}"/>
    <cellStyle name="Check Cell 6" xfId="204" xr:uid="{00000000-0005-0000-0000-0000CB000000}"/>
    <cellStyle name="Check Cell 6 2" xfId="205" xr:uid="{00000000-0005-0000-0000-0000CC000000}"/>
    <cellStyle name="Emphasis 1" xfId="206" xr:uid="{00000000-0005-0000-0000-0000CD000000}"/>
    <cellStyle name="Emphasis 1 2" xfId="207" xr:uid="{00000000-0005-0000-0000-0000CE000000}"/>
    <cellStyle name="Emphasis 2" xfId="208" xr:uid="{00000000-0005-0000-0000-0000CF000000}"/>
    <cellStyle name="Emphasis 2 2" xfId="209" xr:uid="{00000000-0005-0000-0000-0000D0000000}"/>
    <cellStyle name="Emphasis 3" xfId="210" xr:uid="{00000000-0005-0000-0000-0000D1000000}"/>
    <cellStyle name="Emphasis 3 2" xfId="211" xr:uid="{00000000-0005-0000-0000-0000D2000000}"/>
    <cellStyle name="Explanatory Text 2" xfId="212" xr:uid="{00000000-0005-0000-0000-0000D3000000}"/>
    <cellStyle name="Explanatory Text 3" xfId="213" xr:uid="{00000000-0005-0000-0000-0000D4000000}"/>
    <cellStyle name="Explanatory Text 4" xfId="214" xr:uid="{00000000-0005-0000-0000-0000D5000000}"/>
    <cellStyle name="Explanatory Text 5" xfId="215" xr:uid="{00000000-0005-0000-0000-0000D6000000}"/>
    <cellStyle name="Explanatory Text 6" xfId="216" xr:uid="{00000000-0005-0000-0000-0000D7000000}"/>
    <cellStyle name="Followed Hyperlink" xfId="1081" builtinId="9" hidden="1"/>
    <cellStyle name="Followed Hyperlink" xfId="1084" builtinId="9" hidden="1"/>
    <cellStyle name="Followed Hyperlink" xfId="1087" builtinId="9" hidden="1"/>
    <cellStyle name="Followed Hyperlink" xfId="1089" builtinId="9" hidden="1"/>
    <cellStyle name="Followed Hyperlink" xfId="1092" builtinId="9" hidden="1"/>
    <cellStyle name="Followed Hyperlink" xfId="1095" builtinId="9" hidden="1"/>
    <cellStyle name="Followed Hyperlink" xfId="1097" builtinId="9" hidden="1"/>
    <cellStyle name="Followed Hyperlink" xfId="1100" builtinId="9" hidden="1"/>
    <cellStyle name="Followed Hyperlink" xfId="1103" builtinId="9" hidden="1"/>
    <cellStyle name="Followed Hyperlink" xfId="1098" builtinId="9" hidden="1"/>
    <cellStyle name="Followed Hyperlink" xfId="1090" builtinId="9" hidden="1"/>
    <cellStyle name="Followed Hyperlink" xfId="1082" builtinId="9" hidden="1"/>
    <cellStyle name="Followed Hyperlink" xfId="1074" builtinId="9" hidden="1"/>
    <cellStyle name="Followed Hyperlink" xfId="1066" builtinId="9" hidden="1"/>
    <cellStyle name="Followed Hyperlink" xfId="1058" builtinId="9" hidden="1"/>
    <cellStyle name="Followed Hyperlink" xfId="1050" builtinId="9" hidden="1"/>
    <cellStyle name="Followed Hyperlink" xfId="1042" builtinId="9" hidden="1"/>
    <cellStyle name="Followed Hyperlink" xfId="1034" builtinId="9" hidden="1"/>
    <cellStyle name="Followed Hyperlink" xfId="1026" builtinId="9" hidden="1"/>
    <cellStyle name="Followed Hyperlink" xfId="1018" builtinId="9" hidden="1"/>
    <cellStyle name="Followed Hyperlink" xfId="1010" builtinId="9" hidden="1"/>
    <cellStyle name="Followed Hyperlink" xfId="1002" builtinId="9" hidden="1"/>
    <cellStyle name="Followed Hyperlink" xfId="994" builtinId="9" hidden="1"/>
    <cellStyle name="Followed Hyperlink" xfId="986" builtinId="9" hidden="1"/>
    <cellStyle name="Followed Hyperlink" xfId="978" builtinId="9" hidden="1"/>
    <cellStyle name="Followed Hyperlink" xfId="970" builtinId="9" hidden="1"/>
    <cellStyle name="Followed Hyperlink" xfId="962" builtinId="9" hidden="1"/>
    <cellStyle name="Followed Hyperlink" xfId="954" builtinId="9" hidden="1"/>
    <cellStyle name="Followed Hyperlink" xfId="946" builtinId="9" hidden="1"/>
    <cellStyle name="Followed Hyperlink" xfId="938" builtinId="9" hidden="1"/>
    <cellStyle name="Followed Hyperlink" xfId="892" builtinId="9" hidden="1"/>
    <cellStyle name="Followed Hyperlink" xfId="895" builtinId="9" hidden="1"/>
    <cellStyle name="Followed Hyperlink" xfId="897" builtinId="9" hidden="1"/>
    <cellStyle name="Followed Hyperlink" xfId="899" builtinId="9" hidden="1"/>
    <cellStyle name="Followed Hyperlink" xfId="901" builtinId="9" hidden="1"/>
    <cellStyle name="Followed Hyperlink" xfId="904" builtinId="9" hidden="1"/>
    <cellStyle name="Followed Hyperlink" xfId="906" builtinId="9" hidden="1"/>
    <cellStyle name="Followed Hyperlink" xfId="908" builtinId="9" hidden="1"/>
    <cellStyle name="Followed Hyperlink" xfId="911" builtinId="9" hidden="1"/>
    <cellStyle name="Followed Hyperlink" xfId="913" builtinId="9" hidden="1"/>
    <cellStyle name="Followed Hyperlink" xfId="915" builtinId="9" hidden="1"/>
    <cellStyle name="Followed Hyperlink" xfId="917" builtinId="9" hidden="1"/>
    <cellStyle name="Followed Hyperlink" xfId="920" builtinId="9" hidden="1"/>
    <cellStyle name="Followed Hyperlink" xfId="922" builtinId="9" hidden="1"/>
    <cellStyle name="Followed Hyperlink" xfId="924" builtinId="9" hidden="1"/>
    <cellStyle name="Followed Hyperlink" xfId="927" builtinId="9" hidden="1"/>
    <cellStyle name="Followed Hyperlink" xfId="929" builtinId="9" hidden="1"/>
    <cellStyle name="Followed Hyperlink" xfId="931" builtinId="9" hidden="1"/>
    <cellStyle name="Followed Hyperlink" xfId="933" builtinId="9" hidden="1"/>
    <cellStyle name="Followed Hyperlink" xfId="936" builtinId="9" hidden="1"/>
    <cellStyle name="Followed Hyperlink" xfId="934" builtinId="9" hidden="1"/>
    <cellStyle name="Followed Hyperlink" xfId="918" builtinId="9" hidden="1"/>
    <cellStyle name="Followed Hyperlink" xfId="902" builtinId="9" hidden="1"/>
    <cellStyle name="Followed Hyperlink" xfId="872" builtinId="9" hidden="1"/>
    <cellStyle name="Followed Hyperlink" xfId="874" builtinId="9" hidden="1"/>
    <cellStyle name="Followed Hyperlink" xfId="876" builtinId="9" hidden="1"/>
    <cellStyle name="Followed Hyperlink" xfId="879" builtinId="9" hidden="1"/>
    <cellStyle name="Followed Hyperlink" xfId="881" builtinId="9" hidden="1"/>
    <cellStyle name="Followed Hyperlink" xfId="883" builtinId="9" hidden="1"/>
    <cellStyle name="Followed Hyperlink" xfId="885" builtinId="9" hidden="1"/>
    <cellStyle name="Followed Hyperlink" xfId="887" builtinId="9" hidden="1"/>
    <cellStyle name="Followed Hyperlink" xfId="889" builtinId="9" hidden="1"/>
    <cellStyle name="Followed Hyperlink" xfId="878" builtinId="9" hidden="1"/>
    <cellStyle name="Followed Hyperlink" xfId="865" builtinId="9" hidden="1"/>
    <cellStyle name="Followed Hyperlink" xfId="867" builtinId="9" hidden="1"/>
    <cellStyle name="Followed Hyperlink" xfId="869" builtinId="9" hidden="1"/>
    <cellStyle name="Followed Hyperlink" xfId="871" builtinId="9" hidden="1"/>
    <cellStyle name="Followed Hyperlink" xfId="860" builtinId="9" hidden="1"/>
    <cellStyle name="Followed Hyperlink" xfId="863" builtinId="9" hidden="1"/>
    <cellStyle name="Followed Hyperlink" xfId="857" builtinId="9" hidden="1"/>
    <cellStyle name="Followed Hyperlink" xfId="856" builtinId="9" hidden="1"/>
    <cellStyle name="Followed Hyperlink" xfId="858" builtinId="9" hidden="1"/>
    <cellStyle name="Followed Hyperlink" xfId="862" builtinId="9" hidden="1"/>
    <cellStyle name="Followed Hyperlink" xfId="861" builtinId="9" hidden="1"/>
    <cellStyle name="Followed Hyperlink" xfId="859" builtinId="9" hidden="1"/>
    <cellStyle name="Followed Hyperlink" xfId="870" builtinId="9" hidden="1"/>
    <cellStyle name="Followed Hyperlink" xfId="868" builtinId="9" hidden="1"/>
    <cellStyle name="Followed Hyperlink" xfId="866" builtinId="9" hidden="1"/>
    <cellStyle name="Followed Hyperlink" xfId="864" builtinId="9" hidden="1"/>
    <cellStyle name="Followed Hyperlink" xfId="890" builtinId="9" hidden="1"/>
    <cellStyle name="Followed Hyperlink" xfId="888" builtinId="9" hidden="1"/>
    <cellStyle name="Followed Hyperlink" xfId="886" builtinId="9" hidden="1"/>
    <cellStyle name="Followed Hyperlink" xfId="884" builtinId="9" hidden="1"/>
    <cellStyle name="Followed Hyperlink" xfId="882" builtinId="9" hidden="1"/>
    <cellStyle name="Followed Hyperlink" xfId="880" builtinId="9" hidden="1"/>
    <cellStyle name="Followed Hyperlink" xfId="877" builtinId="9" hidden="1"/>
    <cellStyle name="Followed Hyperlink" xfId="875" builtinId="9" hidden="1"/>
    <cellStyle name="Followed Hyperlink" xfId="873" builtinId="9" hidden="1"/>
    <cellStyle name="Followed Hyperlink" xfId="894" builtinId="9" hidden="1"/>
    <cellStyle name="Followed Hyperlink" xfId="910" builtinId="9" hidden="1"/>
    <cellStyle name="Followed Hyperlink" xfId="926" builtinId="9" hidden="1"/>
    <cellStyle name="Followed Hyperlink" xfId="937" builtinId="9" hidden="1"/>
    <cellStyle name="Followed Hyperlink" xfId="935" builtinId="9" hidden="1"/>
    <cellStyle name="Followed Hyperlink" xfId="932" builtinId="9" hidden="1"/>
    <cellStyle name="Followed Hyperlink" xfId="930" builtinId="9" hidden="1"/>
    <cellStyle name="Followed Hyperlink" xfId="928" builtinId="9" hidden="1"/>
    <cellStyle name="Followed Hyperlink" xfId="925" builtinId="9" hidden="1"/>
    <cellStyle name="Followed Hyperlink" xfId="923" builtinId="9" hidden="1"/>
    <cellStyle name="Followed Hyperlink" xfId="921" builtinId="9" hidden="1"/>
    <cellStyle name="Followed Hyperlink" xfId="919" builtinId="9" hidden="1"/>
    <cellStyle name="Followed Hyperlink" xfId="916" builtinId="9" hidden="1"/>
    <cellStyle name="Followed Hyperlink" xfId="914" builtinId="9" hidden="1"/>
    <cellStyle name="Followed Hyperlink" xfId="912" builtinId="9" hidden="1"/>
    <cellStyle name="Followed Hyperlink" xfId="909" builtinId="9" hidden="1"/>
    <cellStyle name="Followed Hyperlink" xfId="907" builtinId="9" hidden="1"/>
    <cellStyle name="Followed Hyperlink" xfId="905" builtinId="9" hidden="1"/>
    <cellStyle name="Followed Hyperlink" xfId="903" builtinId="9" hidden="1"/>
    <cellStyle name="Followed Hyperlink" xfId="900" builtinId="9" hidden="1"/>
    <cellStyle name="Followed Hyperlink" xfId="898" builtinId="9" hidden="1"/>
    <cellStyle name="Followed Hyperlink" xfId="896" builtinId="9" hidden="1"/>
    <cellStyle name="Followed Hyperlink" xfId="893" builtinId="9" hidden="1"/>
    <cellStyle name="Followed Hyperlink" xfId="891" builtinId="9" hidden="1"/>
    <cellStyle name="Followed Hyperlink" xfId="942" builtinId="9" hidden="1"/>
    <cellStyle name="Followed Hyperlink" xfId="950" builtinId="9" hidden="1"/>
    <cellStyle name="Followed Hyperlink" xfId="958" builtinId="9" hidden="1"/>
    <cellStyle name="Followed Hyperlink" xfId="966" builtinId="9" hidden="1"/>
    <cellStyle name="Followed Hyperlink" xfId="974" builtinId="9" hidden="1"/>
    <cellStyle name="Followed Hyperlink" xfId="982" builtinId="9" hidden="1"/>
    <cellStyle name="Followed Hyperlink" xfId="990" builtinId="9" hidden="1"/>
    <cellStyle name="Followed Hyperlink" xfId="998" builtinId="9" hidden="1"/>
    <cellStyle name="Followed Hyperlink" xfId="1006" builtinId="9" hidden="1"/>
    <cellStyle name="Followed Hyperlink" xfId="1014" builtinId="9" hidden="1"/>
    <cellStyle name="Followed Hyperlink" xfId="1022" builtinId="9" hidden="1"/>
    <cellStyle name="Followed Hyperlink" xfId="1030" builtinId="9" hidden="1"/>
    <cellStyle name="Followed Hyperlink" xfId="1038" builtinId="9" hidden="1"/>
    <cellStyle name="Followed Hyperlink" xfId="1046" builtinId="9" hidden="1"/>
    <cellStyle name="Followed Hyperlink" xfId="1054" builtinId="9" hidden="1"/>
    <cellStyle name="Followed Hyperlink" xfId="1062" builtinId="9" hidden="1"/>
    <cellStyle name="Followed Hyperlink" xfId="1070" builtinId="9" hidden="1"/>
    <cellStyle name="Followed Hyperlink" xfId="1078" builtinId="9" hidden="1"/>
    <cellStyle name="Followed Hyperlink" xfId="1086" builtinId="9" hidden="1"/>
    <cellStyle name="Followed Hyperlink" xfId="1094" builtinId="9" hidden="1"/>
    <cellStyle name="Followed Hyperlink" xfId="1102" builtinId="9" hidden="1"/>
    <cellStyle name="Followed Hyperlink" xfId="1101" builtinId="9" hidden="1"/>
    <cellStyle name="Followed Hyperlink" xfId="1099" builtinId="9" hidden="1"/>
    <cellStyle name="Followed Hyperlink" xfId="1096" builtinId="9" hidden="1"/>
    <cellStyle name="Followed Hyperlink" xfId="1093" builtinId="9" hidden="1"/>
    <cellStyle name="Followed Hyperlink" xfId="1091" builtinId="9" hidden="1"/>
    <cellStyle name="Followed Hyperlink" xfId="1088" builtinId="9" hidden="1"/>
    <cellStyle name="Followed Hyperlink" xfId="1085" builtinId="9" hidden="1"/>
    <cellStyle name="Followed Hyperlink" xfId="1083" builtinId="9" hidden="1"/>
    <cellStyle name="Followed Hyperlink" xfId="1080" builtinId="9" hidden="1"/>
    <cellStyle name="Followed Hyperlink" xfId="1279" builtinId="9" hidden="1"/>
    <cellStyle name="Followed Hyperlink" xfId="1275" builtinId="9" hidden="1"/>
    <cellStyle name="Followed Hyperlink" xfId="1271" builtinId="9" hidden="1"/>
    <cellStyle name="Followed Hyperlink" xfId="1263" builtinId="9" hidden="1"/>
    <cellStyle name="Followed Hyperlink" xfId="1259" builtinId="9" hidden="1"/>
    <cellStyle name="Followed Hyperlink" xfId="1255" builtinId="9" hidden="1"/>
    <cellStyle name="Followed Hyperlink" xfId="1247" builtinId="9" hidden="1"/>
    <cellStyle name="Followed Hyperlink" xfId="1243" builtinId="9" hidden="1"/>
    <cellStyle name="Followed Hyperlink" xfId="1239" builtinId="9" hidden="1"/>
    <cellStyle name="Followed Hyperlink" xfId="1231" builtinId="9" hidden="1"/>
    <cellStyle name="Followed Hyperlink" xfId="1227" builtinId="9" hidden="1"/>
    <cellStyle name="Followed Hyperlink" xfId="1223" builtinId="9" hidden="1"/>
    <cellStyle name="Followed Hyperlink" xfId="1215" builtinId="9" hidden="1"/>
    <cellStyle name="Followed Hyperlink" xfId="1211" builtinId="9" hidden="1"/>
    <cellStyle name="Followed Hyperlink" xfId="1207" builtinId="9" hidden="1"/>
    <cellStyle name="Followed Hyperlink" xfId="1199" builtinId="9" hidden="1"/>
    <cellStyle name="Followed Hyperlink" xfId="1195" builtinId="9" hidden="1"/>
    <cellStyle name="Followed Hyperlink" xfId="1191" builtinId="9" hidden="1"/>
    <cellStyle name="Followed Hyperlink" xfId="1183" builtinId="9" hidden="1"/>
    <cellStyle name="Followed Hyperlink" xfId="1179" builtinId="9" hidden="1"/>
    <cellStyle name="Followed Hyperlink" xfId="1175" builtinId="9" hidden="1"/>
    <cellStyle name="Followed Hyperlink" xfId="1167" builtinId="9" hidden="1"/>
    <cellStyle name="Followed Hyperlink" xfId="1162" builtinId="9" hidden="1"/>
    <cellStyle name="Followed Hyperlink" xfId="1160" builtinId="9" hidden="1"/>
    <cellStyle name="Followed Hyperlink" xfId="1156" builtinId="9" hidden="1"/>
    <cellStyle name="Followed Hyperlink" xfId="1154" builtinId="9" hidden="1"/>
    <cellStyle name="Followed Hyperlink" xfId="1152" builtinId="9" hidden="1"/>
    <cellStyle name="Followed Hyperlink" xfId="1148" builtinId="9" hidden="1"/>
    <cellStyle name="Followed Hyperlink" xfId="1146" builtinId="9" hidden="1"/>
    <cellStyle name="Followed Hyperlink" xfId="1144" builtinId="9" hidden="1"/>
    <cellStyle name="Followed Hyperlink" xfId="1140" builtinId="9" hidden="1"/>
    <cellStyle name="Followed Hyperlink" xfId="1138" builtinId="9" hidden="1"/>
    <cellStyle name="Followed Hyperlink" xfId="1136" builtinId="9" hidden="1"/>
    <cellStyle name="Followed Hyperlink" xfId="1132" builtinId="9" hidden="1"/>
    <cellStyle name="Followed Hyperlink" xfId="1130" builtinId="9" hidden="1"/>
    <cellStyle name="Followed Hyperlink" xfId="1128" builtinId="9" hidden="1"/>
    <cellStyle name="Followed Hyperlink" xfId="1124" builtinId="9" hidden="1"/>
    <cellStyle name="Followed Hyperlink" xfId="1122" builtinId="9" hidden="1"/>
    <cellStyle name="Followed Hyperlink" xfId="1120" builtinId="9" hidden="1"/>
    <cellStyle name="Followed Hyperlink" xfId="1116" builtinId="9" hidden="1"/>
    <cellStyle name="Followed Hyperlink" xfId="1114" builtinId="9" hidden="1"/>
    <cellStyle name="Followed Hyperlink" xfId="1112" builtinId="9" hidden="1"/>
    <cellStyle name="Followed Hyperlink" xfId="1108" builtinId="9" hidden="1"/>
    <cellStyle name="Followed Hyperlink" xfId="1106" builtinId="9" hidden="1"/>
    <cellStyle name="Followed Hyperlink" xfId="1104" builtinId="9" hidden="1"/>
    <cellStyle name="Followed Hyperlink" xfId="940" builtinId="9" hidden="1"/>
    <cellStyle name="Followed Hyperlink" xfId="941" builtinId="9" hidden="1"/>
    <cellStyle name="Followed Hyperlink" xfId="943" builtinId="9" hidden="1"/>
    <cellStyle name="Followed Hyperlink" xfId="945" builtinId="9" hidden="1"/>
    <cellStyle name="Followed Hyperlink" xfId="947" builtinId="9" hidden="1"/>
    <cellStyle name="Followed Hyperlink" xfId="948" builtinId="9" hidden="1"/>
    <cellStyle name="Followed Hyperlink" xfId="951" builtinId="9" hidden="1"/>
    <cellStyle name="Followed Hyperlink" xfId="952" builtinId="9" hidden="1"/>
    <cellStyle name="Followed Hyperlink" xfId="953" builtinId="9" hidden="1"/>
    <cellStyle name="Followed Hyperlink" xfId="956" builtinId="9" hidden="1"/>
    <cellStyle name="Followed Hyperlink" xfId="957" builtinId="9" hidden="1"/>
    <cellStyle name="Followed Hyperlink" xfId="959" builtinId="9" hidden="1"/>
    <cellStyle name="Followed Hyperlink" xfId="961" builtinId="9" hidden="1"/>
    <cellStyle name="Followed Hyperlink" xfId="963" builtinId="9" hidden="1"/>
    <cellStyle name="Followed Hyperlink" xfId="964" builtinId="9" hidden="1"/>
    <cellStyle name="Followed Hyperlink" xfId="967" builtinId="9" hidden="1"/>
    <cellStyle name="Followed Hyperlink" xfId="968" builtinId="9" hidden="1"/>
    <cellStyle name="Followed Hyperlink" xfId="969" builtinId="9" hidden="1"/>
    <cellStyle name="Followed Hyperlink" xfId="972" builtinId="9" hidden="1"/>
    <cellStyle name="Followed Hyperlink" xfId="973" builtinId="9" hidden="1"/>
    <cellStyle name="Followed Hyperlink" xfId="975" builtinId="9" hidden="1"/>
    <cellStyle name="Followed Hyperlink" xfId="977" builtinId="9" hidden="1"/>
    <cellStyle name="Followed Hyperlink" xfId="979" builtinId="9" hidden="1"/>
    <cellStyle name="Followed Hyperlink" xfId="980" builtinId="9" hidden="1"/>
    <cellStyle name="Followed Hyperlink" xfId="983" builtinId="9" hidden="1"/>
    <cellStyle name="Followed Hyperlink" xfId="984" builtinId="9" hidden="1"/>
    <cellStyle name="Followed Hyperlink" xfId="985" builtinId="9" hidden="1"/>
    <cellStyle name="Followed Hyperlink" xfId="988" builtinId="9" hidden="1"/>
    <cellStyle name="Followed Hyperlink" xfId="989" builtinId="9" hidden="1"/>
    <cellStyle name="Followed Hyperlink" xfId="991" builtinId="9" hidden="1"/>
    <cellStyle name="Followed Hyperlink" xfId="993" builtinId="9" hidden="1"/>
    <cellStyle name="Followed Hyperlink" xfId="995" builtinId="9" hidden="1"/>
    <cellStyle name="Followed Hyperlink" xfId="996" builtinId="9" hidden="1"/>
    <cellStyle name="Followed Hyperlink" xfId="999" builtinId="9" hidden="1"/>
    <cellStyle name="Followed Hyperlink" xfId="1000" builtinId="9" hidden="1"/>
    <cellStyle name="Followed Hyperlink" xfId="1001" builtinId="9" hidden="1"/>
    <cellStyle name="Followed Hyperlink" xfId="1004" builtinId="9" hidden="1"/>
    <cellStyle name="Followed Hyperlink" xfId="1005" builtinId="9" hidden="1"/>
    <cellStyle name="Followed Hyperlink" xfId="1007" builtinId="9" hidden="1"/>
    <cellStyle name="Followed Hyperlink" xfId="1009" builtinId="9" hidden="1"/>
    <cellStyle name="Followed Hyperlink" xfId="1011" builtinId="9" hidden="1"/>
    <cellStyle name="Followed Hyperlink" xfId="1012" builtinId="9" hidden="1"/>
    <cellStyle name="Followed Hyperlink" xfId="1015" builtinId="9" hidden="1"/>
    <cellStyle name="Followed Hyperlink" xfId="1016" builtinId="9" hidden="1"/>
    <cellStyle name="Followed Hyperlink" xfId="1017" builtinId="9" hidden="1"/>
    <cellStyle name="Followed Hyperlink" xfId="1020" builtinId="9" hidden="1"/>
    <cellStyle name="Followed Hyperlink" xfId="1021" builtinId="9" hidden="1"/>
    <cellStyle name="Followed Hyperlink" xfId="1023" builtinId="9" hidden="1"/>
    <cellStyle name="Followed Hyperlink" xfId="1025" builtinId="9" hidden="1"/>
    <cellStyle name="Followed Hyperlink" xfId="1027" builtinId="9" hidden="1"/>
    <cellStyle name="Followed Hyperlink" xfId="1028" builtinId="9" hidden="1"/>
    <cellStyle name="Followed Hyperlink" xfId="1031" builtinId="9" hidden="1"/>
    <cellStyle name="Followed Hyperlink" xfId="1032" builtinId="9" hidden="1"/>
    <cellStyle name="Followed Hyperlink" xfId="1033" builtinId="9" hidden="1"/>
    <cellStyle name="Followed Hyperlink" xfId="1036" builtinId="9" hidden="1"/>
    <cellStyle name="Followed Hyperlink" xfId="1037" builtinId="9" hidden="1"/>
    <cellStyle name="Followed Hyperlink" xfId="1039" builtinId="9" hidden="1"/>
    <cellStyle name="Followed Hyperlink" xfId="1041" builtinId="9" hidden="1"/>
    <cellStyle name="Followed Hyperlink" xfId="1043" builtinId="9" hidden="1"/>
    <cellStyle name="Followed Hyperlink" xfId="1044" builtinId="9" hidden="1"/>
    <cellStyle name="Followed Hyperlink" xfId="1047" builtinId="9" hidden="1"/>
    <cellStyle name="Followed Hyperlink" xfId="1048" builtinId="9" hidden="1"/>
    <cellStyle name="Followed Hyperlink" xfId="1049" builtinId="9" hidden="1"/>
    <cellStyle name="Followed Hyperlink" xfId="1052" builtinId="9" hidden="1"/>
    <cellStyle name="Followed Hyperlink" xfId="1053" builtinId="9" hidden="1"/>
    <cellStyle name="Followed Hyperlink" xfId="1055" builtinId="9" hidden="1"/>
    <cellStyle name="Followed Hyperlink" xfId="1057" builtinId="9" hidden="1"/>
    <cellStyle name="Followed Hyperlink" xfId="1059" builtinId="9" hidden="1"/>
    <cellStyle name="Followed Hyperlink" xfId="1060" builtinId="9" hidden="1"/>
    <cellStyle name="Followed Hyperlink" xfId="1063" builtinId="9" hidden="1"/>
    <cellStyle name="Followed Hyperlink" xfId="1064" builtinId="9" hidden="1"/>
    <cellStyle name="Followed Hyperlink" xfId="1065" builtinId="9" hidden="1"/>
    <cellStyle name="Followed Hyperlink" xfId="1068" builtinId="9" hidden="1"/>
    <cellStyle name="Followed Hyperlink" xfId="1069" builtinId="9" hidden="1"/>
    <cellStyle name="Followed Hyperlink" xfId="1071" builtinId="9" hidden="1"/>
    <cellStyle name="Followed Hyperlink" xfId="1073" builtinId="9" hidden="1"/>
    <cellStyle name="Followed Hyperlink" xfId="1075" builtinId="9" hidden="1"/>
    <cellStyle name="Followed Hyperlink" xfId="1076" builtinId="9" hidden="1"/>
    <cellStyle name="Followed Hyperlink" xfId="1079" builtinId="9" hidden="1"/>
    <cellStyle name="Followed Hyperlink" xfId="1077" builtinId="9" hidden="1"/>
    <cellStyle name="Followed Hyperlink" xfId="1072" builtinId="9" hidden="1"/>
    <cellStyle name="Followed Hyperlink" xfId="1067" builtinId="9" hidden="1"/>
    <cellStyle name="Followed Hyperlink" xfId="1061" builtinId="9" hidden="1"/>
    <cellStyle name="Followed Hyperlink" xfId="1056" builtinId="9" hidden="1"/>
    <cellStyle name="Followed Hyperlink" xfId="1051" builtinId="9" hidden="1"/>
    <cellStyle name="Followed Hyperlink" xfId="1045" builtinId="9" hidden="1"/>
    <cellStyle name="Followed Hyperlink" xfId="1040" builtinId="9" hidden="1"/>
    <cellStyle name="Followed Hyperlink" xfId="1035" builtinId="9" hidden="1"/>
    <cellStyle name="Followed Hyperlink" xfId="1029" builtinId="9" hidden="1"/>
    <cellStyle name="Followed Hyperlink" xfId="1024" builtinId="9" hidden="1"/>
    <cellStyle name="Followed Hyperlink" xfId="1019" builtinId="9" hidden="1"/>
    <cellStyle name="Followed Hyperlink" xfId="1013" builtinId="9" hidden="1"/>
    <cellStyle name="Followed Hyperlink" xfId="1008" builtinId="9" hidden="1"/>
    <cellStyle name="Followed Hyperlink" xfId="1003" builtinId="9" hidden="1"/>
    <cellStyle name="Followed Hyperlink" xfId="997" builtinId="9" hidden="1"/>
    <cellStyle name="Followed Hyperlink" xfId="992" builtinId="9" hidden="1"/>
    <cellStyle name="Followed Hyperlink" xfId="987" builtinId="9" hidden="1"/>
    <cellStyle name="Followed Hyperlink" xfId="981" builtinId="9" hidden="1"/>
    <cellStyle name="Followed Hyperlink" xfId="976" builtinId="9" hidden="1"/>
    <cellStyle name="Followed Hyperlink" xfId="971" builtinId="9" hidden="1"/>
    <cellStyle name="Followed Hyperlink" xfId="965" builtinId="9" hidden="1"/>
    <cellStyle name="Followed Hyperlink" xfId="960" builtinId="9" hidden="1"/>
    <cellStyle name="Followed Hyperlink" xfId="955" builtinId="9" hidden="1"/>
    <cellStyle name="Followed Hyperlink" xfId="949" builtinId="9" hidden="1"/>
    <cellStyle name="Followed Hyperlink" xfId="944" builtinId="9" hidden="1"/>
    <cellStyle name="Followed Hyperlink" xfId="939" builtinId="9" hidden="1"/>
    <cellStyle name="Followed Hyperlink" xfId="1110" builtinId="9" hidden="1"/>
    <cellStyle name="Followed Hyperlink" xfId="1118" builtinId="9" hidden="1"/>
    <cellStyle name="Followed Hyperlink" xfId="1126" builtinId="9" hidden="1"/>
    <cellStyle name="Followed Hyperlink" xfId="1134" builtinId="9" hidden="1"/>
    <cellStyle name="Followed Hyperlink" xfId="1142" builtinId="9" hidden="1"/>
    <cellStyle name="Followed Hyperlink" xfId="1150" builtinId="9" hidden="1"/>
    <cellStyle name="Followed Hyperlink" xfId="1158" builtinId="9" hidden="1"/>
    <cellStyle name="Followed Hyperlink" xfId="1171" builtinId="9" hidden="1"/>
    <cellStyle name="Followed Hyperlink" xfId="1187" builtinId="9" hidden="1"/>
    <cellStyle name="Followed Hyperlink" xfId="1203" builtinId="9" hidden="1"/>
    <cellStyle name="Followed Hyperlink" xfId="1219" builtinId="9" hidden="1"/>
    <cellStyle name="Followed Hyperlink" xfId="1235" builtinId="9" hidden="1"/>
    <cellStyle name="Followed Hyperlink" xfId="1251" builtinId="9" hidden="1"/>
    <cellStyle name="Followed Hyperlink" xfId="1267" builtinId="9" hidden="1"/>
    <cellStyle name="Followed Hyperlink" xfId="1283" builtinId="9" hidden="1"/>
    <cellStyle name="Followed Hyperlink" xfId="1189" builtinId="9" hidden="1"/>
    <cellStyle name="Followed Hyperlink" xfId="1193" builtinId="9" hidden="1"/>
    <cellStyle name="Followed Hyperlink" xfId="1197" builtinId="9" hidden="1"/>
    <cellStyle name="Followed Hyperlink" xfId="1205" builtinId="9" hidden="1"/>
    <cellStyle name="Followed Hyperlink" xfId="1209" builtinId="9" hidden="1"/>
    <cellStyle name="Followed Hyperlink" xfId="1213" builtinId="9" hidden="1"/>
    <cellStyle name="Followed Hyperlink" xfId="1217" builtinId="9" hidden="1"/>
    <cellStyle name="Followed Hyperlink" xfId="1221" builtinId="9" hidden="1"/>
    <cellStyle name="Followed Hyperlink" xfId="1225" builtinId="9" hidden="1"/>
    <cellStyle name="Followed Hyperlink" xfId="1229" builtinId="9" hidden="1"/>
    <cellStyle name="Followed Hyperlink" xfId="1237" builtinId="9" hidden="1"/>
    <cellStyle name="Followed Hyperlink" xfId="1241" builtinId="9" hidden="1"/>
    <cellStyle name="Followed Hyperlink" xfId="1245" builtinId="9" hidden="1"/>
    <cellStyle name="Followed Hyperlink" xfId="1249" builtinId="9" hidden="1"/>
    <cellStyle name="Followed Hyperlink" xfId="1253" builtinId="9" hidden="1"/>
    <cellStyle name="Followed Hyperlink" xfId="1257" builtinId="9" hidden="1"/>
    <cellStyle name="Followed Hyperlink" xfId="1261" builtinId="9" hidden="1"/>
    <cellStyle name="Followed Hyperlink" xfId="1269" builtinId="9" hidden="1"/>
    <cellStyle name="Followed Hyperlink" xfId="1273" builtinId="9" hidden="1"/>
    <cellStyle name="Followed Hyperlink" xfId="1277" builtinId="9" hidden="1"/>
    <cellStyle name="Followed Hyperlink" xfId="1281" builtinId="9" hidden="1"/>
    <cellStyle name="Followed Hyperlink" xfId="1285" builtinId="9" hidden="1"/>
    <cellStyle name="Followed Hyperlink" xfId="1289" builtinId="9" hidden="1"/>
    <cellStyle name="Followed Hyperlink" xfId="1293" builtinId="9" hidden="1"/>
    <cellStyle name="Followed Hyperlink" xfId="1301" builtinId="9" hidden="1"/>
    <cellStyle name="Followed Hyperlink" xfId="1305" builtinId="9" hidden="1"/>
    <cellStyle name="Followed Hyperlink" xfId="1309" builtinId="9" hidden="1"/>
    <cellStyle name="Followed Hyperlink" xfId="1313" builtinId="9" hidden="1"/>
    <cellStyle name="Followed Hyperlink" xfId="1317" builtinId="9" hidden="1"/>
    <cellStyle name="Followed Hyperlink" xfId="1321" builtinId="9" hidden="1"/>
    <cellStyle name="Followed Hyperlink" xfId="1325" builtinId="9" hidden="1"/>
    <cellStyle name="Followed Hyperlink" xfId="1327" builtinId="9" hidden="1"/>
    <cellStyle name="Followed Hyperlink" xfId="1323" builtinId="9" hidden="1"/>
    <cellStyle name="Followed Hyperlink" xfId="1319" builtinId="9" hidden="1"/>
    <cellStyle name="Followed Hyperlink" xfId="1315" builtinId="9" hidden="1"/>
    <cellStyle name="Followed Hyperlink" xfId="1311" builtinId="9" hidden="1"/>
    <cellStyle name="Followed Hyperlink" xfId="1307" builtinId="9" hidden="1"/>
    <cellStyle name="Followed Hyperlink" xfId="1303" builtinId="9" hidden="1"/>
    <cellStyle name="Followed Hyperlink" xfId="1295" builtinId="9" hidden="1"/>
    <cellStyle name="Followed Hyperlink" xfId="1291" builtinId="9" hidden="1"/>
    <cellStyle name="Followed Hyperlink" xfId="1287" builtinId="9" hidden="1"/>
    <cellStyle name="Followed Hyperlink" xfId="1299" builtinId="9" hidden="1"/>
    <cellStyle name="Followed Hyperlink" xfId="1329" builtinId="9" hidden="1"/>
    <cellStyle name="Followed Hyperlink" xfId="1297" builtinId="9" hidden="1"/>
    <cellStyle name="Followed Hyperlink" xfId="1265" builtinId="9" hidden="1"/>
    <cellStyle name="Followed Hyperlink" xfId="1233" builtinId="9" hidden="1"/>
    <cellStyle name="Followed Hyperlink" xfId="1201" builtinId="9" hidden="1"/>
    <cellStyle name="Followed Hyperlink" xfId="1137" builtinId="9" hidden="1"/>
    <cellStyle name="Followed Hyperlink" xfId="1139" builtinId="9" hidden="1"/>
    <cellStyle name="Followed Hyperlink" xfId="1141" builtinId="9" hidden="1"/>
    <cellStyle name="Followed Hyperlink" xfId="1143" builtinId="9" hidden="1"/>
    <cellStyle name="Followed Hyperlink" xfId="1145" builtinId="9" hidden="1"/>
    <cellStyle name="Followed Hyperlink" xfId="1147" builtinId="9" hidden="1"/>
    <cellStyle name="Followed Hyperlink" xfId="1151" builtinId="9" hidden="1"/>
    <cellStyle name="Followed Hyperlink" xfId="1153" builtinId="9" hidden="1"/>
    <cellStyle name="Followed Hyperlink" xfId="1155" builtinId="9" hidden="1"/>
    <cellStyle name="Followed Hyperlink" xfId="1157" builtinId="9" hidden="1"/>
    <cellStyle name="Followed Hyperlink" xfId="1159" builtinId="9" hidden="1"/>
    <cellStyle name="Followed Hyperlink" xfId="1161" builtinId="9" hidden="1"/>
    <cellStyle name="Followed Hyperlink" xfId="1165" builtinId="9" hidden="1"/>
    <cellStyle name="Followed Hyperlink" xfId="1169" builtinId="9" hidden="1"/>
    <cellStyle name="Followed Hyperlink" xfId="1173" builtinId="9" hidden="1"/>
    <cellStyle name="Followed Hyperlink" xfId="1177" builtinId="9" hidden="1"/>
    <cellStyle name="Followed Hyperlink" xfId="1181" builtinId="9" hidden="1"/>
    <cellStyle name="Followed Hyperlink" xfId="1185" builtinId="9" hidden="1"/>
    <cellStyle name="Followed Hyperlink" xfId="1149" builtinId="9" hidden="1"/>
    <cellStyle name="Followed Hyperlink" xfId="1121" builtinId="9" hidden="1"/>
    <cellStyle name="Followed Hyperlink" xfId="1123" builtinId="9" hidden="1"/>
    <cellStyle name="Followed Hyperlink" xfId="1125" builtinId="9" hidden="1"/>
    <cellStyle name="Followed Hyperlink" xfId="1127" builtinId="9" hidden="1"/>
    <cellStyle name="Followed Hyperlink" xfId="1129" builtinId="9" hidden="1"/>
    <cellStyle name="Followed Hyperlink" xfId="1131" builtinId="9" hidden="1"/>
    <cellStyle name="Followed Hyperlink" xfId="1133" builtinId="9" hidden="1"/>
    <cellStyle name="Followed Hyperlink" xfId="1135" builtinId="9" hidden="1"/>
    <cellStyle name="Followed Hyperlink" xfId="1111" builtinId="9" hidden="1"/>
    <cellStyle name="Followed Hyperlink" xfId="1113" builtinId="9" hidden="1"/>
    <cellStyle name="Followed Hyperlink" xfId="1115" builtinId="9" hidden="1"/>
    <cellStyle name="Followed Hyperlink" xfId="1119" builtinId="9" hidden="1"/>
    <cellStyle name="Followed Hyperlink" xfId="1117" builtinId="9" hidden="1"/>
    <cellStyle name="Followed Hyperlink" xfId="1107" builtinId="9" hidden="1"/>
    <cellStyle name="Followed Hyperlink" xfId="1109" builtinId="9" hidden="1"/>
    <cellStyle name="Followed Hyperlink" xfId="1105" builtinId="9" hidden="1"/>
    <cellStyle name="Good 2" xfId="217" xr:uid="{00000000-0005-0000-0000-00005E020000}"/>
    <cellStyle name="Good 2 2" xfId="218" xr:uid="{00000000-0005-0000-0000-00005F020000}"/>
    <cellStyle name="Good 3" xfId="219" xr:uid="{00000000-0005-0000-0000-000060020000}"/>
    <cellStyle name="Good 3 2" xfId="220" xr:uid="{00000000-0005-0000-0000-000061020000}"/>
    <cellStyle name="Good 4" xfId="221" xr:uid="{00000000-0005-0000-0000-000062020000}"/>
    <cellStyle name="Good 4 2" xfId="222" xr:uid="{00000000-0005-0000-0000-000063020000}"/>
    <cellStyle name="Good 5" xfId="223" xr:uid="{00000000-0005-0000-0000-000064020000}"/>
    <cellStyle name="Good 5 2" xfId="224" xr:uid="{00000000-0005-0000-0000-000065020000}"/>
    <cellStyle name="Good 6" xfId="225" xr:uid="{00000000-0005-0000-0000-000066020000}"/>
    <cellStyle name="Good 6 2" xfId="226" xr:uid="{00000000-0005-0000-0000-000067020000}"/>
    <cellStyle name="Heading 1 2" xfId="227" xr:uid="{00000000-0005-0000-0000-000068020000}"/>
    <cellStyle name="Heading 1 3" xfId="228" xr:uid="{00000000-0005-0000-0000-000069020000}"/>
    <cellStyle name="Heading 1 4" xfId="229" xr:uid="{00000000-0005-0000-0000-00006A020000}"/>
    <cellStyle name="Heading 1 5" xfId="230" xr:uid="{00000000-0005-0000-0000-00006B020000}"/>
    <cellStyle name="Heading 1 6" xfId="231" xr:uid="{00000000-0005-0000-0000-00006C020000}"/>
    <cellStyle name="Heading 2 2" xfId="232" xr:uid="{00000000-0005-0000-0000-00006D020000}"/>
    <cellStyle name="Heading 2 3" xfId="233" xr:uid="{00000000-0005-0000-0000-00006E020000}"/>
    <cellStyle name="Heading 2 4" xfId="234" xr:uid="{00000000-0005-0000-0000-00006F020000}"/>
    <cellStyle name="Heading 2 5" xfId="235" xr:uid="{00000000-0005-0000-0000-000070020000}"/>
    <cellStyle name="Heading 2 6" xfId="236" xr:uid="{00000000-0005-0000-0000-000071020000}"/>
    <cellStyle name="Heading 3 2" xfId="237" xr:uid="{00000000-0005-0000-0000-000072020000}"/>
    <cellStyle name="Heading 3 3" xfId="238" xr:uid="{00000000-0005-0000-0000-000073020000}"/>
    <cellStyle name="Heading 3 4" xfId="239" xr:uid="{00000000-0005-0000-0000-000074020000}"/>
    <cellStyle name="Heading 3 5" xfId="240" xr:uid="{00000000-0005-0000-0000-000075020000}"/>
    <cellStyle name="Heading 3 6" xfId="241" xr:uid="{00000000-0005-0000-0000-000076020000}"/>
    <cellStyle name="Heading 4 2" xfId="242" xr:uid="{00000000-0005-0000-0000-000077020000}"/>
    <cellStyle name="Heading 4 3" xfId="243" xr:uid="{00000000-0005-0000-0000-000078020000}"/>
    <cellStyle name="Heading 4 4" xfId="244" xr:uid="{00000000-0005-0000-0000-000079020000}"/>
    <cellStyle name="Heading 4 5" xfId="245" xr:uid="{00000000-0005-0000-0000-00007A020000}"/>
    <cellStyle name="Heading 4 6" xfId="246" xr:uid="{00000000-0005-0000-0000-00007B020000}"/>
    <cellStyle name="Hyperlink" xfId="1218" builtinId="8" hidden="1"/>
    <cellStyle name="Hyperlink" xfId="1222" builtinId="8" hidden="1"/>
    <cellStyle name="Hyperlink" xfId="1224" builtinId="8" hidden="1"/>
    <cellStyle name="Hyperlink" xfId="1226" builtinId="8" hidden="1"/>
    <cellStyle name="Hyperlink" xfId="1228" builtinId="8" hidden="1"/>
    <cellStyle name="Hyperlink" xfId="1230" builtinId="8" hidden="1"/>
    <cellStyle name="Hyperlink" xfId="1232" builtinId="8" hidden="1"/>
    <cellStyle name="Hyperlink" xfId="1234" builtinId="8" hidden="1"/>
    <cellStyle name="Hyperlink" xfId="1236" builtinId="8" hidden="1"/>
    <cellStyle name="Hyperlink" xfId="1238" builtinId="8" hidden="1"/>
    <cellStyle name="Hyperlink" xfId="1240" builtinId="8" hidden="1"/>
    <cellStyle name="Hyperlink" xfId="1242" builtinId="8" hidden="1"/>
    <cellStyle name="Hyperlink" xfId="1244" builtinId="8" hidden="1"/>
    <cellStyle name="Hyperlink" xfId="1246" builtinId="8" hidden="1"/>
    <cellStyle name="Hyperlink" xfId="1248" builtinId="8" hidden="1"/>
    <cellStyle name="Hyperlink" xfId="1220" builtinId="8" hidden="1"/>
    <cellStyle name="Hyperlink" xfId="1184" builtinId="8" hidden="1"/>
    <cellStyle name="Hyperlink" xfId="1186" builtinId="8" hidden="1"/>
    <cellStyle name="Hyperlink" xfId="1188" builtinId="8" hidden="1"/>
    <cellStyle name="Hyperlink" xfId="1190" builtinId="8" hidden="1"/>
    <cellStyle name="Hyperlink" xfId="1192" builtinId="8" hidden="1"/>
    <cellStyle name="Hyperlink" xfId="1194" builtinId="8" hidden="1"/>
    <cellStyle name="Hyperlink" xfId="1196" builtinId="8" hidden="1"/>
    <cellStyle name="Hyperlink" xfId="1198" builtinId="8" hidden="1"/>
    <cellStyle name="Hyperlink" xfId="1200" builtinId="8" hidden="1"/>
    <cellStyle name="Hyperlink" xfId="1202" builtinId="8" hidden="1"/>
    <cellStyle name="Hyperlink" xfId="1204" builtinId="8" hidden="1"/>
    <cellStyle name="Hyperlink" xfId="1174" builtinId="8" hidden="1"/>
    <cellStyle name="Hyperlink" xfId="1176" builtinId="8" hidden="1"/>
    <cellStyle name="Hyperlink" xfId="1178" builtinId="8" hidden="1"/>
    <cellStyle name="Hyperlink" xfId="1182" builtinId="8" hidden="1"/>
    <cellStyle name="Hyperlink" xfId="1168" builtinId="8" hidden="1"/>
    <cellStyle name="Hyperlink" xfId="1170" builtinId="8" hidden="1"/>
    <cellStyle name="Hyperlink" xfId="1172" builtinId="8" hidden="1"/>
    <cellStyle name="Hyperlink" xfId="1166" builtinId="8" hidden="1"/>
    <cellStyle name="Hyperlink" xfId="1164" builtinId="8" hidden="1"/>
    <cellStyle name="Hyperlink" xfId="1180" builtinId="8" hidden="1"/>
    <cellStyle name="Hyperlink" xfId="1250" builtinId="8" hidden="1"/>
    <cellStyle name="Hyperlink" xfId="1216" builtinId="8" hidden="1"/>
    <cellStyle name="Hyperlink" xfId="1298" builtinId="8" hidden="1"/>
    <cellStyle name="Hyperlink" xfId="1300" builtinId="8" hidden="1"/>
    <cellStyle name="Hyperlink" xfId="1302" builtinId="8" hidden="1"/>
    <cellStyle name="Hyperlink" xfId="1304" builtinId="8" hidden="1"/>
    <cellStyle name="Hyperlink" xfId="1306" builtinId="8" hidden="1"/>
    <cellStyle name="Hyperlink" xfId="1308" builtinId="8" hidden="1"/>
    <cellStyle name="Hyperlink" xfId="1310" builtinId="8" hidden="1"/>
    <cellStyle name="Hyperlink" xfId="1314" builtinId="8" hidden="1"/>
    <cellStyle name="Hyperlink" xfId="1318" builtinId="8" hidden="1"/>
    <cellStyle name="Hyperlink" xfId="1320" builtinId="8" hidden="1"/>
    <cellStyle name="Hyperlink" xfId="1322" builtinId="8" hidden="1"/>
    <cellStyle name="Hyperlink" xfId="1324" builtinId="8" hidden="1"/>
    <cellStyle name="Hyperlink" xfId="1326" builtinId="8" hidden="1"/>
    <cellStyle name="Hyperlink" xfId="1328" builtinId="8" hidden="1"/>
    <cellStyle name="Hyperlink" xfId="1316" builtinId="8" hidden="1"/>
    <cellStyle name="Hyperlink" xfId="1284" builtinId="8" hidden="1"/>
    <cellStyle name="Hyperlink" xfId="1252" builtinId="8" hidden="1"/>
    <cellStyle name="Hyperlink" xfId="1206" builtinId="8" hidden="1"/>
    <cellStyle name="Hyperlink" xfId="1208" builtinId="8" hidden="1"/>
    <cellStyle name="Hyperlink" xfId="1210" builtinId="8" hidden="1"/>
    <cellStyle name="Hyperlink" xfId="1212" builtinId="8" hidden="1"/>
    <cellStyle name="Hyperlink" xfId="1214" builtinId="8" hidden="1"/>
    <cellStyle name="Hyperlink" xfId="1312" builtinId="8" hidden="1"/>
    <cellStyle name="Hyperlink" xfId="1274" builtinId="8" hidden="1"/>
    <cellStyle name="Hyperlink" xfId="1276" builtinId="8" hidden="1"/>
    <cellStyle name="Hyperlink" xfId="1278" builtinId="8" hidden="1"/>
    <cellStyle name="Hyperlink" xfId="1280" builtinId="8" hidden="1"/>
    <cellStyle name="Hyperlink" xfId="1282" builtinId="8" hidden="1"/>
    <cellStyle name="Hyperlink" xfId="1286" builtinId="8" hidden="1"/>
    <cellStyle name="Hyperlink" xfId="1288" builtinId="8" hidden="1"/>
    <cellStyle name="Hyperlink" xfId="1290" builtinId="8" hidden="1"/>
    <cellStyle name="Hyperlink" xfId="1292" builtinId="8" hidden="1"/>
    <cellStyle name="Hyperlink" xfId="1294" builtinId="8" hidden="1"/>
    <cellStyle name="Hyperlink" xfId="1296" builtinId="8" hidden="1"/>
    <cellStyle name="Hyperlink" xfId="1264" builtinId="8" hidden="1"/>
    <cellStyle name="Hyperlink" xfId="1266" builtinId="8" hidden="1"/>
    <cellStyle name="Hyperlink" xfId="1268" builtinId="8" hidden="1"/>
    <cellStyle name="Hyperlink" xfId="1270" builtinId="8" hidden="1"/>
    <cellStyle name="Hyperlink" xfId="1272" builtinId="8" hidden="1"/>
    <cellStyle name="Hyperlink" xfId="1258" builtinId="8" hidden="1"/>
    <cellStyle name="Hyperlink" xfId="1260" builtinId="8" hidden="1"/>
    <cellStyle name="Hyperlink" xfId="1262" builtinId="8" hidden="1"/>
    <cellStyle name="Hyperlink" xfId="1256" builtinId="8" hidden="1"/>
    <cellStyle name="Hyperlink" xfId="1254" builtinId="8" hidden="1"/>
    <cellStyle name="Hyperlink 2" xfId="247" xr:uid="{00000000-0005-0000-0000-0000CF020000}"/>
    <cellStyle name="Hyperlink 3" xfId="248" xr:uid="{00000000-0005-0000-0000-0000D0020000}"/>
    <cellStyle name="Input 2" xfId="249" xr:uid="{00000000-0005-0000-0000-0000D1020000}"/>
    <cellStyle name="Input 3" xfId="250" xr:uid="{00000000-0005-0000-0000-0000D2020000}"/>
    <cellStyle name="Input 4" xfId="251" xr:uid="{00000000-0005-0000-0000-0000D3020000}"/>
    <cellStyle name="Input 5" xfId="252" xr:uid="{00000000-0005-0000-0000-0000D4020000}"/>
    <cellStyle name="Input 6" xfId="253" xr:uid="{00000000-0005-0000-0000-0000D5020000}"/>
    <cellStyle name="Linked Cell 2" xfId="254" xr:uid="{00000000-0005-0000-0000-0000D6020000}"/>
    <cellStyle name="Linked Cell 2 2" xfId="255" xr:uid="{00000000-0005-0000-0000-0000D7020000}"/>
    <cellStyle name="Linked Cell 3" xfId="256" xr:uid="{00000000-0005-0000-0000-0000D8020000}"/>
    <cellStyle name="Linked Cell 3 2" xfId="257" xr:uid="{00000000-0005-0000-0000-0000D9020000}"/>
    <cellStyle name="Linked Cell 4" xfId="258" xr:uid="{00000000-0005-0000-0000-0000DA020000}"/>
    <cellStyle name="Linked Cell 4 2" xfId="259" xr:uid="{00000000-0005-0000-0000-0000DB020000}"/>
    <cellStyle name="Linked Cell 5" xfId="260" xr:uid="{00000000-0005-0000-0000-0000DC020000}"/>
    <cellStyle name="Linked Cell 5 2" xfId="261" xr:uid="{00000000-0005-0000-0000-0000DD020000}"/>
    <cellStyle name="Linked Cell 6" xfId="262" xr:uid="{00000000-0005-0000-0000-0000DE020000}"/>
    <cellStyle name="Linked Cell 6 2" xfId="263" xr:uid="{00000000-0005-0000-0000-0000DF020000}"/>
    <cellStyle name="My Normal" xfId="264" xr:uid="{00000000-0005-0000-0000-0000E0020000}"/>
    <cellStyle name="Neutral 2" xfId="265" xr:uid="{00000000-0005-0000-0000-0000E1020000}"/>
    <cellStyle name="Neutral 3" xfId="266" xr:uid="{00000000-0005-0000-0000-0000E2020000}"/>
    <cellStyle name="Neutral 4" xfId="267" xr:uid="{00000000-0005-0000-0000-0000E3020000}"/>
    <cellStyle name="Neutral 5" xfId="268" xr:uid="{00000000-0005-0000-0000-0000E4020000}"/>
    <cellStyle name="Neutral 6" xfId="269" xr:uid="{00000000-0005-0000-0000-0000E5020000}"/>
    <cellStyle name="Normal" xfId="0" builtinId="0"/>
    <cellStyle name="Normal 10" xfId="270" xr:uid="{00000000-0005-0000-0000-0000E7020000}"/>
    <cellStyle name="Normal 10 2" xfId="271" xr:uid="{00000000-0005-0000-0000-0000E8020000}"/>
    <cellStyle name="Normal 10 3" xfId="272" xr:uid="{00000000-0005-0000-0000-0000E9020000}"/>
    <cellStyle name="Normal 10 4" xfId="273" xr:uid="{00000000-0005-0000-0000-0000EA020000}"/>
    <cellStyle name="Normal 10 5" xfId="274" xr:uid="{00000000-0005-0000-0000-0000EB020000}"/>
    <cellStyle name="Normal 100" xfId="275" xr:uid="{00000000-0005-0000-0000-0000EC020000}"/>
    <cellStyle name="Normal 100 2" xfId="276" xr:uid="{00000000-0005-0000-0000-0000ED020000}"/>
    <cellStyle name="Normal 101" xfId="277" xr:uid="{00000000-0005-0000-0000-0000EE020000}"/>
    <cellStyle name="Normal 101 2" xfId="278" xr:uid="{00000000-0005-0000-0000-0000EF020000}"/>
    <cellStyle name="Normal 102" xfId="279" xr:uid="{00000000-0005-0000-0000-0000F0020000}"/>
    <cellStyle name="Normal 102 2" xfId="280" xr:uid="{00000000-0005-0000-0000-0000F1020000}"/>
    <cellStyle name="Normal 103" xfId="281" xr:uid="{00000000-0005-0000-0000-0000F2020000}"/>
    <cellStyle name="Normal 103 2" xfId="282" xr:uid="{00000000-0005-0000-0000-0000F3020000}"/>
    <cellStyle name="Normal 104" xfId="283" xr:uid="{00000000-0005-0000-0000-0000F4020000}"/>
    <cellStyle name="Normal 104 2" xfId="284" xr:uid="{00000000-0005-0000-0000-0000F5020000}"/>
    <cellStyle name="Normal 105" xfId="285" xr:uid="{00000000-0005-0000-0000-0000F6020000}"/>
    <cellStyle name="Normal 105 2" xfId="286" xr:uid="{00000000-0005-0000-0000-0000F7020000}"/>
    <cellStyle name="Normal 106" xfId="287" xr:uid="{00000000-0005-0000-0000-0000F8020000}"/>
    <cellStyle name="Normal 106 2" xfId="288" xr:uid="{00000000-0005-0000-0000-0000F9020000}"/>
    <cellStyle name="Normal 107" xfId="289" xr:uid="{00000000-0005-0000-0000-0000FA020000}"/>
    <cellStyle name="Normal 107 2" xfId="290" xr:uid="{00000000-0005-0000-0000-0000FB020000}"/>
    <cellStyle name="Normal 108" xfId="291" xr:uid="{00000000-0005-0000-0000-0000FC020000}"/>
    <cellStyle name="Normal 108 2" xfId="292" xr:uid="{00000000-0005-0000-0000-0000FD020000}"/>
    <cellStyle name="Normal 109" xfId="293" xr:uid="{00000000-0005-0000-0000-0000FE020000}"/>
    <cellStyle name="Normal 109 2" xfId="294" xr:uid="{00000000-0005-0000-0000-0000FF020000}"/>
    <cellStyle name="Normal 11" xfId="295" xr:uid="{00000000-0005-0000-0000-000000030000}"/>
    <cellStyle name="Normal 11 2" xfId="296" xr:uid="{00000000-0005-0000-0000-000001030000}"/>
    <cellStyle name="Normal 110" xfId="297" xr:uid="{00000000-0005-0000-0000-000002030000}"/>
    <cellStyle name="Normal 110 2" xfId="298" xr:uid="{00000000-0005-0000-0000-000003030000}"/>
    <cellStyle name="Normal 111" xfId="299" xr:uid="{00000000-0005-0000-0000-000004030000}"/>
    <cellStyle name="Normal 111 2" xfId="300" xr:uid="{00000000-0005-0000-0000-000005030000}"/>
    <cellStyle name="Normal 112" xfId="301" xr:uid="{00000000-0005-0000-0000-000006030000}"/>
    <cellStyle name="Normal 112 2" xfId="302" xr:uid="{00000000-0005-0000-0000-000007030000}"/>
    <cellStyle name="Normal 113" xfId="303" xr:uid="{00000000-0005-0000-0000-000008030000}"/>
    <cellStyle name="Normal 113 2" xfId="304" xr:uid="{00000000-0005-0000-0000-000009030000}"/>
    <cellStyle name="Normal 114" xfId="305" xr:uid="{00000000-0005-0000-0000-00000A030000}"/>
    <cellStyle name="Normal 114 2" xfId="306" xr:uid="{00000000-0005-0000-0000-00000B030000}"/>
    <cellStyle name="Normal 115" xfId="307" xr:uid="{00000000-0005-0000-0000-00000C030000}"/>
    <cellStyle name="Normal 115 2" xfId="308" xr:uid="{00000000-0005-0000-0000-00000D030000}"/>
    <cellStyle name="Normal 116" xfId="309" xr:uid="{00000000-0005-0000-0000-00000E030000}"/>
    <cellStyle name="Normal 116 2" xfId="310" xr:uid="{00000000-0005-0000-0000-00000F030000}"/>
    <cellStyle name="Normal 117" xfId="311" xr:uid="{00000000-0005-0000-0000-000010030000}"/>
    <cellStyle name="Normal 117 2" xfId="312" xr:uid="{00000000-0005-0000-0000-000011030000}"/>
    <cellStyle name="Normal 118" xfId="313" xr:uid="{00000000-0005-0000-0000-000012030000}"/>
    <cellStyle name="Normal 118 2" xfId="314" xr:uid="{00000000-0005-0000-0000-000013030000}"/>
    <cellStyle name="Normal 119" xfId="315" xr:uid="{00000000-0005-0000-0000-000014030000}"/>
    <cellStyle name="Normal 119 2" xfId="316" xr:uid="{00000000-0005-0000-0000-000015030000}"/>
    <cellStyle name="Normal 12" xfId="317" xr:uid="{00000000-0005-0000-0000-000016030000}"/>
    <cellStyle name="Normal 12 2" xfId="318" xr:uid="{00000000-0005-0000-0000-000017030000}"/>
    <cellStyle name="Normal 12 3" xfId="319" xr:uid="{00000000-0005-0000-0000-000018030000}"/>
    <cellStyle name="Normal 12 4" xfId="320" xr:uid="{00000000-0005-0000-0000-000019030000}"/>
    <cellStyle name="Normal 12 5" xfId="321" xr:uid="{00000000-0005-0000-0000-00001A030000}"/>
    <cellStyle name="Normal 120" xfId="322" xr:uid="{00000000-0005-0000-0000-00001B030000}"/>
    <cellStyle name="Normal 120 2" xfId="323" xr:uid="{00000000-0005-0000-0000-00001C030000}"/>
    <cellStyle name="Normal 121" xfId="324" xr:uid="{00000000-0005-0000-0000-00001D030000}"/>
    <cellStyle name="Normal 121 2" xfId="325" xr:uid="{00000000-0005-0000-0000-00001E030000}"/>
    <cellStyle name="Normal 122" xfId="326" xr:uid="{00000000-0005-0000-0000-00001F030000}"/>
    <cellStyle name="Normal 122 2" xfId="327" xr:uid="{00000000-0005-0000-0000-000020030000}"/>
    <cellStyle name="Normal 123" xfId="328" xr:uid="{00000000-0005-0000-0000-000021030000}"/>
    <cellStyle name="Normal 123 2" xfId="329" xr:uid="{00000000-0005-0000-0000-000022030000}"/>
    <cellStyle name="Normal 124" xfId="330" xr:uid="{00000000-0005-0000-0000-000023030000}"/>
    <cellStyle name="Normal 124 2" xfId="331" xr:uid="{00000000-0005-0000-0000-000024030000}"/>
    <cellStyle name="Normal 125" xfId="332" xr:uid="{00000000-0005-0000-0000-000025030000}"/>
    <cellStyle name="Normal 125 2" xfId="333" xr:uid="{00000000-0005-0000-0000-000026030000}"/>
    <cellStyle name="Normal 126" xfId="334" xr:uid="{00000000-0005-0000-0000-000027030000}"/>
    <cellStyle name="Normal 126 2" xfId="335" xr:uid="{00000000-0005-0000-0000-000028030000}"/>
    <cellStyle name="Normal 127" xfId="336" xr:uid="{00000000-0005-0000-0000-000029030000}"/>
    <cellStyle name="Normal 127 2" xfId="337" xr:uid="{00000000-0005-0000-0000-00002A030000}"/>
    <cellStyle name="Normal 128" xfId="338" xr:uid="{00000000-0005-0000-0000-00002B030000}"/>
    <cellStyle name="Normal 128 2" xfId="339" xr:uid="{00000000-0005-0000-0000-00002C030000}"/>
    <cellStyle name="Normal 129" xfId="340" xr:uid="{00000000-0005-0000-0000-00002D030000}"/>
    <cellStyle name="Normal 129 2" xfId="341" xr:uid="{00000000-0005-0000-0000-00002E030000}"/>
    <cellStyle name="Normal 13" xfId="342" xr:uid="{00000000-0005-0000-0000-00002F030000}"/>
    <cellStyle name="Normal 13 2" xfId="343" xr:uid="{00000000-0005-0000-0000-000030030000}"/>
    <cellStyle name="Normal 13 3" xfId="344" xr:uid="{00000000-0005-0000-0000-000031030000}"/>
    <cellStyle name="Normal 13 4" xfId="345" xr:uid="{00000000-0005-0000-0000-000032030000}"/>
    <cellStyle name="Normal 13 5" xfId="346" xr:uid="{00000000-0005-0000-0000-000033030000}"/>
    <cellStyle name="Normal 130" xfId="347" xr:uid="{00000000-0005-0000-0000-000034030000}"/>
    <cellStyle name="Normal 130 2" xfId="348" xr:uid="{00000000-0005-0000-0000-000035030000}"/>
    <cellStyle name="Normal 131" xfId="349" xr:uid="{00000000-0005-0000-0000-000036030000}"/>
    <cellStyle name="Normal 131 2" xfId="350" xr:uid="{00000000-0005-0000-0000-000037030000}"/>
    <cellStyle name="Normal 132" xfId="351" xr:uid="{00000000-0005-0000-0000-000038030000}"/>
    <cellStyle name="Normal 132 2" xfId="352" xr:uid="{00000000-0005-0000-0000-000039030000}"/>
    <cellStyle name="Normal 133" xfId="353" xr:uid="{00000000-0005-0000-0000-00003A030000}"/>
    <cellStyle name="Normal 133 2" xfId="354" xr:uid="{00000000-0005-0000-0000-00003B030000}"/>
    <cellStyle name="Normal 134" xfId="355" xr:uid="{00000000-0005-0000-0000-00003C030000}"/>
    <cellStyle name="Normal 134 2" xfId="356" xr:uid="{00000000-0005-0000-0000-00003D030000}"/>
    <cellStyle name="Normal 135" xfId="357" xr:uid="{00000000-0005-0000-0000-00003E030000}"/>
    <cellStyle name="Normal 135 2" xfId="358" xr:uid="{00000000-0005-0000-0000-00003F030000}"/>
    <cellStyle name="Normal 136" xfId="359" xr:uid="{00000000-0005-0000-0000-000040030000}"/>
    <cellStyle name="Normal 136 2" xfId="360" xr:uid="{00000000-0005-0000-0000-000041030000}"/>
    <cellStyle name="Normal 137" xfId="361" xr:uid="{00000000-0005-0000-0000-000042030000}"/>
    <cellStyle name="Normal 137 2" xfId="362" xr:uid="{00000000-0005-0000-0000-000043030000}"/>
    <cellStyle name="Normal 138" xfId="363" xr:uid="{00000000-0005-0000-0000-000044030000}"/>
    <cellStyle name="Normal 138 2" xfId="364" xr:uid="{00000000-0005-0000-0000-000045030000}"/>
    <cellStyle name="Normal 139" xfId="365" xr:uid="{00000000-0005-0000-0000-000046030000}"/>
    <cellStyle name="Normal 139 2" xfId="366" xr:uid="{00000000-0005-0000-0000-000047030000}"/>
    <cellStyle name="Normal 14" xfId="367" xr:uid="{00000000-0005-0000-0000-000048030000}"/>
    <cellStyle name="Normal 14 2" xfId="368" xr:uid="{00000000-0005-0000-0000-000049030000}"/>
    <cellStyle name="Normal 14 3" xfId="369" xr:uid="{00000000-0005-0000-0000-00004A030000}"/>
    <cellStyle name="Normal 14 4" xfId="370" xr:uid="{00000000-0005-0000-0000-00004B030000}"/>
    <cellStyle name="Normal 14 5" xfId="371" xr:uid="{00000000-0005-0000-0000-00004C030000}"/>
    <cellStyle name="Normal 140" xfId="372" xr:uid="{00000000-0005-0000-0000-00004D030000}"/>
    <cellStyle name="Normal 140 2" xfId="373" xr:uid="{00000000-0005-0000-0000-00004E030000}"/>
    <cellStyle name="Normal 141" xfId="374" xr:uid="{00000000-0005-0000-0000-00004F030000}"/>
    <cellStyle name="Normal 141 2" xfId="375" xr:uid="{00000000-0005-0000-0000-000050030000}"/>
    <cellStyle name="Normal 142" xfId="376" xr:uid="{00000000-0005-0000-0000-000051030000}"/>
    <cellStyle name="Normal 142 2" xfId="377" xr:uid="{00000000-0005-0000-0000-000052030000}"/>
    <cellStyle name="Normal 143" xfId="378" xr:uid="{00000000-0005-0000-0000-000053030000}"/>
    <cellStyle name="Normal 143 2" xfId="379" xr:uid="{00000000-0005-0000-0000-000054030000}"/>
    <cellStyle name="Normal 144" xfId="380" xr:uid="{00000000-0005-0000-0000-000055030000}"/>
    <cellStyle name="Normal 144 2" xfId="381" xr:uid="{00000000-0005-0000-0000-000056030000}"/>
    <cellStyle name="Normal 145" xfId="382" xr:uid="{00000000-0005-0000-0000-000057030000}"/>
    <cellStyle name="Normal 145 2" xfId="383" xr:uid="{00000000-0005-0000-0000-000058030000}"/>
    <cellStyle name="Normal 146" xfId="384" xr:uid="{00000000-0005-0000-0000-000059030000}"/>
    <cellStyle name="Normal 146 2" xfId="385" xr:uid="{00000000-0005-0000-0000-00005A030000}"/>
    <cellStyle name="Normal 147" xfId="386" xr:uid="{00000000-0005-0000-0000-00005B030000}"/>
    <cellStyle name="Normal 147 2" xfId="387" xr:uid="{00000000-0005-0000-0000-00005C030000}"/>
    <cellStyle name="Normal 148" xfId="388" xr:uid="{00000000-0005-0000-0000-00005D030000}"/>
    <cellStyle name="Normal 148 2" xfId="389" xr:uid="{00000000-0005-0000-0000-00005E030000}"/>
    <cellStyle name="Normal 149" xfId="390" xr:uid="{00000000-0005-0000-0000-00005F030000}"/>
    <cellStyle name="Normal 149 2" xfId="391" xr:uid="{00000000-0005-0000-0000-000060030000}"/>
    <cellStyle name="Normal 15" xfId="392" xr:uid="{00000000-0005-0000-0000-000061030000}"/>
    <cellStyle name="Normal 15 2" xfId="393" xr:uid="{00000000-0005-0000-0000-000062030000}"/>
    <cellStyle name="Normal 15 3" xfId="394" xr:uid="{00000000-0005-0000-0000-000063030000}"/>
    <cellStyle name="Normal 15 4" xfId="395" xr:uid="{00000000-0005-0000-0000-000064030000}"/>
    <cellStyle name="Normal 15 5" xfId="396" xr:uid="{00000000-0005-0000-0000-000065030000}"/>
    <cellStyle name="Normal 150" xfId="397" xr:uid="{00000000-0005-0000-0000-000066030000}"/>
    <cellStyle name="Normal 150 2" xfId="398" xr:uid="{00000000-0005-0000-0000-000067030000}"/>
    <cellStyle name="Normal 151" xfId="399" xr:uid="{00000000-0005-0000-0000-000068030000}"/>
    <cellStyle name="Normal 151 2" xfId="400" xr:uid="{00000000-0005-0000-0000-000069030000}"/>
    <cellStyle name="Normal 152" xfId="401" xr:uid="{00000000-0005-0000-0000-00006A030000}"/>
    <cellStyle name="Normal 152 2" xfId="402" xr:uid="{00000000-0005-0000-0000-00006B030000}"/>
    <cellStyle name="Normal 153" xfId="403" xr:uid="{00000000-0005-0000-0000-00006C030000}"/>
    <cellStyle name="Normal 153 2" xfId="404" xr:uid="{00000000-0005-0000-0000-00006D030000}"/>
    <cellStyle name="Normal 154" xfId="405" xr:uid="{00000000-0005-0000-0000-00006E030000}"/>
    <cellStyle name="Normal 154 2" xfId="406" xr:uid="{00000000-0005-0000-0000-00006F030000}"/>
    <cellStyle name="Normal 155" xfId="407" xr:uid="{00000000-0005-0000-0000-000070030000}"/>
    <cellStyle name="Normal 155 2" xfId="408" xr:uid="{00000000-0005-0000-0000-000071030000}"/>
    <cellStyle name="Normal 156" xfId="409" xr:uid="{00000000-0005-0000-0000-000072030000}"/>
    <cellStyle name="Normal 156 2" xfId="410" xr:uid="{00000000-0005-0000-0000-000073030000}"/>
    <cellStyle name="Normal 157" xfId="411" xr:uid="{00000000-0005-0000-0000-000074030000}"/>
    <cellStyle name="Normal 157 2" xfId="412" xr:uid="{00000000-0005-0000-0000-000075030000}"/>
    <cellStyle name="Normal 158" xfId="413" xr:uid="{00000000-0005-0000-0000-000076030000}"/>
    <cellStyle name="Normal 158 2" xfId="414" xr:uid="{00000000-0005-0000-0000-000077030000}"/>
    <cellStyle name="Normal 159" xfId="415" xr:uid="{00000000-0005-0000-0000-000078030000}"/>
    <cellStyle name="Normal 159 2" xfId="416" xr:uid="{00000000-0005-0000-0000-000079030000}"/>
    <cellStyle name="Normal 16" xfId="417" xr:uid="{00000000-0005-0000-0000-00007A030000}"/>
    <cellStyle name="Normal 16 2" xfId="418" xr:uid="{00000000-0005-0000-0000-00007B030000}"/>
    <cellStyle name="Normal 160" xfId="419" xr:uid="{00000000-0005-0000-0000-00007C030000}"/>
    <cellStyle name="Normal 160 2" xfId="420" xr:uid="{00000000-0005-0000-0000-00007D030000}"/>
    <cellStyle name="Normal 161" xfId="421" xr:uid="{00000000-0005-0000-0000-00007E030000}"/>
    <cellStyle name="Normal 161 2" xfId="422" xr:uid="{00000000-0005-0000-0000-00007F030000}"/>
    <cellStyle name="Normal 162" xfId="423" xr:uid="{00000000-0005-0000-0000-000080030000}"/>
    <cellStyle name="Normal 162 2" xfId="424" xr:uid="{00000000-0005-0000-0000-000081030000}"/>
    <cellStyle name="Normal 163" xfId="425" xr:uid="{00000000-0005-0000-0000-000082030000}"/>
    <cellStyle name="Normal 163 2" xfId="426" xr:uid="{00000000-0005-0000-0000-000083030000}"/>
    <cellStyle name="Normal 164" xfId="427" xr:uid="{00000000-0005-0000-0000-000084030000}"/>
    <cellStyle name="Normal 164 2" xfId="428" xr:uid="{00000000-0005-0000-0000-000085030000}"/>
    <cellStyle name="Normal 165" xfId="429" xr:uid="{00000000-0005-0000-0000-000086030000}"/>
    <cellStyle name="Normal 165 2" xfId="430" xr:uid="{00000000-0005-0000-0000-000087030000}"/>
    <cellStyle name="Normal 166" xfId="431" xr:uid="{00000000-0005-0000-0000-000088030000}"/>
    <cellStyle name="Normal 166 2" xfId="432" xr:uid="{00000000-0005-0000-0000-000089030000}"/>
    <cellStyle name="Normal 167" xfId="433" xr:uid="{00000000-0005-0000-0000-00008A030000}"/>
    <cellStyle name="Normal 167 2" xfId="434" xr:uid="{00000000-0005-0000-0000-00008B030000}"/>
    <cellStyle name="Normal 168" xfId="435" xr:uid="{00000000-0005-0000-0000-00008C030000}"/>
    <cellStyle name="Normal 168 2" xfId="436" xr:uid="{00000000-0005-0000-0000-00008D030000}"/>
    <cellStyle name="Normal 169" xfId="437" xr:uid="{00000000-0005-0000-0000-00008E030000}"/>
    <cellStyle name="Normal 169 2" xfId="438" xr:uid="{00000000-0005-0000-0000-00008F030000}"/>
    <cellStyle name="Normal 17" xfId="439" xr:uid="{00000000-0005-0000-0000-000090030000}"/>
    <cellStyle name="Normal 17 2" xfId="440" xr:uid="{00000000-0005-0000-0000-000091030000}"/>
    <cellStyle name="Normal 170" xfId="441" xr:uid="{00000000-0005-0000-0000-000092030000}"/>
    <cellStyle name="Normal 170 2" xfId="442" xr:uid="{00000000-0005-0000-0000-000093030000}"/>
    <cellStyle name="Normal 171" xfId="443" xr:uid="{00000000-0005-0000-0000-000094030000}"/>
    <cellStyle name="Normal 171 2" xfId="444" xr:uid="{00000000-0005-0000-0000-000095030000}"/>
    <cellStyle name="Normal 172" xfId="445" xr:uid="{00000000-0005-0000-0000-000096030000}"/>
    <cellStyle name="Normal 172 2" xfId="446" xr:uid="{00000000-0005-0000-0000-000097030000}"/>
    <cellStyle name="Normal 173" xfId="447" xr:uid="{00000000-0005-0000-0000-000098030000}"/>
    <cellStyle name="Normal 173 2" xfId="448" xr:uid="{00000000-0005-0000-0000-000099030000}"/>
    <cellStyle name="Normal 174" xfId="449" xr:uid="{00000000-0005-0000-0000-00009A030000}"/>
    <cellStyle name="Normal 174 2" xfId="450" xr:uid="{00000000-0005-0000-0000-00009B030000}"/>
    <cellStyle name="Normal 175" xfId="451" xr:uid="{00000000-0005-0000-0000-00009C030000}"/>
    <cellStyle name="Normal 175 2" xfId="452" xr:uid="{00000000-0005-0000-0000-00009D030000}"/>
    <cellStyle name="Normal 176" xfId="453" xr:uid="{00000000-0005-0000-0000-00009E030000}"/>
    <cellStyle name="Normal 176 2" xfId="454" xr:uid="{00000000-0005-0000-0000-00009F030000}"/>
    <cellStyle name="Normal 177" xfId="455" xr:uid="{00000000-0005-0000-0000-0000A0030000}"/>
    <cellStyle name="Normal 177 2" xfId="456" xr:uid="{00000000-0005-0000-0000-0000A1030000}"/>
    <cellStyle name="Normal 178" xfId="457" xr:uid="{00000000-0005-0000-0000-0000A2030000}"/>
    <cellStyle name="Normal 178 2" xfId="458" xr:uid="{00000000-0005-0000-0000-0000A3030000}"/>
    <cellStyle name="Normal 179" xfId="459" xr:uid="{00000000-0005-0000-0000-0000A4030000}"/>
    <cellStyle name="Normal 179 2" xfId="460" xr:uid="{00000000-0005-0000-0000-0000A5030000}"/>
    <cellStyle name="Normal 18" xfId="461" xr:uid="{00000000-0005-0000-0000-0000A6030000}"/>
    <cellStyle name="Normal 18 2" xfId="462" xr:uid="{00000000-0005-0000-0000-0000A7030000}"/>
    <cellStyle name="Normal 18 3" xfId="463" xr:uid="{00000000-0005-0000-0000-0000A8030000}"/>
    <cellStyle name="Normal 18 4" xfId="464" xr:uid="{00000000-0005-0000-0000-0000A9030000}"/>
    <cellStyle name="Normal 18 5" xfId="465" xr:uid="{00000000-0005-0000-0000-0000AA030000}"/>
    <cellStyle name="Normal 180" xfId="466" xr:uid="{00000000-0005-0000-0000-0000AB030000}"/>
    <cellStyle name="Normal 180 2" xfId="467" xr:uid="{00000000-0005-0000-0000-0000AC030000}"/>
    <cellStyle name="Normal 181" xfId="468" xr:uid="{00000000-0005-0000-0000-0000AD030000}"/>
    <cellStyle name="Normal 181 2" xfId="469" xr:uid="{00000000-0005-0000-0000-0000AE030000}"/>
    <cellStyle name="Normal 182" xfId="470" xr:uid="{00000000-0005-0000-0000-0000AF030000}"/>
    <cellStyle name="Normal 182 2" xfId="471" xr:uid="{00000000-0005-0000-0000-0000B0030000}"/>
    <cellStyle name="Normal 183" xfId="472" xr:uid="{00000000-0005-0000-0000-0000B1030000}"/>
    <cellStyle name="Normal 183 2" xfId="473" xr:uid="{00000000-0005-0000-0000-0000B2030000}"/>
    <cellStyle name="Normal 184" xfId="474" xr:uid="{00000000-0005-0000-0000-0000B3030000}"/>
    <cellStyle name="Normal 184 2" xfId="475" xr:uid="{00000000-0005-0000-0000-0000B4030000}"/>
    <cellStyle name="Normal 185" xfId="476" xr:uid="{00000000-0005-0000-0000-0000B5030000}"/>
    <cellStyle name="Normal 185 2" xfId="477" xr:uid="{00000000-0005-0000-0000-0000B6030000}"/>
    <cellStyle name="Normal 186" xfId="478" xr:uid="{00000000-0005-0000-0000-0000B7030000}"/>
    <cellStyle name="Normal 186 2" xfId="479" xr:uid="{00000000-0005-0000-0000-0000B8030000}"/>
    <cellStyle name="Normal 187" xfId="480" xr:uid="{00000000-0005-0000-0000-0000B9030000}"/>
    <cellStyle name="Normal 187 2" xfId="481" xr:uid="{00000000-0005-0000-0000-0000BA030000}"/>
    <cellStyle name="Normal 188" xfId="482" xr:uid="{00000000-0005-0000-0000-0000BB030000}"/>
    <cellStyle name="Normal 188 2" xfId="483" xr:uid="{00000000-0005-0000-0000-0000BC030000}"/>
    <cellStyle name="Normal 189" xfId="484" xr:uid="{00000000-0005-0000-0000-0000BD030000}"/>
    <cellStyle name="Normal 189 2" xfId="485" xr:uid="{00000000-0005-0000-0000-0000BE030000}"/>
    <cellStyle name="Normal 19" xfId="486" xr:uid="{00000000-0005-0000-0000-0000BF030000}"/>
    <cellStyle name="Normal 19 2" xfId="487" xr:uid="{00000000-0005-0000-0000-0000C0030000}"/>
    <cellStyle name="Normal 190" xfId="488" xr:uid="{00000000-0005-0000-0000-0000C1030000}"/>
    <cellStyle name="Normal 190 2" xfId="489" xr:uid="{00000000-0005-0000-0000-0000C2030000}"/>
    <cellStyle name="Normal 191" xfId="490" xr:uid="{00000000-0005-0000-0000-0000C3030000}"/>
    <cellStyle name="Normal 191 2" xfId="491" xr:uid="{00000000-0005-0000-0000-0000C4030000}"/>
    <cellStyle name="Normal 192" xfId="492" xr:uid="{00000000-0005-0000-0000-0000C5030000}"/>
    <cellStyle name="Normal 192 2" xfId="493" xr:uid="{00000000-0005-0000-0000-0000C6030000}"/>
    <cellStyle name="Normal 193" xfId="494" xr:uid="{00000000-0005-0000-0000-0000C7030000}"/>
    <cellStyle name="Normal 193 2" xfId="495" xr:uid="{00000000-0005-0000-0000-0000C8030000}"/>
    <cellStyle name="Normal 194" xfId="496" xr:uid="{00000000-0005-0000-0000-0000C9030000}"/>
    <cellStyle name="Normal 194 2" xfId="497" xr:uid="{00000000-0005-0000-0000-0000CA030000}"/>
    <cellStyle name="Normal 195" xfId="498" xr:uid="{00000000-0005-0000-0000-0000CB030000}"/>
    <cellStyle name="Normal 195 2" xfId="499" xr:uid="{00000000-0005-0000-0000-0000CC030000}"/>
    <cellStyle name="Normal 196" xfId="500" xr:uid="{00000000-0005-0000-0000-0000CD030000}"/>
    <cellStyle name="Normal 196 2" xfId="501" xr:uid="{00000000-0005-0000-0000-0000CE030000}"/>
    <cellStyle name="Normal 197" xfId="502" xr:uid="{00000000-0005-0000-0000-0000CF030000}"/>
    <cellStyle name="Normal 197 2" xfId="503" xr:uid="{00000000-0005-0000-0000-0000D0030000}"/>
    <cellStyle name="Normal 198" xfId="504" xr:uid="{00000000-0005-0000-0000-0000D1030000}"/>
    <cellStyle name="Normal 198 2" xfId="505" xr:uid="{00000000-0005-0000-0000-0000D2030000}"/>
    <cellStyle name="Normal 199" xfId="506" xr:uid="{00000000-0005-0000-0000-0000D3030000}"/>
    <cellStyle name="Normal 199 2" xfId="507" xr:uid="{00000000-0005-0000-0000-0000D4030000}"/>
    <cellStyle name="Normal 2" xfId="508" xr:uid="{00000000-0005-0000-0000-0000D5030000}"/>
    <cellStyle name="Normal 2 2" xfId="509" xr:uid="{00000000-0005-0000-0000-0000D6030000}"/>
    <cellStyle name="Normal 2 2 2" xfId="510" xr:uid="{00000000-0005-0000-0000-0000D7030000}"/>
    <cellStyle name="Normal 2 2 2 50" xfId="511" xr:uid="{00000000-0005-0000-0000-0000D8030000}"/>
    <cellStyle name="Normal 2 2 3" xfId="512" xr:uid="{00000000-0005-0000-0000-0000D9030000}"/>
    <cellStyle name="Normal 2 2 76" xfId="513" xr:uid="{00000000-0005-0000-0000-0000DA030000}"/>
    <cellStyle name="Normal 2 3" xfId="514" xr:uid="{00000000-0005-0000-0000-0000DB030000}"/>
    <cellStyle name="Normal 20" xfId="515" xr:uid="{00000000-0005-0000-0000-0000DC030000}"/>
    <cellStyle name="Normal 20 2" xfId="516" xr:uid="{00000000-0005-0000-0000-0000DD030000}"/>
    <cellStyle name="Normal 20 3" xfId="517" xr:uid="{00000000-0005-0000-0000-0000DE030000}"/>
    <cellStyle name="Normal 20 4" xfId="518" xr:uid="{00000000-0005-0000-0000-0000DF030000}"/>
    <cellStyle name="Normal 20 5" xfId="519" xr:uid="{00000000-0005-0000-0000-0000E0030000}"/>
    <cellStyle name="Normal 200" xfId="520" xr:uid="{00000000-0005-0000-0000-0000E1030000}"/>
    <cellStyle name="Normal 200 2" xfId="521" xr:uid="{00000000-0005-0000-0000-0000E2030000}"/>
    <cellStyle name="Normal 201" xfId="522" xr:uid="{00000000-0005-0000-0000-0000E3030000}"/>
    <cellStyle name="Normal 201 2" xfId="523" xr:uid="{00000000-0005-0000-0000-0000E4030000}"/>
    <cellStyle name="Normal 202" xfId="524" xr:uid="{00000000-0005-0000-0000-0000E5030000}"/>
    <cellStyle name="Normal 202 2" xfId="525" xr:uid="{00000000-0005-0000-0000-0000E6030000}"/>
    <cellStyle name="Normal 203" xfId="526" xr:uid="{00000000-0005-0000-0000-0000E7030000}"/>
    <cellStyle name="Normal 203 2" xfId="527" xr:uid="{00000000-0005-0000-0000-0000E8030000}"/>
    <cellStyle name="Normal 204" xfId="528" xr:uid="{00000000-0005-0000-0000-0000E9030000}"/>
    <cellStyle name="Normal 204 2" xfId="529" xr:uid="{00000000-0005-0000-0000-0000EA030000}"/>
    <cellStyle name="Normal 205" xfId="530" xr:uid="{00000000-0005-0000-0000-0000EB030000}"/>
    <cellStyle name="Normal 205 2" xfId="531" xr:uid="{00000000-0005-0000-0000-0000EC030000}"/>
    <cellStyle name="Normal 206" xfId="532" xr:uid="{00000000-0005-0000-0000-0000ED030000}"/>
    <cellStyle name="Normal 206 2" xfId="533" xr:uid="{00000000-0005-0000-0000-0000EE030000}"/>
    <cellStyle name="Normal 207" xfId="534" xr:uid="{00000000-0005-0000-0000-0000EF030000}"/>
    <cellStyle name="Normal 207 2" xfId="535" xr:uid="{00000000-0005-0000-0000-0000F0030000}"/>
    <cellStyle name="Normal 208" xfId="536" xr:uid="{00000000-0005-0000-0000-0000F1030000}"/>
    <cellStyle name="Normal 208 2" xfId="537" xr:uid="{00000000-0005-0000-0000-0000F2030000}"/>
    <cellStyle name="Normal 209" xfId="538" xr:uid="{00000000-0005-0000-0000-0000F3030000}"/>
    <cellStyle name="Normal 209 2" xfId="539" xr:uid="{00000000-0005-0000-0000-0000F4030000}"/>
    <cellStyle name="Normal 21" xfId="540" xr:uid="{00000000-0005-0000-0000-0000F5030000}"/>
    <cellStyle name="Normal 21 2" xfId="541" xr:uid="{00000000-0005-0000-0000-0000F6030000}"/>
    <cellStyle name="Normal 21 3" xfId="542" xr:uid="{00000000-0005-0000-0000-0000F7030000}"/>
    <cellStyle name="Normal 21 4" xfId="543" xr:uid="{00000000-0005-0000-0000-0000F8030000}"/>
    <cellStyle name="Normal 21 5" xfId="544" xr:uid="{00000000-0005-0000-0000-0000F9030000}"/>
    <cellStyle name="Normal 210" xfId="545" xr:uid="{00000000-0005-0000-0000-0000FA030000}"/>
    <cellStyle name="Normal 210 2" xfId="546" xr:uid="{00000000-0005-0000-0000-0000FB030000}"/>
    <cellStyle name="Normal 211" xfId="547" xr:uid="{00000000-0005-0000-0000-0000FC030000}"/>
    <cellStyle name="Normal 211 2" xfId="548" xr:uid="{00000000-0005-0000-0000-0000FD030000}"/>
    <cellStyle name="Normal 212" xfId="549" xr:uid="{00000000-0005-0000-0000-0000FE030000}"/>
    <cellStyle name="Normal 212 2" xfId="550" xr:uid="{00000000-0005-0000-0000-0000FF030000}"/>
    <cellStyle name="Normal 213" xfId="551" xr:uid="{00000000-0005-0000-0000-000000040000}"/>
    <cellStyle name="Normal 213 2" xfId="552" xr:uid="{00000000-0005-0000-0000-000001040000}"/>
    <cellStyle name="Normal 214" xfId="553" xr:uid="{00000000-0005-0000-0000-000002040000}"/>
    <cellStyle name="Normal 214 2" xfId="554" xr:uid="{00000000-0005-0000-0000-000003040000}"/>
    <cellStyle name="Normal 215" xfId="555" xr:uid="{00000000-0005-0000-0000-000004040000}"/>
    <cellStyle name="Normal 215 2" xfId="556" xr:uid="{00000000-0005-0000-0000-000005040000}"/>
    <cellStyle name="Normal 216" xfId="557" xr:uid="{00000000-0005-0000-0000-000006040000}"/>
    <cellStyle name="Normal 216 2" xfId="558" xr:uid="{00000000-0005-0000-0000-000007040000}"/>
    <cellStyle name="Normal 217" xfId="559" xr:uid="{00000000-0005-0000-0000-000008040000}"/>
    <cellStyle name="Normal 217 2" xfId="560" xr:uid="{00000000-0005-0000-0000-000009040000}"/>
    <cellStyle name="Normal 218" xfId="561" xr:uid="{00000000-0005-0000-0000-00000A040000}"/>
    <cellStyle name="Normal 218 2" xfId="562" xr:uid="{00000000-0005-0000-0000-00000B040000}"/>
    <cellStyle name="Normal 219" xfId="563" xr:uid="{00000000-0005-0000-0000-00000C040000}"/>
    <cellStyle name="Normal 219 2" xfId="564" xr:uid="{00000000-0005-0000-0000-00000D040000}"/>
    <cellStyle name="Normal 22" xfId="565" xr:uid="{00000000-0005-0000-0000-00000E040000}"/>
    <cellStyle name="Normal 22 2" xfId="566" xr:uid="{00000000-0005-0000-0000-00000F040000}"/>
    <cellStyle name="Normal 220" xfId="567" xr:uid="{00000000-0005-0000-0000-000010040000}"/>
    <cellStyle name="Normal 220 2" xfId="568" xr:uid="{00000000-0005-0000-0000-000011040000}"/>
    <cellStyle name="Normal 221" xfId="569" xr:uid="{00000000-0005-0000-0000-000012040000}"/>
    <cellStyle name="Normal 221 2" xfId="570" xr:uid="{00000000-0005-0000-0000-000013040000}"/>
    <cellStyle name="Normal 222" xfId="571" xr:uid="{00000000-0005-0000-0000-000014040000}"/>
    <cellStyle name="Normal 222 2" xfId="572" xr:uid="{00000000-0005-0000-0000-000015040000}"/>
    <cellStyle name="Normal 223" xfId="573" xr:uid="{00000000-0005-0000-0000-000016040000}"/>
    <cellStyle name="Normal 223 2" xfId="574" xr:uid="{00000000-0005-0000-0000-000017040000}"/>
    <cellStyle name="Normal 224" xfId="575" xr:uid="{00000000-0005-0000-0000-000018040000}"/>
    <cellStyle name="Normal 224 2" xfId="576" xr:uid="{00000000-0005-0000-0000-000019040000}"/>
    <cellStyle name="Normal 225" xfId="577" xr:uid="{00000000-0005-0000-0000-00001A040000}"/>
    <cellStyle name="Normal 225 2" xfId="578" xr:uid="{00000000-0005-0000-0000-00001B040000}"/>
    <cellStyle name="Normal 226" xfId="579" xr:uid="{00000000-0005-0000-0000-00001C040000}"/>
    <cellStyle name="Normal 226 2" xfId="580" xr:uid="{00000000-0005-0000-0000-00001D040000}"/>
    <cellStyle name="Normal 227" xfId="581" xr:uid="{00000000-0005-0000-0000-00001E040000}"/>
    <cellStyle name="Normal 227 2" xfId="582" xr:uid="{00000000-0005-0000-0000-00001F040000}"/>
    <cellStyle name="Normal 228" xfId="583" xr:uid="{00000000-0005-0000-0000-000020040000}"/>
    <cellStyle name="Normal 228 2" xfId="584" xr:uid="{00000000-0005-0000-0000-000021040000}"/>
    <cellStyle name="Normal 229" xfId="585" xr:uid="{00000000-0005-0000-0000-000022040000}"/>
    <cellStyle name="Normal 229 2" xfId="586" xr:uid="{00000000-0005-0000-0000-000023040000}"/>
    <cellStyle name="Normal 23" xfId="587" xr:uid="{00000000-0005-0000-0000-000024040000}"/>
    <cellStyle name="Normal 23 2" xfId="588" xr:uid="{00000000-0005-0000-0000-000025040000}"/>
    <cellStyle name="Normal 23 3" xfId="589" xr:uid="{00000000-0005-0000-0000-000026040000}"/>
    <cellStyle name="Normal 23 4" xfId="590" xr:uid="{00000000-0005-0000-0000-000027040000}"/>
    <cellStyle name="Normal 23 5" xfId="591" xr:uid="{00000000-0005-0000-0000-000028040000}"/>
    <cellStyle name="Normal 230" xfId="592" xr:uid="{00000000-0005-0000-0000-000029040000}"/>
    <cellStyle name="Normal 230 2" xfId="593" xr:uid="{00000000-0005-0000-0000-00002A040000}"/>
    <cellStyle name="Normal 231" xfId="594" xr:uid="{00000000-0005-0000-0000-00002B040000}"/>
    <cellStyle name="Normal 231 2" xfId="595" xr:uid="{00000000-0005-0000-0000-00002C040000}"/>
    <cellStyle name="Normal 232" xfId="596" xr:uid="{00000000-0005-0000-0000-00002D040000}"/>
    <cellStyle name="Normal 232 2" xfId="597" xr:uid="{00000000-0005-0000-0000-00002E040000}"/>
    <cellStyle name="Normal 233" xfId="598" xr:uid="{00000000-0005-0000-0000-00002F040000}"/>
    <cellStyle name="Normal 233 2" xfId="599" xr:uid="{00000000-0005-0000-0000-000030040000}"/>
    <cellStyle name="Normal 234" xfId="600" xr:uid="{00000000-0005-0000-0000-000031040000}"/>
    <cellStyle name="Normal 234 2" xfId="601" xr:uid="{00000000-0005-0000-0000-000032040000}"/>
    <cellStyle name="Normal 235" xfId="602" xr:uid="{00000000-0005-0000-0000-000033040000}"/>
    <cellStyle name="Normal 235 2" xfId="603" xr:uid="{00000000-0005-0000-0000-000034040000}"/>
    <cellStyle name="Normal 236" xfId="604" xr:uid="{00000000-0005-0000-0000-000035040000}"/>
    <cellStyle name="Normal 236 2" xfId="605" xr:uid="{00000000-0005-0000-0000-000036040000}"/>
    <cellStyle name="Normal 237" xfId="606" xr:uid="{00000000-0005-0000-0000-000037040000}"/>
    <cellStyle name="Normal 237 2" xfId="607" xr:uid="{00000000-0005-0000-0000-000038040000}"/>
    <cellStyle name="Normal 238" xfId="608" xr:uid="{00000000-0005-0000-0000-000039040000}"/>
    <cellStyle name="Normal 238 2" xfId="609" xr:uid="{00000000-0005-0000-0000-00003A040000}"/>
    <cellStyle name="Normal 239" xfId="610" xr:uid="{00000000-0005-0000-0000-00003B040000}"/>
    <cellStyle name="Normal 239 2" xfId="611" xr:uid="{00000000-0005-0000-0000-00003C040000}"/>
    <cellStyle name="Normal 24" xfId="612" xr:uid="{00000000-0005-0000-0000-00003D040000}"/>
    <cellStyle name="Normal 24 2" xfId="613" xr:uid="{00000000-0005-0000-0000-00003E040000}"/>
    <cellStyle name="Normal 240" xfId="614" xr:uid="{00000000-0005-0000-0000-00003F040000}"/>
    <cellStyle name="Normal 240 2" xfId="615" xr:uid="{00000000-0005-0000-0000-000040040000}"/>
    <cellStyle name="Normal 241" xfId="616" xr:uid="{00000000-0005-0000-0000-000041040000}"/>
    <cellStyle name="Normal 241 2" xfId="617" xr:uid="{00000000-0005-0000-0000-000042040000}"/>
    <cellStyle name="Normal 242" xfId="618" xr:uid="{00000000-0005-0000-0000-000043040000}"/>
    <cellStyle name="Normal 242 2" xfId="619" xr:uid="{00000000-0005-0000-0000-000044040000}"/>
    <cellStyle name="Normal 243" xfId="620" xr:uid="{00000000-0005-0000-0000-000045040000}"/>
    <cellStyle name="Normal 243 2" xfId="621" xr:uid="{00000000-0005-0000-0000-000046040000}"/>
    <cellStyle name="Normal 244" xfId="622" xr:uid="{00000000-0005-0000-0000-000047040000}"/>
    <cellStyle name="Normal 244 2" xfId="623" xr:uid="{00000000-0005-0000-0000-000048040000}"/>
    <cellStyle name="Normal 245" xfId="624" xr:uid="{00000000-0005-0000-0000-000049040000}"/>
    <cellStyle name="Normal 245 2" xfId="625" xr:uid="{00000000-0005-0000-0000-00004A040000}"/>
    <cellStyle name="Normal 246" xfId="626" xr:uid="{00000000-0005-0000-0000-00004B040000}"/>
    <cellStyle name="Normal 246 2" xfId="627" xr:uid="{00000000-0005-0000-0000-00004C040000}"/>
    <cellStyle name="Normal 247" xfId="628" xr:uid="{00000000-0005-0000-0000-00004D040000}"/>
    <cellStyle name="Normal 247 2" xfId="629" xr:uid="{00000000-0005-0000-0000-00004E040000}"/>
    <cellStyle name="Normal 248" xfId="630" xr:uid="{00000000-0005-0000-0000-00004F040000}"/>
    <cellStyle name="Normal 248 2" xfId="631" xr:uid="{00000000-0005-0000-0000-000050040000}"/>
    <cellStyle name="Normal 249" xfId="632" xr:uid="{00000000-0005-0000-0000-000051040000}"/>
    <cellStyle name="Normal 249 2" xfId="633" xr:uid="{00000000-0005-0000-0000-000052040000}"/>
    <cellStyle name="Normal 25" xfId="634" xr:uid="{00000000-0005-0000-0000-000053040000}"/>
    <cellStyle name="Normal 25 2" xfId="635" xr:uid="{00000000-0005-0000-0000-000054040000}"/>
    <cellStyle name="Normal 250" xfId="636" xr:uid="{00000000-0005-0000-0000-000055040000}"/>
    <cellStyle name="Normal 250 2" xfId="637" xr:uid="{00000000-0005-0000-0000-000056040000}"/>
    <cellStyle name="Normal 251" xfId="638" xr:uid="{00000000-0005-0000-0000-000057040000}"/>
    <cellStyle name="Normal 251 2" xfId="639" xr:uid="{00000000-0005-0000-0000-000058040000}"/>
    <cellStyle name="Normal 252" xfId="640" xr:uid="{00000000-0005-0000-0000-000059040000}"/>
    <cellStyle name="Normal 252 2" xfId="641" xr:uid="{00000000-0005-0000-0000-00005A040000}"/>
    <cellStyle name="Normal 253" xfId="642" xr:uid="{00000000-0005-0000-0000-00005B040000}"/>
    <cellStyle name="Normal 253 2" xfId="643" xr:uid="{00000000-0005-0000-0000-00005C040000}"/>
    <cellStyle name="Normal 254" xfId="644" xr:uid="{00000000-0005-0000-0000-00005D040000}"/>
    <cellStyle name="Normal 254 2" xfId="645" xr:uid="{00000000-0005-0000-0000-00005E040000}"/>
    <cellStyle name="Normal 255" xfId="646" xr:uid="{00000000-0005-0000-0000-00005F040000}"/>
    <cellStyle name="Normal 255 2" xfId="647" xr:uid="{00000000-0005-0000-0000-000060040000}"/>
    <cellStyle name="Normal 256" xfId="648" xr:uid="{00000000-0005-0000-0000-000061040000}"/>
    <cellStyle name="Normal 256 2" xfId="649" xr:uid="{00000000-0005-0000-0000-000062040000}"/>
    <cellStyle name="Normal 257" xfId="650" xr:uid="{00000000-0005-0000-0000-000063040000}"/>
    <cellStyle name="Normal 257 2" xfId="651" xr:uid="{00000000-0005-0000-0000-000064040000}"/>
    <cellStyle name="Normal 257 3" xfId="1163" xr:uid="{00000000-0005-0000-0000-000065040000}"/>
    <cellStyle name="Normal 257 4" xfId="1330" xr:uid="{9AEA3812-D6F4-49C6-99FB-DC302606C492}"/>
    <cellStyle name="Normal 258" xfId="652" xr:uid="{00000000-0005-0000-0000-000066040000}"/>
    <cellStyle name="Normal 258 2" xfId="653" xr:uid="{00000000-0005-0000-0000-000067040000}"/>
    <cellStyle name="Normal 258 3" xfId="654" xr:uid="{00000000-0005-0000-0000-000068040000}"/>
    <cellStyle name="Normal 259" xfId="1331" xr:uid="{7BF55ADC-0EB6-4003-B2A6-B981F31A98CA}"/>
    <cellStyle name="Normal 26" xfId="655" xr:uid="{00000000-0005-0000-0000-000069040000}"/>
    <cellStyle name="Normal 26 2" xfId="656" xr:uid="{00000000-0005-0000-0000-00006A040000}"/>
    <cellStyle name="Normal 27" xfId="657" xr:uid="{00000000-0005-0000-0000-00006B040000}"/>
    <cellStyle name="Normal 27 2" xfId="658" xr:uid="{00000000-0005-0000-0000-00006C040000}"/>
    <cellStyle name="Normal 28" xfId="659" xr:uid="{00000000-0005-0000-0000-00006D040000}"/>
    <cellStyle name="Normal 28 2" xfId="660" xr:uid="{00000000-0005-0000-0000-00006E040000}"/>
    <cellStyle name="Normal 28 3" xfId="661" xr:uid="{00000000-0005-0000-0000-00006F040000}"/>
    <cellStyle name="Normal 28 4" xfId="662" xr:uid="{00000000-0005-0000-0000-000070040000}"/>
    <cellStyle name="Normal 28 5" xfId="663" xr:uid="{00000000-0005-0000-0000-000071040000}"/>
    <cellStyle name="Normal 29" xfId="664" xr:uid="{00000000-0005-0000-0000-000072040000}"/>
    <cellStyle name="Normal 29 2" xfId="665" xr:uid="{00000000-0005-0000-0000-000073040000}"/>
    <cellStyle name="Normal 29 3" xfId="666" xr:uid="{00000000-0005-0000-0000-000074040000}"/>
    <cellStyle name="Normal 29 4" xfId="667" xr:uid="{00000000-0005-0000-0000-000075040000}"/>
    <cellStyle name="Normal 29 5" xfId="668" xr:uid="{00000000-0005-0000-0000-000076040000}"/>
    <cellStyle name="Normal 3" xfId="669" xr:uid="{00000000-0005-0000-0000-000077040000}"/>
    <cellStyle name="Normal 3 2" xfId="670" xr:uid="{00000000-0005-0000-0000-000078040000}"/>
    <cellStyle name="Normal 3 3" xfId="671" xr:uid="{00000000-0005-0000-0000-000079040000}"/>
    <cellStyle name="Normal 3 4" xfId="672" xr:uid="{00000000-0005-0000-0000-00007A040000}"/>
    <cellStyle name="Normal 3 5" xfId="673" xr:uid="{00000000-0005-0000-0000-00007B040000}"/>
    <cellStyle name="Normal 3 6" xfId="674" xr:uid="{00000000-0005-0000-0000-00007C040000}"/>
    <cellStyle name="Normal 30" xfId="675" xr:uid="{00000000-0005-0000-0000-00007D040000}"/>
    <cellStyle name="Normal 30 2" xfId="676" xr:uid="{00000000-0005-0000-0000-00007E040000}"/>
    <cellStyle name="Normal 31" xfId="677" xr:uid="{00000000-0005-0000-0000-00007F040000}"/>
    <cellStyle name="Normal 31 2" xfId="678" xr:uid="{00000000-0005-0000-0000-000080040000}"/>
    <cellStyle name="Normal 32" xfId="679" xr:uid="{00000000-0005-0000-0000-000081040000}"/>
    <cellStyle name="Normal 32 2" xfId="680" xr:uid="{00000000-0005-0000-0000-000082040000}"/>
    <cellStyle name="Normal 33" xfId="681" xr:uid="{00000000-0005-0000-0000-000083040000}"/>
    <cellStyle name="Normal 33 2" xfId="682" xr:uid="{00000000-0005-0000-0000-000084040000}"/>
    <cellStyle name="Normal 34" xfId="683" xr:uid="{00000000-0005-0000-0000-000085040000}"/>
    <cellStyle name="Normal 34 2" xfId="684" xr:uid="{00000000-0005-0000-0000-000086040000}"/>
    <cellStyle name="Normal 35" xfId="685" xr:uid="{00000000-0005-0000-0000-000087040000}"/>
    <cellStyle name="Normal 35 2" xfId="686" xr:uid="{00000000-0005-0000-0000-000088040000}"/>
    <cellStyle name="Normal 36" xfId="687" xr:uid="{00000000-0005-0000-0000-000089040000}"/>
    <cellStyle name="Normal 36 2" xfId="688" xr:uid="{00000000-0005-0000-0000-00008A040000}"/>
    <cellStyle name="Normal 37" xfId="689" xr:uid="{00000000-0005-0000-0000-00008B040000}"/>
    <cellStyle name="Normal 37 2" xfId="690" xr:uid="{00000000-0005-0000-0000-00008C040000}"/>
    <cellStyle name="Normal 38" xfId="691" xr:uid="{00000000-0005-0000-0000-00008D040000}"/>
    <cellStyle name="Normal 38 2" xfId="692" xr:uid="{00000000-0005-0000-0000-00008E040000}"/>
    <cellStyle name="Normal 39" xfId="693" xr:uid="{00000000-0005-0000-0000-00008F040000}"/>
    <cellStyle name="Normal 39 2" xfId="694" xr:uid="{00000000-0005-0000-0000-000090040000}"/>
    <cellStyle name="Normal 4" xfId="695" xr:uid="{00000000-0005-0000-0000-000091040000}"/>
    <cellStyle name="Normal 4 2" xfId="696" xr:uid="{00000000-0005-0000-0000-000092040000}"/>
    <cellStyle name="Normal 4 3" xfId="697" xr:uid="{00000000-0005-0000-0000-000093040000}"/>
    <cellStyle name="Normal 4 4" xfId="698" xr:uid="{00000000-0005-0000-0000-000094040000}"/>
    <cellStyle name="Normal 40" xfId="699" xr:uid="{00000000-0005-0000-0000-000095040000}"/>
    <cellStyle name="Normal 40 2" xfId="700" xr:uid="{00000000-0005-0000-0000-000096040000}"/>
    <cellStyle name="Normal 41" xfId="701" xr:uid="{00000000-0005-0000-0000-000097040000}"/>
    <cellStyle name="Normal 41 2" xfId="702" xr:uid="{00000000-0005-0000-0000-000098040000}"/>
    <cellStyle name="Normal 42" xfId="703" xr:uid="{00000000-0005-0000-0000-000099040000}"/>
    <cellStyle name="Normal 42 2" xfId="704" xr:uid="{00000000-0005-0000-0000-00009A040000}"/>
    <cellStyle name="Normal 43" xfId="705" xr:uid="{00000000-0005-0000-0000-00009B040000}"/>
    <cellStyle name="Normal 43 2" xfId="706" xr:uid="{00000000-0005-0000-0000-00009C040000}"/>
    <cellStyle name="Normal 44" xfId="707" xr:uid="{00000000-0005-0000-0000-00009D040000}"/>
    <cellStyle name="Normal 44 2" xfId="708" xr:uid="{00000000-0005-0000-0000-00009E040000}"/>
    <cellStyle name="Normal 45" xfId="709" xr:uid="{00000000-0005-0000-0000-00009F040000}"/>
    <cellStyle name="Normal 45 2" xfId="710" xr:uid="{00000000-0005-0000-0000-0000A0040000}"/>
    <cellStyle name="Normal 46" xfId="711" xr:uid="{00000000-0005-0000-0000-0000A1040000}"/>
    <cellStyle name="Normal 46 2" xfId="712" xr:uid="{00000000-0005-0000-0000-0000A2040000}"/>
    <cellStyle name="Normal 47" xfId="713" xr:uid="{00000000-0005-0000-0000-0000A3040000}"/>
    <cellStyle name="Normal 47 2" xfId="714" xr:uid="{00000000-0005-0000-0000-0000A4040000}"/>
    <cellStyle name="Normal 48" xfId="715" xr:uid="{00000000-0005-0000-0000-0000A5040000}"/>
    <cellStyle name="Normal 48 2" xfId="716" xr:uid="{00000000-0005-0000-0000-0000A6040000}"/>
    <cellStyle name="Normal 49" xfId="717" xr:uid="{00000000-0005-0000-0000-0000A7040000}"/>
    <cellStyle name="Normal 49 2" xfId="718" xr:uid="{00000000-0005-0000-0000-0000A8040000}"/>
    <cellStyle name="Normal 5" xfId="719" xr:uid="{00000000-0005-0000-0000-0000A9040000}"/>
    <cellStyle name="Normal 50" xfId="720" xr:uid="{00000000-0005-0000-0000-0000AA040000}"/>
    <cellStyle name="Normal 50 2" xfId="721" xr:uid="{00000000-0005-0000-0000-0000AB040000}"/>
    <cellStyle name="Normal 51" xfId="722" xr:uid="{00000000-0005-0000-0000-0000AC040000}"/>
    <cellStyle name="Normal 51 2" xfId="723" xr:uid="{00000000-0005-0000-0000-0000AD040000}"/>
    <cellStyle name="Normal 52" xfId="724" xr:uid="{00000000-0005-0000-0000-0000AE040000}"/>
    <cellStyle name="Normal 52 2" xfId="725" xr:uid="{00000000-0005-0000-0000-0000AF040000}"/>
    <cellStyle name="Normal 53" xfId="726" xr:uid="{00000000-0005-0000-0000-0000B0040000}"/>
    <cellStyle name="Normal 53 2" xfId="727" xr:uid="{00000000-0005-0000-0000-0000B1040000}"/>
    <cellStyle name="Normal 54" xfId="728" xr:uid="{00000000-0005-0000-0000-0000B2040000}"/>
    <cellStyle name="Normal 54 2" xfId="729" xr:uid="{00000000-0005-0000-0000-0000B3040000}"/>
    <cellStyle name="Normal 55" xfId="730" xr:uid="{00000000-0005-0000-0000-0000B4040000}"/>
    <cellStyle name="Normal 55 2" xfId="731" xr:uid="{00000000-0005-0000-0000-0000B5040000}"/>
    <cellStyle name="Normal 56" xfId="732" xr:uid="{00000000-0005-0000-0000-0000B6040000}"/>
    <cellStyle name="Normal 56 2" xfId="733" xr:uid="{00000000-0005-0000-0000-0000B7040000}"/>
    <cellStyle name="Normal 57" xfId="734" xr:uid="{00000000-0005-0000-0000-0000B8040000}"/>
    <cellStyle name="Normal 57 2" xfId="735" xr:uid="{00000000-0005-0000-0000-0000B9040000}"/>
    <cellStyle name="Normal 58" xfId="736" xr:uid="{00000000-0005-0000-0000-0000BA040000}"/>
    <cellStyle name="Normal 58 2" xfId="737" xr:uid="{00000000-0005-0000-0000-0000BB040000}"/>
    <cellStyle name="Normal 59" xfId="738" xr:uid="{00000000-0005-0000-0000-0000BC040000}"/>
    <cellStyle name="Normal 59 2" xfId="739" xr:uid="{00000000-0005-0000-0000-0000BD040000}"/>
    <cellStyle name="Normal 6" xfId="740" xr:uid="{00000000-0005-0000-0000-0000BE040000}"/>
    <cellStyle name="Normal 6 2" xfId="741" xr:uid="{00000000-0005-0000-0000-0000BF040000}"/>
    <cellStyle name="Normal 60" xfId="742" xr:uid="{00000000-0005-0000-0000-0000C0040000}"/>
    <cellStyle name="Normal 60 2" xfId="743" xr:uid="{00000000-0005-0000-0000-0000C1040000}"/>
    <cellStyle name="Normal 61" xfId="744" xr:uid="{00000000-0005-0000-0000-0000C2040000}"/>
    <cellStyle name="Normal 61 2" xfId="745" xr:uid="{00000000-0005-0000-0000-0000C3040000}"/>
    <cellStyle name="Normal 62" xfId="746" xr:uid="{00000000-0005-0000-0000-0000C4040000}"/>
    <cellStyle name="Normal 62 2" xfId="747" xr:uid="{00000000-0005-0000-0000-0000C5040000}"/>
    <cellStyle name="Normal 63" xfId="748" xr:uid="{00000000-0005-0000-0000-0000C6040000}"/>
    <cellStyle name="Normal 63 2" xfId="749" xr:uid="{00000000-0005-0000-0000-0000C7040000}"/>
    <cellStyle name="Normal 64" xfId="750" xr:uid="{00000000-0005-0000-0000-0000C8040000}"/>
    <cellStyle name="Normal 64 2" xfId="751" xr:uid="{00000000-0005-0000-0000-0000C9040000}"/>
    <cellStyle name="Normal 65" xfId="752" xr:uid="{00000000-0005-0000-0000-0000CA040000}"/>
    <cellStyle name="Normal 65 2" xfId="753" xr:uid="{00000000-0005-0000-0000-0000CB040000}"/>
    <cellStyle name="Normal 66" xfId="754" xr:uid="{00000000-0005-0000-0000-0000CC040000}"/>
    <cellStyle name="Normal 66 2" xfId="755" xr:uid="{00000000-0005-0000-0000-0000CD040000}"/>
    <cellStyle name="Normal 67" xfId="756" xr:uid="{00000000-0005-0000-0000-0000CE040000}"/>
    <cellStyle name="Normal 67 2" xfId="757" xr:uid="{00000000-0005-0000-0000-0000CF040000}"/>
    <cellStyle name="Normal 68" xfId="758" xr:uid="{00000000-0005-0000-0000-0000D0040000}"/>
    <cellStyle name="Normal 68 2" xfId="759" xr:uid="{00000000-0005-0000-0000-0000D1040000}"/>
    <cellStyle name="Normal 69" xfId="760" xr:uid="{00000000-0005-0000-0000-0000D2040000}"/>
    <cellStyle name="Normal 69 2" xfId="761" xr:uid="{00000000-0005-0000-0000-0000D3040000}"/>
    <cellStyle name="Normal 7" xfId="762" xr:uid="{00000000-0005-0000-0000-0000D4040000}"/>
    <cellStyle name="Normal 7 2" xfId="763" xr:uid="{00000000-0005-0000-0000-0000D5040000}"/>
    <cellStyle name="Normal 7 3" xfId="764" xr:uid="{00000000-0005-0000-0000-0000D6040000}"/>
    <cellStyle name="Normal 7 4" xfId="765" xr:uid="{00000000-0005-0000-0000-0000D7040000}"/>
    <cellStyle name="Normal 7 5" xfId="766" xr:uid="{00000000-0005-0000-0000-0000D8040000}"/>
    <cellStyle name="Normal 70" xfId="767" xr:uid="{00000000-0005-0000-0000-0000D9040000}"/>
    <cellStyle name="Normal 70 2" xfId="768" xr:uid="{00000000-0005-0000-0000-0000DA040000}"/>
    <cellStyle name="Normal 71" xfId="769" xr:uid="{00000000-0005-0000-0000-0000DB040000}"/>
    <cellStyle name="Normal 71 2" xfId="770" xr:uid="{00000000-0005-0000-0000-0000DC040000}"/>
    <cellStyle name="Normal 72" xfId="771" xr:uid="{00000000-0005-0000-0000-0000DD040000}"/>
    <cellStyle name="Normal 72 2" xfId="772" xr:uid="{00000000-0005-0000-0000-0000DE040000}"/>
    <cellStyle name="Normal 73" xfId="773" xr:uid="{00000000-0005-0000-0000-0000DF040000}"/>
    <cellStyle name="Normal 73 2" xfId="774" xr:uid="{00000000-0005-0000-0000-0000E0040000}"/>
    <cellStyle name="Normal 74" xfId="775" xr:uid="{00000000-0005-0000-0000-0000E1040000}"/>
    <cellStyle name="Normal 74 2" xfId="776" xr:uid="{00000000-0005-0000-0000-0000E2040000}"/>
    <cellStyle name="Normal 75" xfId="777" xr:uid="{00000000-0005-0000-0000-0000E3040000}"/>
    <cellStyle name="Normal 75 2" xfId="778" xr:uid="{00000000-0005-0000-0000-0000E4040000}"/>
    <cellStyle name="Normal 76" xfId="779" xr:uid="{00000000-0005-0000-0000-0000E5040000}"/>
    <cellStyle name="Normal 76 2" xfId="780" xr:uid="{00000000-0005-0000-0000-0000E6040000}"/>
    <cellStyle name="Normal 77" xfId="781" xr:uid="{00000000-0005-0000-0000-0000E7040000}"/>
    <cellStyle name="Normal 77 2" xfId="782" xr:uid="{00000000-0005-0000-0000-0000E8040000}"/>
    <cellStyle name="Normal 78" xfId="783" xr:uid="{00000000-0005-0000-0000-0000E9040000}"/>
    <cellStyle name="Normal 78 2" xfId="784" xr:uid="{00000000-0005-0000-0000-0000EA040000}"/>
    <cellStyle name="Normal 79" xfId="785" xr:uid="{00000000-0005-0000-0000-0000EB040000}"/>
    <cellStyle name="Normal 79 2" xfId="786" xr:uid="{00000000-0005-0000-0000-0000EC040000}"/>
    <cellStyle name="Normal 8" xfId="787" xr:uid="{00000000-0005-0000-0000-0000ED040000}"/>
    <cellStyle name="Normal 80" xfId="788" xr:uid="{00000000-0005-0000-0000-0000EE040000}"/>
    <cellStyle name="Normal 80 2" xfId="789" xr:uid="{00000000-0005-0000-0000-0000EF040000}"/>
    <cellStyle name="Normal 81" xfId="790" xr:uid="{00000000-0005-0000-0000-0000F0040000}"/>
    <cellStyle name="Normal 81 2" xfId="791" xr:uid="{00000000-0005-0000-0000-0000F1040000}"/>
    <cellStyle name="Normal 82" xfId="792" xr:uid="{00000000-0005-0000-0000-0000F2040000}"/>
    <cellStyle name="Normal 82 2" xfId="793" xr:uid="{00000000-0005-0000-0000-0000F3040000}"/>
    <cellStyle name="Normal 83" xfId="794" xr:uid="{00000000-0005-0000-0000-0000F4040000}"/>
    <cellStyle name="Normal 83 2" xfId="795" xr:uid="{00000000-0005-0000-0000-0000F5040000}"/>
    <cellStyle name="Normal 84" xfId="796" xr:uid="{00000000-0005-0000-0000-0000F6040000}"/>
    <cellStyle name="Normal 84 2" xfId="797" xr:uid="{00000000-0005-0000-0000-0000F7040000}"/>
    <cellStyle name="Normal 85" xfId="798" xr:uid="{00000000-0005-0000-0000-0000F8040000}"/>
    <cellStyle name="Normal 85 2" xfId="799" xr:uid="{00000000-0005-0000-0000-0000F9040000}"/>
    <cellStyle name="Normal 86" xfId="800" xr:uid="{00000000-0005-0000-0000-0000FA040000}"/>
    <cellStyle name="Normal 86 2" xfId="801" xr:uid="{00000000-0005-0000-0000-0000FB040000}"/>
    <cellStyle name="Normal 87" xfId="802" xr:uid="{00000000-0005-0000-0000-0000FC040000}"/>
    <cellStyle name="Normal 87 2" xfId="803" xr:uid="{00000000-0005-0000-0000-0000FD040000}"/>
    <cellStyle name="Normal 88" xfId="804" xr:uid="{00000000-0005-0000-0000-0000FE040000}"/>
    <cellStyle name="Normal 88 2" xfId="805" xr:uid="{00000000-0005-0000-0000-0000FF040000}"/>
    <cellStyle name="Normal 89" xfId="806" xr:uid="{00000000-0005-0000-0000-000000050000}"/>
    <cellStyle name="Normal 89 2" xfId="807" xr:uid="{00000000-0005-0000-0000-000001050000}"/>
    <cellStyle name="Normal 9" xfId="808" xr:uid="{00000000-0005-0000-0000-000002050000}"/>
    <cellStyle name="Normal 9 2" xfId="809" xr:uid="{00000000-0005-0000-0000-000003050000}"/>
    <cellStyle name="Normal 9 3" xfId="810" xr:uid="{00000000-0005-0000-0000-000004050000}"/>
    <cellStyle name="Normal 9 4" xfId="811" xr:uid="{00000000-0005-0000-0000-000005050000}"/>
    <cellStyle name="Normal 9 5" xfId="812" xr:uid="{00000000-0005-0000-0000-000006050000}"/>
    <cellStyle name="Normal 90" xfId="813" xr:uid="{00000000-0005-0000-0000-000007050000}"/>
    <cellStyle name="Normal 90 2" xfId="814" xr:uid="{00000000-0005-0000-0000-000008050000}"/>
    <cellStyle name="Normal 91" xfId="815" xr:uid="{00000000-0005-0000-0000-000009050000}"/>
    <cellStyle name="Normal 91 2" xfId="816" xr:uid="{00000000-0005-0000-0000-00000A050000}"/>
    <cellStyle name="Normal 92" xfId="817" xr:uid="{00000000-0005-0000-0000-00000B050000}"/>
    <cellStyle name="Normal 92 2" xfId="818" xr:uid="{00000000-0005-0000-0000-00000C050000}"/>
    <cellStyle name="Normal 93" xfId="819" xr:uid="{00000000-0005-0000-0000-00000D050000}"/>
    <cellStyle name="Normal 93 2" xfId="820" xr:uid="{00000000-0005-0000-0000-00000E050000}"/>
    <cellStyle name="Normal 94" xfId="821" xr:uid="{00000000-0005-0000-0000-00000F050000}"/>
    <cellStyle name="Normal 94 2" xfId="822" xr:uid="{00000000-0005-0000-0000-000010050000}"/>
    <cellStyle name="Normal 95" xfId="823" xr:uid="{00000000-0005-0000-0000-000011050000}"/>
    <cellStyle name="Normal 95 2" xfId="824" xr:uid="{00000000-0005-0000-0000-000012050000}"/>
    <cellStyle name="Normal 96" xfId="825" xr:uid="{00000000-0005-0000-0000-000013050000}"/>
    <cellStyle name="Normal 96 2" xfId="826" xr:uid="{00000000-0005-0000-0000-000014050000}"/>
    <cellStyle name="Normal 97" xfId="827" xr:uid="{00000000-0005-0000-0000-000015050000}"/>
    <cellStyle name="Normal 97 2" xfId="828" xr:uid="{00000000-0005-0000-0000-000016050000}"/>
    <cellStyle name="Normal 98" xfId="829" xr:uid="{00000000-0005-0000-0000-000017050000}"/>
    <cellStyle name="Normal 98 2" xfId="830" xr:uid="{00000000-0005-0000-0000-000018050000}"/>
    <cellStyle name="Normal 99" xfId="831" xr:uid="{00000000-0005-0000-0000-000019050000}"/>
    <cellStyle name="Normal 99 2" xfId="832" xr:uid="{00000000-0005-0000-0000-00001A050000}"/>
    <cellStyle name="Note 2" xfId="833" xr:uid="{00000000-0005-0000-0000-00001B050000}"/>
    <cellStyle name="Note 2 2" xfId="834" xr:uid="{00000000-0005-0000-0000-00001C050000}"/>
    <cellStyle name="Note 2 3" xfId="835" xr:uid="{00000000-0005-0000-0000-00001D050000}"/>
    <cellStyle name="Note 2 4" xfId="836" xr:uid="{00000000-0005-0000-0000-00001E050000}"/>
    <cellStyle name="Note 3" xfId="837" xr:uid="{00000000-0005-0000-0000-00001F050000}"/>
    <cellStyle name="Note 3 2" xfId="838" xr:uid="{00000000-0005-0000-0000-000020050000}"/>
    <cellStyle name="Note 4" xfId="839" xr:uid="{00000000-0005-0000-0000-000021050000}"/>
    <cellStyle name="Output 2" xfId="840" xr:uid="{00000000-0005-0000-0000-000022050000}"/>
    <cellStyle name="Sheet Title" xfId="841" xr:uid="{00000000-0005-0000-0000-000023050000}"/>
    <cellStyle name="Title 2" xfId="842" xr:uid="{00000000-0005-0000-0000-000024050000}"/>
    <cellStyle name="Total 2" xfId="843" xr:uid="{00000000-0005-0000-0000-000025050000}"/>
    <cellStyle name="Total 2 2" xfId="844" xr:uid="{00000000-0005-0000-0000-000026050000}"/>
    <cellStyle name="Warning Text 2" xfId="845" xr:uid="{00000000-0005-0000-0000-000027050000}"/>
    <cellStyle name="Warning Text 2 2" xfId="846" xr:uid="{00000000-0005-0000-0000-000028050000}"/>
    <cellStyle name="Warning Text 2 2 2" xfId="847" xr:uid="{00000000-0005-0000-0000-000029050000}"/>
    <cellStyle name="Warning Text 2 3" xfId="848" xr:uid="{00000000-0005-0000-0000-00002A050000}"/>
    <cellStyle name="Warning Text 2 3 2" xfId="849" xr:uid="{00000000-0005-0000-0000-00002B050000}"/>
    <cellStyle name="Warning Text 3" xfId="850" xr:uid="{00000000-0005-0000-0000-00002C050000}"/>
    <cellStyle name="Warning Text 3 2" xfId="851" xr:uid="{00000000-0005-0000-0000-00002D050000}"/>
    <cellStyle name="Warning Text 3 2 2" xfId="852" xr:uid="{00000000-0005-0000-0000-00002E050000}"/>
    <cellStyle name="Warning Text 3 3" xfId="853" xr:uid="{00000000-0005-0000-0000-00002F050000}"/>
    <cellStyle name="Warning Text 4" xfId="854" xr:uid="{00000000-0005-0000-0000-000030050000}"/>
    <cellStyle name="Warning Text 4 2" xfId="855" xr:uid="{00000000-0005-0000-0000-000031050000}"/>
  </cellStyles>
  <dxfs count="221">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ill>
        <patternFill>
          <bgColor rgb="FF00B050"/>
        </patternFill>
      </fill>
    </dxf>
    <dxf>
      <fill>
        <patternFill>
          <bgColor rgb="FFFF0000"/>
        </patternFill>
      </fill>
    </dxf>
    <dxf>
      <font>
        <condense val="0"/>
        <extend val="0"/>
        <color indexed="16"/>
      </font>
      <fill>
        <patternFill>
          <bgColor indexed="43"/>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ill>
        <patternFill>
          <bgColor rgb="FF00B050"/>
        </patternFill>
      </fill>
    </dxf>
    <dxf>
      <fill>
        <patternFill>
          <bgColor rgb="FFFF0000"/>
        </patternFill>
      </fill>
    </dxf>
    <dxf>
      <font>
        <condense val="0"/>
        <extend val="0"/>
        <color indexed="16"/>
      </font>
      <fill>
        <patternFill>
          <bgColor indexed="43"/>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ill>
        <patternFill>
          <bgColor rgb="FF00B050"/>
        </patternFill>
      </fill>
    </dxf>
    <dxf>
      <fill>
        <patternFill>
          <bgColor rgb="FFFF0000"/>
        </patternFill>
      </fill>
    </dxf>
    <dxf>
      <font>
        <condense val="0"/>
        <extend val="0"/>
        <color indexed="16"/>
      </font>
      <fill>
        <patternFill>
          <bgColor indexed="43"/>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0"/>
      </font>
      <fill>
        <patternFill>
          <bgColor indexed="43"/>
        </patternFill>
      </fill>
    </dxf>
    <dxf>
      <fill>
        <patternFill>
          <bgColor rgb="FFFFFF00"/>
        </patternFill>
      </fill>
    </dxf>
    <dxf>
      <font>
        <color theme="0"/>
      </font>
    </dxf>
    <dxf>
      <font>
        <color theme="0"/>
      </font>
    </dxf>
    <dxf>
      <font>
        <color theme="0"/>
      </font>
    </dxf>
    <dxf>
      <font>
        <color theme="0"/>
      </font>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5739605</xdr:colOff>
      <xdr:row>0</xdr:row>
      <xdr:rowOff>123825</xdr:rowOff>
    </xdr:from>
    <xdr:to>
      <xdr:col>2</xdr:col>
      <xdr:colOff>6839490</xdr:colOff>
      <xdr:row>6</xdr:row>
      <xdr:rowOff>114300</xdr:rowOff>
    </xdr:to>
    <xdr:pic>
      <xdr:nvPicPr>
        <xdr:cNvPr id="1058" name="Picture 1" descr="The official logo of the IRS" title="IRS Logo">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1"/>
        <a:srcRect/>
        <a:stretch>
          <a:fillRect/>
        </a:stretch>
      </xdr:blipFill>
      <xdr:spPr bwMode="auto">
        <a:xfrm>
          <a:off x="7025480" y="123825"/>
          <a:ext cx="1099885" cy="1062038"/>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8"/>
  <sheetViews>
    <sheetView showGridLines="0" tabSelected="1" zoomScale="80" zoomScaleNormal="80" zoomScalePageLayoutView="80" workbookViewId="0">
      <selection activeCell="F28" sqref="F28:F29"/>
    </sheetView>
  </sheetViews>
  <sheetFormatPr defaultColWidth="18.7265625" defaultRowHeight="12.75" customHeight="1" x14ac:dyDescent="0.25"/>
  <cols>
    <col min="1" max="1" width="9.26953125" customWidth="1"/>
    <col min="2" max="2" width="10" customWidth="1"/>
    <col min="3" max="3" width="108.26953125" customWidth="1"/>
  </cols>
  <sheetData>
    <row r="1" spans="1:3" ht="15.5" x14ac:dyDescent="0.35">
      <c r="A1" s="21" t="s">
        <v>0</v>
      </c>
      <c r="B1" s="3"/>
      <c r="C1" s="50"/>
    </row>
    <row r="2" spans="1:3" ht="15.5" x14ac:dyDescent="0.35">
      <c r="A2" s="22" t="s">
        <v>1</v>
      </c>
      <c r="B2" s="4"/>
      <c r="C2" s="101"/>
    </row>
    <row r="3" spans="1:3" ht="12.5" x14ac:dyDescent="0.25">
      <c r="A3" s="23"/>
      <c r="B3" s="5"/>
      <c r="C3" s="102"/>
    </row>
    <row r="4" spans="1:3" ht="12.5" x14ac:dyDescent="0.25">
      <c r="A4" s="23" t="s">
        <v>2</v>
      </c>
      <c r="B4" s="5"/>
      <c r="C4" s="102"/>
    </row>
    <row r="5" spans="1:3" ht="12.5" x14ac:dyDescent="0.25">
      <c r="A5" s="23" t="s">
        <v>6870</v>
      </c>
      <c r="B5" s="5"/>
      <c r="C5" s="102"/>
    </row>
    <row r="6" spans="1:3" ht="12.5" x14ac:dyDescent="0.25">
      <c r="A6" s="23" t="s">
        <v>3</v>
      </c>
      <c r="B6" s="5"/>
      <c r="C6" s="102"/>
    </row>
    <row r="7" spans="1:3" ht="12.5" x14ac:dyDescent="0.25">
      <c r="A7" s="182"/>
      <c r="B7" s="183"/>
      <c r="C7" s="184"/>
    </row>
    <row r="8" spans="1:3" ht="18" customHeight="1" x14ac:dyDescent="0.25">
      <c r="A8" s="6" t="s">
        <v>4</v>
      </c>
      <c r="B8" s="7"/>
      <c r="C8" s="51"/>
    </row>
    <row r="9" spans="1:3" ht="12.75" customHeight="1" x14ac:dyDescent="0.25">
      <c r="A9" s="8" t="s">
        <v>5</v>
      </c>
      <c r="B9" s="9"/>
      <c r="C9" s="103"/>
    </row>
    <row r="10" spans="1:3" ht="12.5" x14ac:dyDescent="0.25">
      <c r="A10" s="8" t="s">
        <v>6</v>
      </c>
      <c r="B10" s="9"/>
      <c r="C10" s="103"/>
    </row>
    <row r="11" spans="1:3" ht="12.5" x14ac:dyDescent="0.25">
      <c r="A11" s="8" t="s">
        <v>7</v>
      </c>
      <c r="B11" s="9"/>
      <c r="C11" s="103"/>
    </row>
    <row r="12" spans="1:3" ht="12.5" x14ac:dyDescent="0.25">
      <c r="A12" s="8" t="s">
        <v>8</v>
      </c>
      <c r="B12" s="9"/>
      <c r="C12" s="103"/>
    </row>
    <row r="13" spans="1:3" ht="12.5" x14ac:dyDescent="0.25">
      <c r="A13" s="8" t="s">
        <v>9</v>
      </c>
      <c r="B13" s="9"/>
      <c r="C13" s="103"/>
    </row>
    <row r="14" spans="1:3" ht="12.5" x14ac:dyDescent="0.25">
      <c r="A14" s="185"/>
      <c r="B14" s="186"/>
      <c r="C14" s="187"/>
    </row>
    <row r="15" spans="1:3" ht="13" x14ac:dyDescent="0.25">
      <c r="A15" s="104" t="s">
        <v>10</v>
      </c>
      <c r="B15" s="105"/>
      <c r="C15" s="106"/>
    </row>
    <row r="16" spans="1:3" ht="13" x14ac:dyDescent="0.25">
      <c r="A16" s="107" t="s">
        <v>11</v>
      </c>
      <c r="B16" s="108"/>
      <c r="C16" s="109"/>
    </row>
    <row r="17" spans="1:3" ht="13" x14ac:dyDescent="0.25">
      <c r="A17" s="107" t="s">
        <v>12</v>
      </c>
      <c r="B17" s="108"/>
      <c r="C17" s="109"/>
    </row>
    <row r="18" spans="1:3" ht="13" x14ac:dyDescent="0.25">
      <c r="A18" s="107" t="s">
        <v>13</v>
      </c>
      <c r="B18" s="108"/>
      <c r="C18" s="109"/>
    </row>
    <row r="19" spans="1:3" ht="13" x14ac:dyDescent="0.25">
      <c r="A19" s="107" t="s">
        <v>14</v>
      </c>
      <c r="B19" s="108"/>
      <c r="C19" s="110"/>
    </row>
    <row r="20" spans="1:3" ht="13" x14ac:dyDescent="0.25">
      <c r="A20" s="107" t="s">
        <v>15</v>
      </c>
      <c r="B20" s="108"/>
      <c r="C20" s="111"/>
    </row>
    <row r="21" spans="1:3" ht="13" x14ac:dyDescent="0.25">
      <c r="A21" s="107" t="s">
        <v>16</v>
      </c>
      <c r="B21" s="108"/>
      <c r="C21" s="109"/>
    </row>
    <row r="22" spans="1:3" ht="13" x14ac:dyDescent="0.25">
      <c r="A22" s="107" t="s">
        <v>17</v>
      </c>
      <c r="B22" s="108"/>
      <c r="C22" s="109"/>
    </row>
    <row r="23" spans="1:3" ht="13" x14ac:dyDescent="0.25">
      <c r="A23" s="107" t="s">
        <v>18</v>
      </c>
      <c r="B23" s="108"/>
      <c r="C23" s="109"/>
    </row>
    <row r="24" spans="1:3" ht="13" x14ac:dyDescent="0.25">
      <c r="A24" s="107" t="s">
        <v>19</v>
      </c>
      <c r="B24" s="108"/>
      <c r="C24" s="109"/>
    </row>
    <row r="25" spans="1:3" ht="13" x14ac:dyDescent="0.25">
      <c r="A25" s="112" t="s">
        <v>20</v>
      </c>
      <c r="B25" s="108"/>
      <c r="C25" s="109"/>
    </row>
    <row r="26" spans="1:3" ht="13" x14ac:dyDescent="0.25">
      <c r="A26" s="112" t="s">
        <v>21</v>
      </c>
      <c r="B26" s="108"/>
      <c r="C26" s="109"/>
    </row>
    <row r="28" spans="1:3" ht="13" x14ac:dyDescent="0.25">
      <c r="A28" s="104" t="s">
        <v>22</v>
      </c>
      <c r="B28" s="105"/>
      <c r="C28" s="106"/>
    </row>
    <row r="29" spans="1:3" ht="12.5" x14ac:dyDescent="0.25">
      <c r="A29" s="113"/>
      <c r="B29" s="114"/>
      <c r="C29" s="115"/>
    </row>
    <row r="30" spans="1:3" ht="13" x14ac:dyDescent="0.25">
      <c r="A30" s="116" t="s">
        <v>23</v>
      </c>
      <c r="B30" s="117"/>
      <c r="C30" s="118"/>
    </row>
    <row r="31" spans="1:3" ht="13" x14ac:dyDescent="0.25">
      <c r="A31" s="116" t="s">
        <v>24</v>
      </c>
      <c r="B31" s="117"/>
      <c r="C31" s="118"/>
    </row>
    <row r="32" spans="1:3" ht="12.75" customHeight="1" x14ac:dyDescent="0.25">
      <c r="A32" s="116" t="s">
        <v>25</v>
      </c>
      <c r="B32" s="117"/>
      <c r="C32" s="118"/>
    </row>
    <row r="33" spans="1:3" ht="12.75" customHeight="1" x14ac:dyDescent="0.25">
      <c r="A33" s="116" t="s">
        <v>26</v>
      </c>
      <c r="B33" s="119"/>
      <c r="C33" s="118"/>
    </row>
    <row r="34" spans="1:3" ht="13" x14ac:dyDescent="0.25">
      <c r="A34" s="116" t="s">
        <v>27</v>
      </c>
      <c r="B34" s="117"/>
      <c r="C34" s="118"/>
    </row>
    <row r="35" spans="1:3" ht="12.5" x14ac:dyDescent="0.25">
      <c r="A35" s="113"/>
      <c r="B35" s="114"/>
      <c r="C35" s="115"/>
    </row>
    <row r="36" spans="1:3" ht="13" x14ac:dyDescent="0.25">
      <c r="A36" s="116" t="s">
        <v>23</v>
      </c>
      <c r="B36" s="117"/>
      <c r="C36" s="118"/>
    </row>
    <row r="37" spans="1:3" ht="13" x14ac:dyDescent="0.25">
      <c r="A37" s="116" t="s">
        <v>24</v>
      </c>
      <c r="B37" s="117"/>
      <c r="C37" s="118"/>
    </row>
    <row r="38" spans="1:3" ht="13" x14ac:dyDescent="0.25">
      <c r="A38" s="116" t="s">
        <v>25</v>
      </c>
      <c r="B38" s="117"/>
      <c r="C38" s="118"/>
    </row>
    <row r="39" spans="1:3" ht="13" x14ac:dyDescent="0.25">
      <c r="A39" s="116" t="s">
        <v>26</v>
      </c>
      <c r="B39" s="119"/>
      <c r="C39" s="118"/>
    </row>
    <row r="40" spans="1:3" ht="13" x14ac:dyDescent="0.25">
      <c r="A40" s="116" t="s">
        <v>27</v>
      </c>
      <c r="B40" s="117"/>
      <c r="C40" s="118"/>
    </row>
    <row r="42" spans="1:3" ht="12.5" x14ac:dyDescent="0.25">
      <c r="A42" s="25" t="s">
        <v>28</v>
      </c>
    </row>
    <row r="43" spans="1:3" ht="12.5" x14ac:dyDescent="0.25">
      <c r="A43" s="25" t="s">
        <v>29</v>
      </c>
    </row>
    <row r="44" spans="1:3" ht="12.5" x14ac:dyDescent="0.25">
      <c r="A44" s="25" t="s">
        <v>30</v>
      </c>
    </row>
    <row r="46" spans="1:3" ht="12.75" hidden="1" customHeight="1" x14ac:dyDescent="0.35">
      <c r="A46" s="52" t="s">
        <v>31</v>
      </c>
    </row>
    <row r="47" spans="1:3" ht="12.75" hidden="1" customHeight="1" x14ac:dyDescent="0.35">
      <c r="A47" s="52" t="s">
        <v>32</v>
      </c>
    </row>
    <row r="48" spans="1:3" ht="12.75" hidden="1" customHeight="1" x14ac:dyDescent="0.35">
      <c r="A48" s="52" t="s">
        <v>33</v>
      </c>
    </row>
  </sheetData>
  <phoneticPr fontId="4" type="noConversion"/>
  <dataValidations count="11">
    <dataValidation allowBlank="1" showInputMessage="1" showErrorMessage="1" prompt="Insert complete agency name" sqref="C16" xr:uid="{00000000-0002-0000-0000-000000000000}"/>
    <dataValidation allowBlank="1" showInputMessage="1" showErrorMessage="1" prompt="Insert complete agency code" sqref="C17" xr:uid="{00000000-0002-0000-0000-000001000000}"/>
    <dataValidation allowBlank="1" showInputMessage="1" showErrorMessage="1" prompt="Insert city, state and address or building number" sqref="C18" xr:uid="{00000000-0002-0000-0000-000002000000}"/>
    <dataValidation allowBlank="1" showInputMessage="1" showErrorMessage="1" prompt="Insert date testing occurred" sqref="C19" xr:uid="{00000000-0002-0000-0000-000003000000}"/>
    <dataValidation allowBlank="1" showInputMessage="1" showErrorMessage="1" prompt="Insert date of closing conference" sqref="C20" xr:uid="{00000000-0002-0000-0000-000004000000}"/>
    <dataValidation allowBlank="1" showInputMessage="1" showErrorMessage="1" prompt="Insert agency code(s) for all shared agencies" sqref="C21" xr:uid="{00000000-0002-0000-0000-000005000000}"/>
    <dataValidation allowBlank="1" showInputMessage="1" showErrorMessage="1" prompt="Insert device/host name" sqref="C23" xr:uid="{00000000-0002-0000-0000-000006000000}"/>
    <dataValidation allowBlank="1" showInputMessage="1" showErrorMessage="1" prompt="Insert operating system version (major and minor release/version)" sqref="C24" xr:uid="{00000000-0002-0000-0000-000007000000}"/>
    <dataValidation type="list" allowBlank="1" showInputMessage="1" showErrorMessage="1" prompt="Select logical network location of device" sqref="C25" xr:uid="{00000000-0002-0000-0000-000008000000}">
      <formula1>$A$46:$A$48</formula1>
    </dataValidation>
    <dataValidation allowBlank="1" showInputMessage="1" showErrorMessage="1" prompt="Insert device function" sqref="C26" xr:uid="{00000000-0002-0000-0000-000009000000}"/>
    <dataValidation allowBlank="1" showInputMessage="1" showErrorMessage="1" prompt="Insert tester name and organization" sqref="C22" xr:uid="{00000000-0002-0000-0000-00000A000000}"/>
  </dataValidations>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45"/>
  <sheetViews>
    <sheetView showGridLines="0" topLeftCell="A4" zoomScale="90" zoomScaleNormal="90" zoomScalePageLayoutView="90" workbookViewId="0">
      <selection activeCell="Q32" sqref="Q32"/>
    </sheetView>
  </sheetViews>
  <sheetFormatPr defaultColWidth="18.7265625" defaultRowHeight="12.75" customHeight="1" x14ac:dyDescent="0.25"/>
  <cols>
    <col min="1" max="1" width="17.54296875" customWidth="1"/>
    <col min="2" max="2" width="10.453125" customWidth="1"/>
    <col min="3" max="3" width="10.7265625" bestFit="1" customWidth="1"/>
    <col min="4" max="4" width="11.26953125" customWidth="1"/>
    <col min="5" max="5" width="10.7265625" customWidth="1"/>
    <col min="6" max="6" width="13" customWidth="1"/>
    <col min="7" max="7" width="10.453125" customWidth="1"/>
    <col min="8" max="9" width="8.7265625" hidden="1" customWidth="1"/>
    <col min="10" max="12" width="8.7265625" customWidth="1"/>
    <col min="13" max="13" width="9.26953125" customWidth="1"/>
    <col min="14" max="15" width="8.7265625" customWidth="1"/>
  </cols>
  <sheetData>
    <row r="1" spans="1:16" ht="13" x14ac:dyDescent="0.3">
      <c r="A1" s="60" t="s">
        <v>34</v>
      </c>
      <c r="B1" s="61"/>
      <c r="C1" s="61"/>
      <c r="D1" s="61"/>
      <c r="E1" s="61"/>
      <c r="F1" s="61"/>
      <c r="G1" s="61"/>
      <c r="H1" s="61"/>
      <c r="I1" s="61"/>
      <c r="J1" s="61"/>
      <c r="K1" s="61"/>
      <c r="L1" s="61"/>
      <c r="M1" s="61"/>
      <c r="N1" s="61"/>
      <c r="O1" s="61"/>
      <c r="P1" s="62"/>
    </row>
    <row r="2" spans="1:16" ht="18" customHeight="1" x14ac:dyDescent="0.25">
      <c r="A2" s="188" t="s">
        <v>35</v>
      </c>
      <c r="B2" s="189"/>
      <c r="C2" s="189"/>
      <c r="D2" s="189"/>
      <c r="E2" s="189"/>
      <c r="F2" s="189"/>
      <c r="G2" s="189"/>
      <c r="H2" s="189"/>
      <c r="I2" s="189"/>
      <c r="J2" s="189"/>
      <c r="K2" s="189"/>
      <c r="L2" s="189"/>
      <c r="M2" s="189"/>
      <c r="N2" s="189"/>
      <c r="O2" s="189"/>
      <c r="P2" s="190"/>
    </row>
    <row r="3" spans="1:16" ht="12.75" customHeight="1" x14ac:dyDescent="0.25">
      <c r="A3" s="33" t="s">
        <v>36</v>
      </c>
      <c r="B3" s="2"/>
      <c r="C3" s="2"/>
      <c r="D3" s="2"/>
      <c r="E3" s="2"/>
      <c r="F3" s="2"/>
      <c r="G3" s="2"/>
      <c r="H3" s="2"/>
      <c r="I3" s="2"/>
      <c r="J3" s="2"/>
      <c r="K3" s="2"/>
      <c r="L3" s="2"/>
      <c r="M3" s="2"/>
      <c r="N3" s="2"/>
      <c r="O3" s="2"/>
      <c r="P3" s="59"/>
    </row>
    <row r="4" spans="1:16" ht="12.5" x14ac:dyDescent="0.25">
      <c r="A4" s="33"/>
      <c r="B4" s="2"/>
      <c r="C4" s="2"/>
      <c r="D4" s="2"/>
      <c r="E4" s="2"/>
      <c r="F4" s="2"/>
      <c r="G4" s="2"/>
      <c r="H4" s="2"/>
      <c r="I4" s="2"/>
      <c r="J4" s="2"/>
      <c r="K4" s="2"/>
      <c r="L4" s="2"/>
      <c r="M4" s="2"/>
      <c r="N4" s="2"/>
      <c r="O4" s="2"/>
      <c r="P4" s="59"/>
    </row>
    <row r="5" spans="1:16" ht="12.5" x14ac:dyDescent="0.25">
      <c r="A5" s="33" t="s">
        <v>37</v>
      </c>
      <c r="B5" s="2"/>
      <c r="C5" s="2"/>
      <c r="D5" s="2"/>
      <c r="E5" s="2"/>
      <c r="F5" s="2"/>
      <c r="G5" s="2"/>
      <c r="H5" s="2"/>
      <c r="I5" s="2"/>
      <c r="J5" s="2"/>
      <c r="K5" s="2"/>
      <c r="L5" s="2"/>
      <c r="M5" s="2"/>
      <c r="N5" s="2"/>
      <c r="O5" s="2"/>
      <c r="P5" s="59"/>
    </row>
    <row r="6" spans="1:16" ht="12.5" x14ac:dyDescent="0.25">
      <c r="A6" s="33" t="s">
        <v>38</v>
      </c>
      <c r="B6" s="2"/>
      <c r="C6" s="2"/>
      <c r="D6" s="2"/>
      <c r="E6" s="2"/>
      <c r="F6" s="2"/>
      <c r="G6" s="2"/>
      <c r="H6" s="2"/>
      <c r="I6" s="2"/>
      <c r="J6" s="2"/>
      <c r="K6" s="2"/>
      <c r="L6" s="2"/>
      <c r="M6" s="2"/>
      <c r="N6" s="2"/>
      <c r="O6" s="2"/>
      <c r="P6" s="59"/>
    </row>
    <row r="7" spans="1:16" ht="12.5" x14ac:dyDescent="0.25">
      <c r="A7" s="191"/>
      <c r="B7" s="192"/>
      <c r="C7" s="192"/>
      <c r="D7" s="192"/>
      <c r="E7" s="192"/>
      <c r="F7" s="192"/>
      <c r="G7" s="192"/>
      <c r="H7" s="192"/>
      <c r="I7" s="192"/>
      <c r="J7" s="192"/>
      <c r="K7" s="192"/>
      <c r="L7" s="192"/>
      <c r="M7" s="192"/>
      <c r="N7" s="192"/>
      <c r="O7" s="192"/>
      <c r="P7" s="193"/>
    </row>
    <row r="8" spans="1:16" ht="12.75" customHeight="1" x14ac:dyDescent="0.25">
      <c r="A8" s="194"/>
      <c r="B8" s="195"/>
      <c r="C8" s="195"/>
      <c r="D8" s="195"/>
      <c r="E8" s="195"/>
      <c r="F8" s="195"/>
      <c r="G8" s="195"/>
      <c r="H8" s="195"/>
      <c r="I8" s="195"/>
      <c r="J8" s="195"/>
      <c r="K8" s="195"/>
      <c r="L8" s="195"/>
      <c r="M8" s="195"/>
      <c r="N8" s="195"/>
      <c r="O8" s="195"/>
      <c r="P8" s="190"/>
    </row>
    <row r="9" spans="1:16" ht="12.75" customHeight="1" x14ac:dyDescent="0.3">
      <c r="A9" s="63"/>
      <c r="B9" s="196" t="s">
        <v>39</v>
      </c>
      <c r="C9" s="197"/>
      <c r="D9" s="197"/>
      <c r="E9" s="197"/>
      <c r="F9" s="197"/>
      <c r="G9" s="198"/>
      <c r="P9" s="59"/>
    </row>
    <row r="10" spans="1:16" ht="12.75" customHeight="1" x14ac:dyDescent="0.3">
      <c r="A10" s="63"/>
      <c r="B10" s="199" t="s">
        <v>40</v>
      </c>
      <c r="C10" s="200"/>
      <c r="D10" s="200"/>
      <c r="E10" s="200"/>
      <c r="F10" s="200"/>
      <c r="G10" s="201"/>
      <c r="P10" s="59"/>
    </row>
    <row r="11" spans="1:16" ht="12.75" customHeight="1" x14ac:dyDescent="0.3">
      <c r="A11" s="291" t="s">
        <v>41</v>
      </c>
      <c r="B11" s="202" t="s">
        <v>42</v>
      </c>
      <c r="C11" s="203"/>
      <c r="D11" s="204"/>
      <c r="E11" s="204"/>
      <c r="F11" s="204"/>
      <c r="G11" s="205"/>
      <c r="K11" s="120" t="s">
        <v>43</v>
      </c>
      <c r="L11" s="121"/>
      <c r="M11" s="121"/>
      <c r="N11" s="121"/>
      <c r="O11" s="122"/>
      <c r="P11" s="59"/>
    </row>
    <row r="12" spans="1:16" ht="36" x14ac:dyDescent="0.25">
      <c r="A12" s="291"/>
      <c r="B12" s="123" t="s">
        <v>44</v>
      </c>
      <c r="C12" s="124" t="s">
        <v>45</v>
      </c>
      <c r="D12" s="124" t="s">
        <v>46</v>
      </c>
      <c r="E12" s="124" t="s">
        <v>47</v>
      </c>
      <c r="F12" s="124" t="s">
        <v>48</v>
      </c>
      <c r="G12" s="125" t="s">
        <v>49</v>
      </c>
      <c r="K12" s="67" t="s">
        <v>50</v>
      </c>
      <c r="L12" s="68"/>
      <c r="M12" s="69" t="s">
        <v>51</v>
      </c>
      <c r="N12" s="69" t="s">
        <v>52</v>
      </c>
      <c r="O12" s="70" t="s">
        <v>53</v>
      </c>
      <c r="P12" s="59"/>
    </row>
    <row r="13" spans="1:16" ht="12.75" customHeight="1" x14ac:dyDescent="0.3">
      <c r="A13" s="64"/>
      <c r="B13" s="126">
        <f>COUNTIF('Win 8 Test Cases'!J3:J285,"Pass")</f>
        <v>0</v>
      </c>
      <c r="C13" s="127">
        <f>COUNTIF('Win 8 Test Cases'!J3:J285,"Fail")</f>
        <v>0</v>
      </c>
      <c r="D13" s="128">
        <f>COUNTIF('Win 8 Test Cases'!J3:J285,"Info")</f>
        <v>0</v>
      </c>
      <c r="E13" s="126">
        <f>COUNTIF('Win 8 Test Cases'!J3:J285,"N/A")</f>
        <v>0</v>
      </c>
      <c r="F13" s="126">
        <f>B13+C13</f>
        <v>0</v>
      </c>
      <c r="G13" s="129">
        <f>D25/100</f>
        <v>0</v>
      </c>
      <c r="K13" s="71" t="s">
        <v>54</v>
      </c>
      <c r="L13" s="72"/>
      <c r="M13" s="73">
        <f>COUNTA('Win 8 Test Cases'!J3:J285)</f>
        <v>0</v>
      </c>
      <c r="N13" s="73">
        <f>O13-M13</f>
        <v>270</v>
      </c>
      <c r="O13" s="74">
        <f>COUNTA('Win 8 Test Cases'!A3:A285)</f>
        <v>270</v>
      </c>
      <c r="P13" s="59"/>
    </row>
    <row r="14" spans="1:16" ht="12.75" customHeight="1" x14ac:dyDescent="0.3">
      <c r="A14" s="64"/>
      <c r="B14" s="27"/>
      <c r="K14" s="18"/>
      <c r="L14" s="18"/>
      <c r="M14" s="18"/>
      <c r="N14" s="18"/>
      <c r="O14" s="18"/>
      <c r="P14" s="59"/>
    </row>
    <row r="15" spans="1:16" ht="12.75" customHeight="1" x14ac:dyDescent="0.3">
      <c r="A15" s="64"/>
      <c r="B15" s="130" t="s">
        <v>55</v>
      </c>
      <c r="C15" s="131"/>
      <c r="D15" s="131"/>
      <c r="E15" s="131"/>
      <c r="F15" s="131"/>
      <c r="G15" s="132"/>
      <c r="K15" s="18"/>
      <c r="L15" s="18"/>
      <c r="M15" s="18"/>
      <c r="N15" s="18"/>
      <c r="O15" s="18"/>
      <c r="P15" s="59"/>
    </row>
    <row r="16" spans="1:16" ht="12.75" customHeight="1" x14ac:dyDescent="0.25">
      <c r="A16" s="58"/>
      <c r="B16" s="206" t="s">
        <v>56</v>
      </c>
      <c r="C16" s="206" t="s">
        <v>57</v>
      </c>
      <c r="D16" s="206" t="s">
        <v>58</v>
      </c>
      <c r="E16" s="206" t="s">
        <v>59</v>
      </c>
      <c r="F16" s="206" t="s">
        <v>47</v>
      </c>
      <c r="G16" s="206" t="s">
        <v>60</v>
      </c>
      <c r="H16" s="28" t="s">
        <v>61</v>
      </c>
      <c r="I16" s="28" t="s">
        <v>62</v>
      </c>
      <c r="K16" s="24"/>
      <c r="L16" s="24"/>
      <c r="M16" s="24"/>
      <c r="N16" s="24"/>
      <c r="O16" s="24"/>
      <c r="P16" s="59"/>
    </row>
    <row r="17" spans="1:16" ht="12.75" customHeight="1" x14ac:dyDescent="0.3">
      <c r="A17" s="58"/>
      <c r="B17" s="133">
        <v>8</v>
      </c>
      <c r="C17" s="134">
        <f>COUNTIF('Win 8 Test Cases'!AA:AA,B17)</f>
        <v>0</v>
      </c>
      <c r="D17" s="135">
        <f>COUNTIFS('Win 8 Test Cases'!AA:AA,B17,'Win 8 Test Cases'!J:J,$D$16)</f>
        <v>0</v>
      </c>
      <c r="E17" s="135">
        <f>COUNTIFS('Win 8 Test Cases'!AA:AA,B17,'Win 8 Test Cases'!J:J,$E$16)</f>
        <v>0</v>
      </c>
      <c r="F17" s="135">
        <f>COUNTIFS('Win 8 Test Cases'!AA:AA,B17,'Win 8 Test Cases'!J:J,$F$16)</f>
        <v>0</v>
      </c>
      <c r="G17" s="136">
        <v>1500</v>
      </c>
      <c r="H17">
        <f t="shared" ref="H17:H24" si="0">(C17-F17)*(G17)</f>
        <v>0</v>
      </c>
      <c r="I17">
        <f t="shared" ref="I17:I24" si="1">D17*G17</f>
        <v>0</v>
      </c>
      <c r="J17" s="65">
        <f>D13+N13</f>
        <v>270</v>
      </c>
      <c r="K17" s="66" t="str">
        <f>"WARNING: THERE IS AT LEAST ONE TEST CASE WITH"</f>
        <v>WARNING: THERE IS AT LEAST ONE TEST CASE WITH</v>
      </c>
      <c r="P17" s="59"/>
    </row>
    <row r="18" spans="1:16" ht="12.75" customHeight="1" x14ac:dyDescent="0.3">
      <c r="A18" s="58"/>
      <c r="B18" s="133">
        <v>7</v>
      </c>
      <c r="C18" s="134">
        <f>COUNTIF('Win 8 Test Cases'!AA:AA,B18)</f>
        <v>2</v>
      </c>
      <c r="D18" s="135">
        <f>COUNTIFS('Win 8 Test Cases'!AA:AA,B18,'Win 8 Test Cases'!J:J,$D$16)</f>
        <v>0</v>
      </c>
      <c r="E18" s="135">
        <f>COUNTIFS('Win 8 Test Cases'!AA:AA,B18,'Win 8 Test Cases'!J:J,$E$16)</f>
        <v>0</v>
      </c>
      <c r="F18" s="135">
        <f>COUNTIFS('Win 8 Test Cases'!AA:AA,B18,'Win 8 Test Cases'!J:J,$F$16)</f>
        <v>0</v>
      </c>
      <c r="G18" s="136">
        <v>750</v>
      </c>
      <c r="H18">
        <f t="shared" si="0"/>
        <v>1500</v>
      </c>
      <c r="I18">
        <f t="shared" si="1"/>
        <v>0</v>
      </c>
      <c r="K18" s="66" t="str">
        <f>"AN 'INFO' OR BLANK STATUS (SEE ABOVE)"</f>
        <v>AN 'INFO' OR BLANK STATUS (SEE ABOVE)</v>
      </c>
      <c r="P18" s="59"/>
    </row>
    <row r="19" spans="1:16" ht="12.75" customHeight="1" x14ac:dyDescent="0.25">
      <c r="A19" s="58"/>
      <c r="B19" s="133">
        <v>6</v>
      </c>
      <c r="C19" s="134">
        <f>COUNTIF('Win 8 Test Cases'!AA:AA,B19)</f>
        <v>34</v>
      </c>
      <c r="D19" s="135">
        <f>COUNTIFS('Win 8 Test Cases'!AA:AA,B19,'Win 8 Test Cases'!J:J,$D$16)</f>
        <v>0</v>
      </c>
      <c r="E19" s="135">
        <f>COUNTIFS('Win 8 Test Cases'!AA:AA,B19,'Win 8 Test Cases'!J:J,$E$16)</f>
        <v>0</v>
      </c>
      <c r="F19" s="135">
        <f>COUNTIFS('Win 8 Test Cases'!AA:AA,B19,'Win 8 Test Cases'!J:J,$F$16)</f>
        <v>0</v>
      </c>
      <c r="G19" s="136">
        <v>100</v>
      </c>
      <c r="H19">
        <f t="shared" si="0"/>
        <v>3400</v>
      </c>
      <c r="I19">
        <f t="shared" si="1"/>
        <v>0</v>
      </c>
      <c r="P19" s="59"/>
    </row>
    <row r="20" spans="1:16" ht="12.75" customHeight="1" x14ac:dyDescent="0.25">
      <c r="A20" s="58"/>
      <c r="B20" s="133">
        <v>5</v>
      </c>
      <c r="C20" s="134">
        <f>COUNTIF('Win 8 Test Cases'!AA:AA,B20)</f>
        <v>137</v>
      </c>
      <c r="D20" s="135">
        <f>COUNTIFS('Win 8 Test Cases'!AA:AA,B20,'Win 8 Test Cases'!J:J,$D$16)</f>
        <v>0</v>
      </c>
      <c r="E20" s="135">
        <f>COUNTIFS('Win 8 Test Cases'!AA:AA,B20,'Win 8 Test Cases'!J:J,$E$16)</f>
        <v>0</v>
      </c>
      <c r="F20" s="135">
        <f>COUNTIFS('Win 8 Test Cases'!AA:AA,B20,'Win 8 Test Cases'!J:J,$F$16)</f>
        <v>0</v>
      </c>
      <c r="G20" s="136">
        <v>50</v>
      </c>
      <c r="H20">
        <f t="shared" si="0"/>
        <v>6850</v>
      </c>
      <c r="I20">
        <f t="shared" si="1"/>
        <v>0</v>
      </c>
      <c r="P20" s="59"/>
    </row>
    <row r="21" spans="1:16" ht="12.75" customHeight="1" x14ac:dyDescent="0.3">
      <c r="A21" s="58"/>
      <c r="B21" s="133">
        <v>4</v>
      </c>
      <c r="C21" s="134">
        <f>COUNTIF('Win 8 Test Cases'!AA:AA,B21)</f>
        <v>49</v>
      </c>
      <c r="D21" s="135">
        <f>COUNTIFS('Win 8 Test Cases'!AA:AA,B21,'Win 8 Test Cases'!J:J,$D$16)</f>
        <v>0</v>
      </c>
      <c r="E21" s="135">
        <f>COUNTIFS('Win 8 Test Cases'!AA:AA,B21,'Win 8 Test Cases'!J:J,$E$16)</f>
        <v>0</v>
      </c>
      <c r="F21" s="135">
        <f>COUNTIFS('Win 8 Test Cases'!AA:AA,B21,'Win 8 Test Cases'!J:J,$F$16)</f>
        <v>0</v>
      </c>
      <c r="G21" s="136">
        <v>10</v>
      </c>
      <c r="H21">
        <f t="shared" si="0"/>
        <v>490</v>
      </c>
      <c r="I21">
        <f t="shared" si="1"/>
        <v>0</v>
      </c>
      <c r="J21" s="65">
        <f>SUMPRODUCT(--ISERROR('Win 8 Test Cases'!Z3:ZX285))</f>
        <v>4</v>
      </c>
      <c r="K21" s="66" t="str">
        <f>"WARNING: THERE IS AT LEAST ONE TEST CASE WITH"</f>
        <v>WARNING: THERE IS AT LEAST ONE TEST CASE WITH</v>
      </c>
      <c r="P21" s="59"/>
    </row>
    <row r="22" spans="1:16" ht="12.75" customHeight="1" x14ac:dyDescent="0.3">
      <c r="A22" s="58"/>
      <c r="B22" s="133">
        <v>3</v>
      </c>
      <c r="C22" s="134">
        <f>COUNTIF('Win 8 Test Cases'!AA:AA,B22)</f>
        <v>34</v>
      </c>
      <c r="D22" s="135">
        <f>COUNTIFS('Win 8 Test Cases'!AA:AA,B22,'Win 8 Test Cases'!J:J,$D$16)</f>
        <v>0</v>
      </c>
      <c r="E22" s="135">
        <f>COUNTIFS('Win 8 Test Cases'!AA:AA,B22,'Win 8 Test Cases'!J:J,$E$16)</f>
        <v>0</v>
      </c>
      <c r="F22" s="135">
        <f>COUNTIFS('Win 8 Test Cases'!AA:AA,B22,'Win 8 Test Cases'!J:J,$F$16)</f>
        <v>0</v>
      </c>
      <c r="G22" s="136">
        <v>5</v>
      </c>
      <c r="H22">
        <f t="shared" si="0"/>
        <v>170</v>
      </c>
      <c r="I22">
        <f t="shared" si="1"/>
        <v>0</v>
      </c>
      <c r="K22" s="66" t="str">
        <f>"MULTIPLE OR INVALID ISSUE CODES"</f>
        <v>MULTIPLE OR INVALID ISSUE CODES</v>
      </c>
      <c r="P22" s="59"/>
    </row>
    <row r="23" spans="1:16" ht="12.75" customHeight="1" x14ac:dyDescent="0.25">
      <c r="A23" s="58"/>
      <c r="B23" s="133">
        <v>2</v>
      </c>
      <c r="C23" s="134">
        <f>COUNTIF('Win 8 Test Cases'!AA:AA,B23)</f>
        <v>7</v>
      </c>
      <c r="D23" s="135">
        <f>COUNTIFS('Win 8 Test Cases'!AA:AA,B23,'Win 8 Test Cases'!J:J,$D$16)</f>
        <v>0</v>
      </c>
      <c r="E23" s="135">
        <f>COUNTIFS('Win 8 Test Cases'!AA:AA,B23,'Win 8 Test Cases'!J:J,$E$16)</f>
        <v>0</v>
      </c>
      <c r="F23" s="135">
        <f>COUNTIFS('Win 8 Test Cases'!AA:AA,B23,'Win 8 Test Cases'!J:J,$F$16)</f>
        <v>0</v>
      </c>
      <c r="G23" s="136">
        <v>2</v>
      </c>
      <c r="H23">
        <f t="shared" si="0"/>
        <v>14</v>
      </c>
      <c r="I23">
        <f t="shared" si="1"/>
        <v>0</v>
      </c>
      <c r="P23" s="59"/>
    </row>
    <row r="24" spans="1:16" ht="12.75" customHeight="1" x14ac:dyDescent="0.25">
      <c r="A24" s="58"/>
      <c r="B24" s="133">
        <v>1</v>
      </c>
      <c r="C24" s="134">
        <f>COUNTIF('Win 8 Test Cases'!AA:AA,B24)</f>
        <v>3</v>
      </c>
      <c r="D24" s="135">
        <f>COUNTIFS('Win 8 Test Cases'!AA:AA,B24,'Win 8 Test Cases'!J:J,$D$16)</f>
        <v>0</v>
      </c>
      <c r="E24" s="135">
        <f>COUNTIFS('Win 8 Test Cases'!AA:AA,B24,'Win 8 Test Cases'!J:J,$E$16)</f>
        <v>0</v>
      </c>
      <c r="F24" s="135">
        <f>COUNTIFS('Win 8 Test Cases'!AA:AA,B24,'Win 8 Test Cases'!J:J,$F$16)</f>
        <v>0</v>
      </c>
      <c r="G24" s="136">
        <v>1</v>
      </c>
      <c r="H24">
        <f t="shared" si="0"/>
        <v>3</v>
      </c>
      <c r="I24">
        <f t="shared" si="1"/>
        <v>0</v>
      </c>
      <c r="P24" s="59"/>
    </row>
    <row r="25" spans="1:16" ht="13" hidden="1" x14ac:dyDescent="0.3">
      <c r="A25" s="58"/>
      <c r="B25" s="137" t="s">
        <v>63</v>
      </c>
      <c r="C25" s="138"/>
      <c r="D25" s="139">
        <f>SUM(I17:I24)/SUM(H17:H24)*100</f>
        <v>0</v>
      </c>
      <c r="P25" s="59"/>
    </row>
    <row r="26" spans="1:16" ht="12.75" customHeight="1" x14ac:dyDescent="0.25">
      <c r="A26" s="207"/>
      <c r="B26" s="208"/>
      <c r="C26" s="208"/>
      <c r="D26" s="208"/>
      <c r="E26" s="208"/>
      <c r="F26" s="208"/>
      <c r="G26" s="208"/>
      <c r="H26" s="208"/>
      <c r="I26" s="208"/>
      <c r="J26" s="208"/>
      <c r="K26" s="209"/>
      <c r="L26" s="209"/>
      <c r="M26" s="209"/>
      <c r="N26" s="209"/>
      <c r="O26" s="209"/>
      <c r="P26" s="193"/>
    </row>
    <row r="27" spans="1:16" ht="14.25" customHeight="1" x14ac:dyDescent="0.25">
      <c r="A27" s="194"/>
      <c r="B27" s="195"/>
      <c r="C27" s="195"/>
      <c r="D27" s="195"/>
      <c r="E27" s="195"/>
      <c r="F27" s="195"/>
      <c r="G27" s="195"/>
      <c r="H27" s="195"/>
      <c r="I27" s="195"/>
      <c r="J27" s="195"/>
      <c r="K27" s="195"/>
      <c r="L27" s="195"/>
      <c r="M27" s="195"/>
      <c r="N27" s="195"/>
      <c r="O27" s="195"/>
      <c r="P27" s="190"/>
    </row>
    <row r="28" spans="1:16" ht="13.5" customHeight="1" x14ac:dyDescent="0.3">
      <c r="A28" s="63"/>
      <c r="B28" s="196" t="s">
        <v>64</v>
      </c>
      <c r="C28" s="197"/>
      <c r="D28" s="197"/>
      <c r="E28" s="197"/>
      <c r="F28" s="197"/>
      <c r="G28" s="198"/>
      <c r="P28" s="59"/>
    </row>
    <row r="29" spans="1:16" ht="13.5" customHeight="1" x14ac:dyDescent="0.3">
      <c r="A29" s="63"/>
      <c r="B29" s="199" t="s">
        <v>65</v>
      </c>
      <c r="C29" s="200"/>
      <c r="D29" s="200"/>
      <c r="E29" s="200"/>
      <c r="F29" s="200"/>
      <c r="G29" s="201"/>
      <c r="P29" s="59"/>
    </row>
    <row r="30" spans="1:16" ht="12.75" customHeight="1" x14ac:dyDescent="0.3">
      <c r="A30" s="291" t="s">
        <v>66</v>
      </c>
      <c r="B30" s="130" t="s">
        <v>42</v>
      </c>
      <c r="C30" s="140"/>
      <c r="D30" s="131"/>
      <c r="E30" s="131"/>
      <c r="F30" s="131"/>
      <c r="G30" s="141"/>
      <c r="K30" s="120" t="s">
        <v>43</v>
      </c>
      <c r="L30" s="121"/>
      <c r="M30" s="121"/>
      <c r="N30" s="121"/>
      <c r="O30" s="122"/>
      <c r="P30" s="59"/>
    </row>
    <row r="31" spans="1:16" ht="36" x14ac:dyDescent="0.25">
      <c r="A31" s="291"/>
      <c r="B31" s="123" t="s">
        <v>44</v>
      </c>
      <c r="C31" s="124" t="s">
        <v>45</v>
      </c>
      <c r="D31" s="124" t="s">
        <v>46</v>
      </c>
      <c r="E31" s="124" t="s">
        <v>47</v>
      </c>
      <c r="F31" s="124" t="s">
        <v>48</v>
      </c>
      <c r="G31" s="125" t="s">
        <v>49</v>
      </c>
      <c r="K31" s="67" t="s">
        <v>50</v>
      </c>
      <c r="L31" s="68"/>
      <c r="M31" s="69" t="s">
        <v>51</v>
      </c>
      <c r="N31" s="69" t="s">
        <v>52</v>
      </c>
      <c r="O31" s="70" t="s">
        <v>53</v>
      </c>
      <c r="P31" s="59"/>
    </row>
    <row r="32" spans="1:16" ht="13" x14ac:dyDescent="0.3">
      <c r="A32" s="64"/>
      <c r="B32" s="126">
        <f>COUNTIF('Win 8.1 Test Cases'!J3:J312,"Pass")</f>
        <v>0</v>
      </c>
      <c r="C32" s="127">
        <f>COUNTIF('Win 8.1 Test Cases'!J3:J312,"Fail")</f>
        <v>0</v>
      </c>
      <c r="D32" s="128">
        <f>COUNTIF('Win 8.1 Test Cases'!J3:J312,"Info")</f>
        <v>0</v>
      </c>
      <c r="E32" s="126">
        <f>COUNTIF('Win 8.1 Test Cases'!J3:J312,"N/A")</f>
        <v>0</v>
      </c>
      <c r="F32" s="126">
        <f>B32+C32</f>
        <v>0</v>
      </c>
      <c r="G32" s="129">
        <f>D44/100</f>
        <v>0</v>
      </c>
      <c r="K32" s="71" t="s">
        <v>54</v>
      </c>
      <c r="L32" s="72"/>
      <c r="M32" s="73">
        <f>COUNTA('Win 8.1 Test Cases'!J3:J312)</f>
        <v>0</v>
      </c>
      <c r="N32" s="73">
        <f>O32-M32</f>
        <v>297</v>
      </c>
      <c r="O32" s="74">
        <f>COUNTA('Win 8.1 Test Cases'!A3:A312)</f>
        <v>297</v>
      </c>
      <c r="P32" s="59"/>
    </row>
    <row r="33" spans="1:16" ht="13" x14ac:dyDescent="0.3">
      <c r="A33" s="64"/>
      <c r="B33" s="27"/>
      <c r="K33" s="18"/>
      <c r="L33" s="18"/>
      <c r="M33" s="18"/>
      <c r="N33" s="18"/>
      <c r="O33" s="18"/>
      <c r="P33" s="59"/>
    </row>
    <row r="34" spans="1:16" ht="13" x14ac:dyDescent="0.3">
      <c r="A34" s="64"/>
      <c r="B34" s="130" t="s">
        <v>55</v>
      </c>
      <c r="C34" s="131"/>
      <c r="D34" s="131"/>
      <c r="E34" s="131"/>
      <c r="F34" s="131"/>
      <c r="G34" s="132"/>
      <c r="K34" s="18"/>
      <c r="L34" s="18"/>
      <c r="M34" s="18"/>
      <c r="N34" s="18"/>
      <c r="O34" s="18"/>
      <c r="P34" s="59"/>
    </row>
    <row r="35" spans="1:16" ht="13" x14ac:dyDescent="0.25">
      <c r="A35" s="58"/>
      <c r="B35" s="206" t="s">
        <v>56</v>
      </c>
      <c r="C35" s="206" t="s">
        <v>57</v>
      </c>
      <c r="D35" s="206" t="s">
        <v>58</v>
      </c>
      <c r="E35" s="206" t="s">
        <v>59</v>
      </c>
      <c r="F35" s="206" t="s">
        <v>47</v>
      </c>
      <c r="G35" s="206" t="s">
        <v>60</v>
      </c>
      <c r="H35" s="28" t="s">
        <v>61</v>
      </c>
      <c r="I35" s="28" t="s">
        <v>62</v>
      </c>
      <c r="K35" s="24"/>
      <c r="L35" s="24"/>
      <c r="M35" s="24"/>
      <c r="N35" s="24"/>
      <c r="O35" s="24"/>
      <c r="P35" s="59"/>
    </row>
    <row r="36" spans="1:16" ht="13" x14ac:dyDescent="0.3">
      <c r="A36" s="58"/>
      <c r="B36" s="133">
        <v>8</v>
      </c>
      <c r="C36" s="134">
        <f>COUNTIF('Win 8.1 Test Cases'!AA:AA,B36)</f>
        <v>0</v>
      </c>
      <c r="D36" s="135">
        <f>COUNTIFS('Win 8.1 Test Cases'!AA:AA,B36,'Win 8.1 Test Cases'!J:J,$D$35)</f>
        <v>0</v>
      </c>
      <c r="E36" s="135">
        <f>COUNTIFS('Win 8.1 Test Cases'!AA:AA,B36,'Win 8.1 Test Cases'!J:J,$E$35)</f>
        <v>0</v>
      </c>
      <c r="F36" s="135">
        <f>COUNTIFS('Win 8.1 Test Cases'!AA:AA,B36,'Win 8.1 Test Cases'!J:J,$F$35)</f>
        <v>0</v>
      </c>
      <c r="G36" s="136">
        <v>1500</v>
      </c>
      <c r="H36">
        <f t="shared" ref="H36:H43" si="2">(C36-F36)*(G36)</f>
        <v>0</v>
      </c>
      <c r="I36">
        <f t="shared" ref="I36:I43" si="3">D36*G36</f>
        <v>0</v>
      </c>
      <c r="J36" s="65">
        <f>D32+N32</f>
        <v>297</v>
      </c>
      <c r="K36" s="66" t="str">
        <f>"WARNING: THERE IS AT LEAST ONE TEST CASE WITH"</f>
        <v>WARNING: THERE IS AT LEAST ONE TEST CASE WITH</v>
      </c>
      <c r="P36" s="59"/>
    </row>
    <row r="37" spans="1:16" ht="13" x14ac:dyDescent="0.3">
      <c r="A37" s="58"/>
      <c r="B37" s="133">
        <v>7</v>
      </c>
      <c r="C37" s="134">
        <f>COUNTIF('Win 8.1 Test Cases'!AA:AA,B37)</f>
        <v>2</v>
      </c>
      <c r="D37" s="135">
        <f>COUNTIFS('Win 8.1 Test Cases'!AA:AA,B37,'Win 8.1 Test Cases'!J:J,$D$35)</f>
        <v>0</v>
      </c>
      <c r="E37" s="135">
        <f>COUNTIFS('Win 8.1 Test Cases'!AA:AA,B37,'Win 8.1 Test Cases'!J:J,$E$35)</f>
        <v>0</v>
      </c>
      <c r="F37" s="135">
        <f>COUNTIFS('Win 8.1 Test Cases'!AA:AA,B37,'Win 8.1 Test Cases'!J:J,$F$35)</f>
        <v>0</v>
      </c>
      <c r="G37" s="136">
        <v>750</v>
      </c>
      <c r="H37">
        <f t="shared" si="2"/>
        <v>1500</v>
      </c>
      <c r="I37">
        <f t="shared" si="3"/>
        <v>0</v>
      </c>
      <c r="K37" s="66" t="str">
        <f>"AN 'INFO' OR BLANK STATUS (SEE ABOVE)"</f>
        <v>AN 'INFO' OR BLANK STATUS (SEE ABOVE)</v>
      </c>
      <c r="P37" s="59"/>
    </row>
    <row r="38" spans="1:16" ht="13" x14ac:dyDescent="0.25">
      <c r="A38" s="58"/>
      <c r="B38" s="133">
        <v>6</v>
      </c>
      <c r="C38" s="134">
        <f>COUNTIF('Win 8.1 Test Cases'!AA:AA,B38)</f>
        <v>37</v>
      </c>
      <c r="D38" s="135">
        <f>COUNTIFS('Win 8.1 Test Cases'!AA:AA,B38,'Win 8.1 Test Cases'!J:J,$D$35)</f>
        <v>0</v>
      </c>
      <c r="E38" s="135">
        <f>COUNTIFS('Win 8.1 Test Cases'!AA:AA,B38,'Win 8.1 Test Cases'!J:J,$E$35)</f>
        <v>0</v>
      </c>
      <c r="F38" s="135">
        <f>COUNTIFS('Win 8.1 Test Cases'!AA:AA,B38,'Win 8.1 Test Cases'!J:J,$F$35)</f>
        <v>0</v>
      </c>
      <c r="G38" s="136">
        <v>100</v>
      </c>
      <c r="H38">
        <f t="shared" si="2"/>
        <v>3700</v>
      </c>
      <c r="I38">
        <f t="shared" si="3"/>
        <v>0</v>
      </c>
      <c r="P38" s="59"/>
    </row>
    <row r="39" spans="1:16" ht="13" x14ac:dyDescent="0.25">
      <c r="A39" s="58"/>
      <c r="B39" s="133">
        <v>5</v>
      </c>
      <c r="C39" s="134">
        <f>COUNTIF('Win 8.1 Test Cases'!AA:AA,B39)</f>
        <v>162</v>
      </c>
      <c r="D39" s="135">
        <f>COUNTIFS('Win 8.1 Test Cases'!AA:AA,B39,'Win 8.1 Test Cases'!J:J,$D$35)</f>
        <v>0</v>
      </c>
      <c r="E39" s="135">
        <f>COUNTIFS('Win 8.1 Test Cases'!AA:AA,B39,'Win 8.1 Test Cases'!J:J,$E$35)</f>
        <v>0</v>
      </c>
      <c r="F39" s="135">
        <f>COUNTIFS('Win 8.1 Test Cases'!AA:AA,B39,'Win 8.1 Test Cases'!J:J,$F$35)</f>
        <v>0</v>
      </c>
      <c r="G39" s="136">
        <v>50</v>
      </c>
      <c r="H39">
        <f t="shared" si="2"/>
        <v>8100</v>
      </c>
      <c r="I39">
        <f t="shared" si="3"/>
        <v>0</v>
      </c>
      <c r="P39" s="59"/>
    </row>
    <row r="40" spans="1:16" ht="13" x14ac:dyDescent="0.3">
      <c r="A40" s="58"/>
      <c r="B40" s="133">
        <v>4</v>
      </c>
      <c r="C40" s="134">
        <f>COUNTIF('Win 8.1 Test Cases'!AA:AA,B40)</f>
        <v>58</v>
      </c>
      <c r="D40" s="135">
        <f>COUNTIFS('Win 8.1 Test Cases'!AA:AA,B40,'Win 8.1 Test Cases'!J:J,$D$35)</f>
        <v>0</v>
      </c>
      <c r="E40" s="135">
        <f>COUNTIFS('Win 8.1 Test Cases'!AA:AA,B40,'Win 8.1 Test Cases'!J:J,$E$35)</f>
        <v>0</v>
      </c>
      <c r="F40" s="135">
        <f>COUNTIFS('Win 8.1 Test Cases'!AA:AA,B40,'Win 8.1 Test Cases'!J:J,$F$35)</f>
        <v>0</v>
      </c>
      <c r="G40" s="136">
        <v>10</v>
      </c>
      <c r="H40">
        <f t="shared" si="2"/>
        <v>580</v>
      </c>
      <c r="I40">
        <f t="shared" si="3"/>
        <v>0</v>
      </c>
      <c r="J40" s="65">
        <f>SUMPRODUCT(--ISERROR('Win 8.1 Test Cases'!AA3:AA312))</f>
        <v>5</v>
      </c>
      <c r="K40" s="66" t="str">
        <f>"WARNING: THERE IS AT LEAST ONE TEST CASE WITH"</f>
        <v>WARNING: THERE IS AT LEAST ONE TEST CASE WITH</v>
      </c>
      <c r="P40" s="59"/>
    </row>
    <row r="41" spans="1:16" ht="13" x14ac:dyDescent="0.3">
      <c r="A41" s="58"/>
      <c r="B41" s="133">
        <v>3</v>
      </c>
      <c r="C41" s="134">
        <f>COUNTIF('Win 8.1 Test Cases'!AA:AA,B41)</f>
        <v>22</v>
      </c>
      <c r="D41" s="135">
        <f>COUNTIFS('Win 8.1 Test Cases'!AA:AA,B41,'Win 8.1 Test Cases'!J:J,$D$35)</f>
        <v>0</v>
      </c>
      <c r="E41" s="135">
        <f>COUNTIFS('Win 8.1 Test Cases'!AA:AA,B41,'Win 8.1 Test Cases'!J:J,$E$35)</f>
        <v>0</v>
      </c>
      <c r="F41" s="135">
        <f>COUNTIFS('Win 8.1 Test Cases'!AA:AA,B41,'Win 8.1 Test Cases'!J:J,$F$35)</f>
        <v>0</v>
      </c>
      <c r="G41" s="136">
        <v>5</v>
      </c>
      <c r="H41">
        <f t="shared" si="2"/>
        <v>110</v>
      </c>
      <c r="I41">
        <f t="shared" si="3"/>
        <v>0</v>
      </c>
      <c r="K41" s="66" t="str">
        <f>"MULTIPLE OR INVALID ISSUE CODES"</f>
        <v>MULTIPLE OR INVALID ISSUE CODES</v>
      </c>
      <c r="P41" s="59"/>
    </row>
    <row r="42" spans="1:16" ht="13" x14ac:dyDescent="0.25">
      <c r="A42" s="58"/>
      <c r="B42" s="133">
        <v>2</v>
      </c>
      <c r="C42" s="134">
        <f>COUNTIF('Win 8.1 Test Cases'!AA:AA,B42)</f>
        <v>8</v>
      </c>
      <c r="D42" s="135">
        <f>COUNTIFS('Win 8.1 Test Cases'!AA:AA,B42,'Win 8.1 Test Cases'!J:J,$D$35)</f>
        <v>0</v>
      </c>
      <c r="E42" s="135">
        <f>COUNTIFS('Win 8.1 Test Cases'!AA:AA,B42,'Win 8.1 Test Cases'!J:J,$E$35)</f>
        <v>0</v>
      </c>
      <c r="F42" s="135">
        <f>COUNTIFS('Win 8.1 Test Cases'!AA:AA,B42,'Win 8.1 Test Cases'!J:J,$F$35)</f>
        <v>0</v>
      </c>
      <c r="G42" s="136">
        <v>2</v>
      </c>
      <c r="H42">
        <f t="shared" si="2"/>
        <v>16</v>
      </c>
      <c r="I42">
        <f t="shared" si="3"/>
        <v>0</v>
      </c>
      <c r="P42" s="59"/>
    </row>
    <row r="43" spans="1:16" ht="12.75" customHeight="1" x14ac:dyDescent="0.25">
      <c r="A43" s="58"/>
      <c r="B43" s="133">
        <v>1</v>
      </c>
      <c r="C43" s="134">
        <f>COUNTIF('Win 8.1 Test Cases'!AA:AA,B43)</f>
        <v>3</v>
      </c>
      <c r="D43" s="135">
        <f>COUNTIFS('Win 8.1 Test Cases'!AA:AA,B43,'Win 8.1 Test Cases'!J:J,$D$35)</f>
        <v>0</v>
      </c>
      <c r="E43" s="135">
        <f>COUNTIFS('Win 8.1 Test Cases'!AA:AA,B43,'Win 8.1 Test Cases'!J:J,$E$35)</f>
        <v>0</v>
      </c>
      <c r="F43" s="135">
        <f>COUNTIFS('Win 8.1 Test Cases'!AA:AA,B43,'Win 8.1 Test Cases'!J:J,$F$35)</f>
        <v>0</v>
      </c>
      <c r="G43" s="136">
        <v>1</v>
      </c>
      <c r="H43">
        <f t="shared" si="2"/>
        <v>3</v>
      </c>
      <c r="I43">
        <f t="shared" si="3"/>
        <v>0</v>
      </c>
      <c r="P43" s="59"/>
    </row>
    <row r="44" spans="1:16" ht="12.75" hidden="1" customHeight="1" x14ac:dyDescent="0.3">
      <c r="A44" s="58"/>
      <c r="B44" s="137" t="s">
        <v>63</v>
      </c>
      <c r="C44" s="138"/>
      <c r="D44" s="139">
        <f>SUM(I36:I43)/SUM(H36:H43)*100</f>
        <v>0</v>
      </c>
      <c r="P44" s="59"/>
    </row>
    <row r="45" spans="1:16" ht="12.75" customHeight="1" x14ac:dyDescent="0.25">
      <c r="A45" s="207"/>
      <c r="B45" s="208"/>
      <c r="C45" s="208"/>
      <c r="D45" s="208"/>
      <c r="E45" s="208"/>
      <c r="F45" s="208"/>
      <c r="G45" s="208"/>
      <c r="H45" s="208"/>
      <c r="I45" s="208"/>
      <c r="J45" s="208"/>
      <c r="K45" s="208"/>
      <c r="L45" s="208"/>
      <c r="M45" s="208"/>
      <c r="N45" s="208"/>
      <c r="O45" s="208"/>
      <c r="P45" s="193"/>
    </row>
  </sheetData>
  <mergeCells count="2">
    <mergeCell ref="A11:A12"/>
    <mergeCell ref="A30:A31"/>
  </mergeCells>
  <conditionalFormatting sqref="D13">
    <cfRule type="cellIs" dxfId="220" priority="14" stopIfTrue="1" operator="greaterThan">
      <formula>0</formula>
    </cfRule>
  </conditionalFormatting>
  <conditionalFormatting sqref="D32">
    <cfRule type="cellIs" dxfId="219" priority="13" stopIfTrue="1" operator="greaterThan">
      <formula>0</formula>
    </cfRule>
  </conditionalFormatting>
  <conditionalFormatting sqref="N13">
    <cfRule type="cellIs" dxfId="218" priority="11" stopIfTrue="1" operator="greaterThan">
      <formula>0</formula>
    </cfRule>
    <cfRule type="cellIs" dxfId="217" priority="12" stopIfTrue="1" operator="lessThan">
      <formula>0</formula>
    </cfRule>
  </conditionalFormatting>
  <conditionalFormatting sqref="K17:K18">
    <cfRule type="expression" dxfId="216" priority="7" stopIfTrue="1">
      <formula>$J$17=0</formula>
    </cfRule>
  </conditionalFormatting>
  <conditionalFormatting sqref="K21">
    <cfRule type="expression" dxfId="215" priority="8" stopIfTrue="1">
      <formula>$J$21=0</formula>
    </cfRule>
  </conditionalFormatting>
  <conditionalFormatting sqref="K36:K37">
    <cfRule type="expression" dxfId="214" priority="5" stopIfTrue="1">
      <formula>$J$36=0</formula>
    </cfRule>
  </conditionalFormatting>
  <conditionalFormatting sqref="K40">
    <cfRule type="expression" dxfId="213" priority="6" stopIfTrue="1">
      <formula>$J$40=0</formula>
    </cfRule>
  </conditionalFormatting>
  <conditionalFormatting sqref="K22">
    <cfRule type="expression" dxfId="212" priority="4" stopIfTrue="1">
      <formula>$J$21=0</formula>
    </cfRule>
  </conditionalFormatting>
  <conditionalFormatting sqref="K41">
    <cfRule type="expression" dxfId="211" priority="3" stopIfTrue="1">
      <formula>$J$40=0</formula>
    </cfRule>
  </conditionalFormatting>
  <conditionalFormatting sqref="N32">
    <cfRule type="cellIs" dxfId="210" priority="1" stopIfTrue="1" operator="greaterThan">
      <formula>0</formula>
    </cfRule>
    <cfRule type="cellIs" dxfId="209" priority="2" stopIfTrue="1" operator="lessThan">
      <formula>0</formula>
    </cfRule>
  </conditionalFormatting>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61"/>
  <sheetViews>
    <sheetView showGridLines="0" zoomScale="80" zoomScaleNormal="80" zoomScalePageLayoutView="80" workbookViewId="0">
      <pane ySplit="1" topLeftCell="A2" activePane="bottomLeft" state="frozen"/>
      <selection pane="bottomLeft" activeCell="U28" sqref="U28"/>
    </sheetView>
  </sheetViews>
  <sheetFormatPr defaultColWidth="18.7265625" defaultRowHeight="12.75" customHeight="1" x14ac:dyDescent="0.25"/>
  <cols>
    <col min="1" max="13" width="9.26953125" customWidth="1"/>
    <col min="14" max="14" width="12.7265625" customWidth="1"/>
  </cols>
  <sheetData>
    <row r="1" spans="1:14" ht="13" x14ac:dyDescent="0.3">
      <c r="A1" s="142" t="s">
        <v>67</v>
      </c>
      <c r="B1" s="83"/>
      <c r="C1" s="83"/>
      <c r="D1" s="83"/>
      <c r="E1" s="83"/>
      <c r="F1" s="83"/>
      <c r="G1" s="83"/>
      <c r="H1" s="83"/>
      <c r="I1" s="83"/>
      <c r="J1" s="83"/>
      <c r="K1" s="83"/>
      <c r="L1" s="83"/>
      <c r="M1" s="83"/>
      <c r="N1" s="143"/>
    </row>
    <row r="2" spans="1:14" ht="12.75" customHeight="1" x14ac:dyDescent="0.25">
      <c r="A2" s="144" t="s">
        <v>68</v>
      </c>
      <c r="B2" s="145"/>
      <c r="C2" s="145"/>
      <c r="D2" s="145"/>
      <c r="E2" s="145"/>
      <c r="F2" s="145"/>
      <c r="G2" s="145"/>
      <c r="H2" s="145"/>
      <c r="I2" s="145"/>
      <c r="J2" s="145"/>
      <c r="K2" s="145"/>
      <c r="L2" s="145"/>
      <c r="M2" s="145"/>
      <c r="N2" s="146"/>
    </row>
    <row r="3" spans="1:14" s="10" customFormat="1" ht="12.75" customHeight="1" x14ac:dyDescent="0.25">
      <c r="A3" s="292" t="s">
        <v>6447</v>
      </c>
      <c r="B3" s="293"/>
      <c r="C3" s="293"/>
      <c r="D3" s="293"/>
      <c r="E3" s="293"/>
      <c r="F3" s="293"/>
      <c r="G3" s="293"/>
      <c r="H3" s="293"/>
      <c r="I3" s="293"/>
      <c r="J3" s="293"/>
      <c r="K3" s="293"/>
      <c r="L3" s="293"/>
      <c r="M3" s="293"/>
      <c r="N3" s="294"/>
    </row>
    <row r="4" spans="1:14" s="10" customFormat="1" ht="12.5" x14ac:dyDescent="0.25">
      <c r="A4" s="295"/>
      <c r="B4" s="296"/>
      <c r="C4" s="296"/>
      <c r="D4" s="296"/>
      <c r="E4" s="296"/>
      <c r="F4" s="296"/>
      <c r="G4" s="296"/>
      <c r="H4" s="296"/>
      <c r="I4" s="296"/>
      <c r="J4" s="296"/>
      <c r="K4" s="296"/>
      <c r="L4" s="296"/>
      <c r="M4" s="296"/>
      <c r="N4" s="297"/>
    </row>
    <row r="5" spans="1:14" s="10" customFormat="1" ht="12.5" x14ac:dyDescent="0.25">
      <c r="A5" s="295"/>
      <c r="B5" s="296"/>
      <c r="C5" s="296"/>
      <c r="D5" s="296"/>
      <c r="E5" s="296"/>
      <c r="F5" s="296"/>
      <c r="G5" s="296"/>
      <c r="H5" s="296"/>
      <c r="I5" s="296"/>
      <c r="J5" s="296"/>
      <c r="K5" s="296"/>
      <c r="L5" s="296"/>
      <c r="M5" s="296"/>
      <c r="N5" s="297"/>
    </row>
    <row r="6" spans="1:14" s="10" customFormat="1" ht="12.5" x14ac:dyDescent="0.25">
      <c r="A6" s="295"/>
      <c r="B6" s="296"/>
      <c r="C6" s="296"/>
      <c r="D6" s="296"/>
      <c r="E6" s="296"/>
      <c r="F6" s="296"/>
      <c r="G6" s="296"/>
      <c r="H6" s="296"/>
      <c r="I6" s="296"/>
      <c r="J6" s="296"/>
      <c r="K6" s="296"/>
      <c r="L6" s="296"/>
      <c r="M6" s="296"/>
      <c r="N6" s="297"/>
    </row>
    <row r="7" spans="1:14" s="10" customFormat="1" ht="12.5" x14ac:dyDescent="0.25">
      <c r="A7" s="295"/>
      <c r="B7" s="296"/>
      <c r="C7" s="296"/>
      <c r="D7" s="296"/>
      <c r="E7" s="296"/>
      <c r="F7" s="296"/>
      <c r="G7" s="296"/>
      <c r="H7" s="296"/>
      <c r="I7" s="296"/>
      <c r="J7" s="296"/>
      <c r="K7" s="296"/>
      <c r="L7" s="296"/>
      <c r="M7" s="296"/>
      <c r="N7" s="297"/>
    </row>
    <row r="8" spans="1:14" s="10" customFormat="1" ht="12.5" x14ac:dyDescent="0.25">
      <c r="A8" s="295"/>
      <c r="B8" s="296"/>
      <c r="C8" s="296"/>
      <c r="D8" s="296"/>
      <c r="E8" s="296"/>
      <c r="F8" s="296"/>
      <c r="G8" s="296"/>
      <c r="H8" s="296"/>
      <c r="I8" s="296"/>
      <c r="J8" s="296"/>
      <c r="K8" s="296"/>
      <c r="L8" s="296"/>
      <c r="M8" s="296"/>
      <c r="N8" s="297"/>
    </row>
    <row r="9" spans="1:14" s="10" customFormat="1" ht="12.5" x14ac:dyDescent="0.25">
      <c r="A9" s="295"/>
      <c r="B9" s="296"/>
      <c r="C9" s="296"/>
      <c r="D9" s="296"/>
      <c r="E9" s="296"/>
      <c r="F9" s="296"/>
      <c r="G9" s="296"/>
      <c r="H9" s="296"/>
      <c r="I9" s="296"/>
      <c r="J9" s="296"/>
      <c r="K9" s="296"/>
      <c r="L9" s="296"/>
      <c r="M9" s="296"/>
      <c r="N9" s="297"/>
    </row>
    <row r="10" spans="1:14" ht="12.5" x14ac:dyDescent="0.25">
      <c r="A10" s="210"/>
      <c r="B10" s="211"/>
      <c r="C10" s="211"/>
      <c r="D10" s="211"/>
      <c r="E10" s="211"/>
      <c r="F10" s="211"/>
      <c r="G10" s="211"/>
      <c r="H10" s="211"/>
      <c r="I10" s="211"/>
      <c r="J10" s="211"/>
      <c r="K10" s="211"/>
      <c r="L10" s="211"/>
      <c r="M10" s="211"/>
      <c r="N10" s="147"/>
    </row>
    <row r="12" spans="1:14" s="34" customFormat="1" ht="12.75" customHeight="1" x14ac:dyDescent="0.25">
      <c r="A12" s="144" t="s">
        <v>69</v>
      </c>
      <c r="B12" s="145"/>
      <c r="C12" s="145"/>
      <c r="D12" s="145"/>
      <c r="E12" s="145"/>
      <c r="F12" s="145"/>
      <c r="G12" s="145"/>
      <c r="H12" s="145"/>
      <c r="I12" s="145"/>
      <c r="J12" s="145"/>
      <c r="K12" s="145"/>
      <c r="L12" s="145"/>
      <c r="M12" s="145"/>
      <c r="N12" s="146"/>
    </row>
    <row r="13" spans="1:14" s="34" customFormat="1" ht="12.75" customHeight="1" x14ac:dyDescent="0.25">
      <c r="A13" s="11" t="s">
        <v>70</v>
      </c>
      <c r="B13" s="12"/>
      <c r="C13" s="13"/>
      <c r="D13" s="35" t="s">
        <v>71</v>
      </c>
      <c r="E13" s="36"/>
      <c r="F13" s="36"/>
      <c r="G13" s="36"/>
      <c r="H13" s="36"/>
      <c r="I13" s="36"/>
      <c r="J13" s="36"/>
      <c r="K13" s="36"/>
      <c r="L13" s="36"/>
      <c r="M13" s="36"/>
      <c r="N13" s="37"/>
    </row>
    <row r="14" spans="1:14" s="34" customFormat="1" ht="13" x14ac:dyDescent="0.25">
      <c r="A14" s="212"/>
      <c r="B14" s="213"/>
      <c r="C14" s="148"/>
      <c r="D14" s="214" t="s">
        <v>72</v>
      </c>
      <c r="E14" s="215"/>
      <c r="F14" s="215"/>
      <c r="G14" s="215"/>
      <c r="H14" s="215"/>
      <c r="I14" s="215"/>
      <c r="J14" s="215"/>
      <c r="K14" s="215"/>
      <c r="L14" s="215"/>
      <c r="M14" s="215"/>
      <c r="N14" s="149"/>
    </row>
    <row r="15" spans="1:14" s="34" customFormat="1" ht="12.75" customHeight="1" x14ac:dyDescent="0.25">
      <c r="A15" s="150" t="s">
        <v>73</v>
      </c>
      <c r="B15" s="151"/>
      <c r="C15" s="152"/>
      <c r="D15" s="153" t="s">
        <v>74</v>
      </c>
      <c r="E15" s="154"/>
      <c r="F15" s="154"/>
      <c r="G15" s="154"/>
      <c r="H15" s="154"/>
      <c r="I15" s="154"/>
      <c r="J15" s="154"/>
      <c r="K15" s="154"/>
      <c r="L15" s="154"/>
      <c r="M15" s="154"/>
      <c r="N15" s="155"/>
    </row>
    <row r="16" spans="1:14" ht="12.75" customHeight="1" x14ac:dyDescent="0.25">
      <c r="A16" s="11" t="s">
        <v>75</v>
      </c>
      <c r="B16" s="12"/>
      <c r="C16" s="13"/>
      <c r="D16" s="35" t="s">
        <v>76</v>
      </c>
      <c r="E16" s="36"/>
      <c r="F16" s="36"/>
      <c r="G16" s="36"/>
      <c r="H16" s="36"/>
      <c r="I16" s="36"/>
      <c r="J16" s="36"/>
      <c r="K16" s="36"/>
      <c r="L16" s="36"/>
      <c r="M16" s="36"/>
      <c r="N16" s="37"/>
    </row>
    <row r="17" spans="1:14" s="34" customFormat="1" ht="12.75" customHeight="1" x14ac:dyDescent="0.25">
      <c r="A17" s="11" t="s">
        <v>77</v>
      </c>
      <c r="B17" s="12"/>
      <c r="C17" s="13"/>
      <c r="D17" s="310" t="s">
        <v>78</v>
      </c>
      <c r="E17" s="311"/>
      <c r="F17" s="311"/>
      <c r="G17" s="311"/>
      <c r="H17" s="311"/>
      <c r="I17" s="311"/>
      <c r="J17" s="311"/>
      <c r="K17" s="311"/>
      <c r="L17" s="311"/>
      <c r="M17" s="311"/>
      <c r="N17" s="312"/>
    </row>
    <row r="18" spans="1:14" s="34" customFormat="1" ht="13" x14ac:dyDescent="0.25">
      <c r="A18" s="14"/>
      <c r="B18" s="15"/>
      <c r="C18" s="38"/>
      <c r="D18" s="313"/>
      <c r="E18" s="314"/>
      <c r="F18" s="314"/>
      <c r="G18" s="314"/>
      <c r="H18" s="314"/>
      <c r="I18" s="314"/>
      <c r="J18" s="314"/>
      <c r="K18" s="314"/>
      <c r="L18" s="314"/>
      <c r="M18" s="314"/>
      <c r="N18" s="315"/>
    </row>
    <row r="19" spans="1:14" s="34" customFormat="1" ht="12.75" customHeight="1" x14ac:dyDescent="0.25">
      <c r="A19" s="39" t="s">
        <v>79</v>
      </c>
      <c r="B19" s="40"/>
      <c r="C19" s="41"/>
      <c r="D19" s="42" t="s">
        <v>6445</v>
      </c>
      <c r="E19" s="43"/>
      <c r="F19" s="43"/>
      <c r="G19" s="43"/>
      <c r="H19" s="43"/>
      <c r="I19" s="43"/>
      <c r="J19" s="43"/>
      <c r="K19" s="43"/>
      <c r="L19" s="43"/>
      <c r="M19" s="43"/>
      <c r="N19" s="44"/>
    </row>
    <row r="20" spans="1:14" ht="12.75" customHeight="1" x14ac:dyDescent="0.25">
      <c r="A20" s="14" t="s">
        <v>80</v>
      </c>
      <c r="B20" s="15"/>
      <c r="C20" s="38"/>
      <c r="D20" s="45" t="s">
        <v>81</v>
      </c>
      <c r="E20" s="46"/>
      <c r="F20" s="46"/>
      <c r="G20" s="46"/>
      <c r="H20" s="46"/>
      <c r="I20" s="46"/>
      <c r="J20" s="46"/>
      <c r="K20" s="46"/>
      <c r="L20" s="46"/>
      <c r="M20" s="46"/>
      <c r="N20" s="47"/>
    </row>
    <row r="21" spans="1:14" ht="13" x14ac:dyDescent="0.25">
      <c r="A21" s="212"/>
      <c r="B21" s="213"/>
      <c r="C21" s="148"/>
      <c r="D21" s="214" t="s">
        <v>82</v>
      </c>
      <c r="E21" s="215"/>
      <c r="F21" s="215"/>
      <c r="G21" s="215"/>
      <c r="H21" s="215"/>
      <c r="I21" s="215"/>
      <c r="J21" s="215"/>
      <c r="K21" s="215"/>
      <c r="L21" s="215"/>
      <c r="M21" s="215"/>
      <c r="N21" s="149"/>
    </row>
    <row r="22" spans="1:14" ht="12.75" customHeight="1" x14ac:dyDescent="0.25">
      <c r="A22" s="11" t="s">
        <v>83</v>
      </c>
      <c r="B22" s="12"/>
      <c r="C22" s="13"/>
      <c r="D22" s="35" t="s">
        <v>84</v>
      </c>
      <c r="E22" s="36"/>
      <c r="F22" s="36"/>
      <c r="G22" s="36"/>
      <c r="H22" s="36"/>
      <c r="I22" s="36"/>
      <c r="J22" s="36"/>
      <c r="K22" s="36"/>
      <c r="L22" s="36"/>
      <c r="M22" s="36"/>
      <c r="N22" s="37"/>
    </row>
    <row r="23" spans="1:14" ht="13" x14ac:dyDescent="0.25">
      <c r="A23" s="212"/>
      <c r="B23" s="213"/>
      <c r="C23" s="148"/>
      <c r="D23" s="214" t="s">
        <v>85</v>
      </c>
      <c r="E23" s="215"/>
      <c r="F23" s="215"/>
      <c r="G23" s="215"/>
      <c r="H23" s="215"/>
      <c r="I23" s="215"/>
      <c r="J23" s="215"/>
      <c r="K23" s="215"/>
      <c r="L23" s="215"/>
      <c r="M23" s="215"/>
      <c r="N23" s="149"/>
    </row>
    <row r="24" spans="1:14" ht="12.75" customHeight="1" x14ac:dyDescent="0.25">
      <c r="A24" s="150" t="s">
        <v>86</v>
      </c>
      <c r="B24" s="151"/>
      <c r="C24" s="152"/>
      <c r="D24" s="153" t="s">
        <v>87</v>
      </c>
      <c r="E24" s="154"/>
      <c r="F24" s="154"/>
      <c r="G24" s="154"/>
      <c r="H24" s="154"/>
      <c r="I24" s="154"/>
      <c r="J24" s="154"/>
      <c r="K24" s="154"/>
      <c r="L24" s="154"/>
      <c r="M24" s="154"/>
      <c r="N24" s="155"/>
    </row>
    <row r="25" spans="1:14" ht="12.75" customHeight="1" x14ac:dyDescent="0.25">
      <c r="A25" s="11" t="s">
        <v>88</v>
      </c>
      <c r="B25" s="12"/>
      <c r="C25" s="13"/>
      <c r="D25" s="35" t="s">
        <v>89</v>
      </c>
      <c r="E25" s="36"/>
      <c r="F25" s="36"/>
      <c r="G25" s="36"/>
      <c r="H25" s="36"/>
      <c r="I25" s="36"/>
      <c r="J25" s="36"/>
      <c r="K25" s="36"/>
      <c r="L25" s="36"/>
      <c r="M25" s="36"/>
      <c r="N25" s="37"/>
    </row>
    <row r="26" spans="1:14" ht="13" x14ac:dyDescent="0.25">
      <c r="A26" s="212"/>
      <c r="B26" s="213"/>
      <c r="C26" s="148"/>
      <c r="D26" s="214" t="s">
        <v>90</v>
      </c>
      <c r="E26" s="215"/>
      <c r="F26" s="215"/>
      <c r="G26" s="215"/>
      <c r="H26" s="215"/>
      <c r="I26" s="215"/>
      <c r="J26" s="215"/>
      <c r="K26" s="215"/>
      <c r="L26" s="215"/>
      <c r="M26" s="215"/>
      <c r="N26" s="149"/>
    </row>
    <row r="27" spans="1:14" ht="12.75" customHeight="1" x14ac:dyDescent="0.25">
      <c r="A27" s="11" t="s">
        <v>91</v>
      </c>
      <c r="B27" s="12"/>
      <c r="C27" s="13"/>
      <c r="D27" s="35" t="s">
        <v>92</v>
      </c>
      <c r="E27" s="36"/>
      <c r="F27" s="36"/>
      <c r="G27" s="36"/>
      <c r="H27" s="36"/>
      <c r="I27" s="36"/>
      <c r="J27" s="36"/>
      <c r="K27" s="36"/>
      <c r="L27" s="36"/>
      <c r="M27" s="36"/>
      <c r="N27" s="37"/>
    </row>
    <row r="28" spans="1:14" ht="13" x14ac:dyDescent="0.25">
      <c r="A28" s="14"/>
      <c r="B28" s="15"/>
      <c r="C28" s="38"/>
      <c r="D28" s="45" t="s">
        <v>93</v>
      </c>
      <c r="E28" s="46"/>
      <c r="F28" s="46"/>
      <c r="G28" s="46"/>
      <c r="H28" s="46"/>
      <c r="I28" s="46"/>
      <c r="J28" s="46"/>
      <c r="K28" s="46"/>
      <c r="L28" s="46"/>
      <c r="M28" s="46"/>
      <c r="N28" s="47"/>
    </row>
    <row r="29" spans="1:14" ht="13" x14ac:dyDescent="0.25">
      <c r="A29" s="14"/>
      <c r="B29" s="15"/>
      <c r="C29" s="38"/>
      <c r="D29" s="45" t="s">
        <v>94</v>
      </c>
      <c r="E29" s="46"/>
      <c r="F29" s="46"/>
      <c r="G29" s="46"/>
      <c r="H29" s="46"/>
      <c r="I29" s="46"/>
      <c r="J29" s="46"/>
      <c r="K29" s="46"/>
      <c r="L29" s="46"/>
      <c r="M29" s="46"/>
      <c r="N29" s="47"/>
    </row>
    <row r="30" spans="1:14" ht="13" x14ac:dyDescent="0.25">
      <c r="A30" s="14"/>
      <c r="B30" s="15"/>
      <c r="C30" s="38"/>
      <c r="D30" s="45" t="s">
        <v>95</v>
      </c>
      <c r="E30" s="46"/>
      <c r="F30" s="46"/>
      <c r="G30" s="46"/>
      <c r="H30" s="46"/>
      <c r="I30" s="46"/>
      <c r="J30" s="46"/>
      <c r="K30" s="46"/>
      <c r="L30" s="46"/>
      <c r="M30" s="46"/>
      <c r="N30" s="47"/>
    </row>
    <row r="31" spans="1:14" ht="13" x14ac:dyDescent="0.25">
      <c r="A31" s="212"/>
      <c r="B31" s="213"/>
      <c r="C31" s="148"/>
      <c r="D31" s="214" t="s">
        <v>96</v>
      </c>
      <c r="E31" s="215"/>
      <c r="F31" s="215"/>
      <c r="G31" s="215"/>
      <c r="H31" s="215"/>
      <c r="I31" s="215"/>
      <c r="J31" s="215"/>
      <c r="K31" s="215"/>
      <c r="L31" s="215"/>
      <c r="M31" s="215"/>
      <c r="N31" s="149"/>
    </row>
    <row r="32" spans="1:14" ht="12.75" customHeight="1" x14ac:dyDescent="0.25">
      <c r="A32" s="11" t="s">
        <v>97</v>
      </c>
      <c r="B32" s="12"/>
      <c r="C32" s="13"/>
      <c r="D32" s="35" t="s">
        <v>98</v>
      </c>
      <c r="E32" s="36"/>
      <c r="F32" s="36"/>
      <c r="G32" s="36"/>
      <c r="H32" s="36"/>
      <c r="I32" s="36"/>
      <c r="J32" s="36"/>
      <c r="K32" s="36"/>
      <c r="L32" s="36"/>
      <c r="M32" s="36"/>
      <c r="N32" s="37"/>
    </row>
    <row r="33" spans="1:14" ht="13" x14ac:dyDescent="0.25">
      <c r="A33" s="212"/>
      <c r="B33" s="213"/>
      <c r="C33" s="148"/>
      <c r="D33" s="214" t="s">
        <v>99</v>
      </c>
      <c r="E33" s="215"/>
      <c r="F33" s="215"/>
      <c r="G33" s="215"/>
      <c r="H33" s="215"/>
      <c r="I33" s="215"/>
      <c r="J33" s="215"/>
      <c r="K33" s="215"/>
      <c r="L33" s="215"/>
      <c r="M33" s="215"/>
      <c r="N33" s="149"/>
    </row>
    <row r="34" spans="1:14" ht="13" x14ac:dyDescent="0.25">
      <c r="A34" s="216" t="s">
        <v>100</v>
      </c>
      <c r="B34" s="217"/>
      <c r="C34" s="218"/>
      <c r="D34" s="298" t="s">
        <v>101</v>
      </c>
      <c r="E34" s="299"/>
      <c r="F34" s="299"/>
      <c r="G34" s="299"/>
      <c r="H34" s="299"/>
      <c r="I34" s="299"/>
      <c r="J34" s="299"/>
      <c r="K34" s="299"/>
      <c r="L34" s="299"/>
      <c r="M34" s="299"/>
      <c r="N34" s="300"/>
    </row>
    <row r="35" spans="1:14" ht="13" x14ac:dyDescent="0.25">
      <c r="A35" s="31"/>
      <c r="B35" s="15"/>
      <c r="C35" s="219"/>
      <c r="D35" s="316"/>
      <c r="E35" s="317"/>
      <c r="F35" s="317"/>
      <c r="G35" s="317"/>
      <c r="H35" s="317"/>
      <c r="I35" s="317"/>
      <c r="J35" s="317"/>
      <c r="K35" s="317"/>
      <c r="L35" s="317"/>
      <c r="M35" s="317"/>
      <c r="N35" s="318"/>
    </row>
    <row r="36" spans="1:14" ht="12.75" customHeight="1" x14ac:dyDescent="0.25">
      <c r="A36" s="48" t="s">
        <v>102</v>
      </c>
      <c r="B36" s="40"/>
      <c r="C36" s="49"/>
      <c r="D36" s="153" t="s">
        <v>103</v>
      </c>
      <c r="E36" s="154"/>
      <c r="F36" s="154"/>
      <c r="G36" s="154"/>
      <c r="H36" s="154"/>
      <c r="I36" s="154"/>
      <c r="J36" s="154"/>
      <c r="K36" s="154"/>
      <c r="L36" s="154"/>
      <c r="M36" s="154"/>
      <c r="N36" s="155"/>
    </row>
    <row r="37" spans="1:14" ht="12.75" customHeight="1" x14ac:dyDescent="0.25">
      <c r="A37" s="39" t="s">
        <v>104</v>
      </c>
      <c r="B37" s="40"/>
      <c r="C37" s="49"/>
      <c r="D37" s="153" t="s">
        <v>105</v>
      </c>
      <c r="E37" s="154"/>
      <c r="F37" s="154"/>
      <c r="G37" s="154"/>
      <c r="H37" s="154"/>
      <c r="I37" s="154"/>
      <c r="J37" s="154"/>
      <c r="K37" s="154"/>
      <c r="L37" s="154"/>
      <c r="M37" s="154"/>
      <c r="N37" s="155"/>
    </row>
    <row r="38" spans="1:14" ht="12.75" customHeight="1" x14ac:dyDescent="0.25">
      <c r="A38" s="319" t="s">
        <v>106</v>
      </c>
      <c r="B38" s="320"/>
      <c r="C38" s="321"/>
      <c r="D38" s="298" t="s">
        <v>6446</v>
      </c>
      <c r="E38" s="299"/>
      <c r="F38" s="299"/>
      <c r="G38" s="299"/>
      <c r="H38" s="299"/>
      <c r="I38" s="299"/>
      <c r="J38" s="299"/>
      <c r="K38" s="299"/>
      <c r="L38" s="299"/>
      <c r="M38" s="299"/>
      <c r="N38" s="300"/>
    </row>
    <row r="39" spans="1:14" ht="12.75" customHeight="1" x14ac:dyDescent="0.25">
      <c r="A39" s="322"/>
      <c r="B39" s="323"/>
      <c r="C39" s="324"/>
      <c r="D39" s="301"/>
      <c r="E39" s="302"/>
      <c r="F39" s="302"/>
      <c r="G39" s="302"/>
      <c r="H39" s="302"/>
      <c r="I39" s="302"/>
      <c r="J39" s="302"/>
      <c r="K39" s="302"/>
      <c r="L39" s="302"/>
      <c r="M39" s="302"/>
      <c r="N39" s="303"/>
    </row>
    <row r="40" spans="1:14" ht="12.75" customHeight="1" x14ac:dyDescent="0.25">
      <c r="A40" s="319" t="s">
        <v>107</v>
      </c>
      <c r="B40" s="320"/>
      <c r="C40" s="321"/>
      <c r="D40" s="298" t="s">
        <v>108</v>
      </c>
      <c r="E40" s="299"/>
      <c r="F40" s="299"/>
      <c r="G40" s="299"/>
      <c r="H40" s="299"/>
      <c r="I40" s="299"/>
      <c r="J40" s="299"/>
      <c r="K40" s="299"/>
      <c r="L40" s="299"/>
      <c r="M40" s="299"/>
      <c r="N40" s="300"/>
    </row>
    <row r="41" spans="1:14" ht="12.75" customHeight="1" x14ac:dyDescent="0.25">
      <c r="A41" s="322"/>
      <c r="B41" s="323"/>
      <c r="C41" s="324"/>
      <c r="D41" s="301"/>
      <c r="E41" s="302"/>
      <c r="F41" s="302"/>
      <c r="G41" s="302"/>
      <c r="H41" s="302"/>
      <c r="I41" s="302"/>
      <c r="J41" s="302"/>
      <c r="K41" s="302"/>
      <c r="L41" s="302"/>
      <c r="M41" s="302"/>
      <c r="N41" s="303"/>
    </row>
    <row r="42" spans="1:14" ht="13" x14ac:dyDescent="0.25">
      <c r="A42" s="216" t="s">
        <v>109</v>
      </c>
      <c r="B42" s="217"/>
      <c r="C42" s="218"/>
      <c r="D42" s="304" t="s">
        <v>110</v>
      </c>
      <c r="E42" s="305"/>
      <c r="F42" s="305"/>
      <c r="G42" s="305"/>
      <c r="H42" s="305"/>
      <c r="I42" s="305"/>
      <c r="J42" s="305"/>
      <c r="K42" s="305"/>
      <c r="L42" s="305"/>
      <c r="M42" s="305"/>
      <c r="N42" s="306"/>
    </row>
    <row r="43" spans="1:14" ht="12.75" customHeight="1" x14ac:dyDescent="0.25">
      <c r="A43" s="220"/>
      <c r="B43" s="221"/>
      <c r="C43" s="222"/>
      <c r="D43" s="307"/>
      <c r="E43" s="308"/>
      <c r="F43" s="308"/>
      <c r="G43" s="308"/>
      <c r="H43" s="308"/>
      <c r="I43" s="308"/>
      <c r="J43" s="308"/>
      <c r="K43" s="308"/>
      <c r="L43" s="308"/>
      <c r="M43" s="308"/>
      <c r="N43" s="309"/>
    </row>
    <row r="45" spans="1:14" ht="12.75" customHeight="1" x14ac:dyDescent="0.25">
      <c r="A45" s="144" t="s">
        <v>111</v>
      </c>
      <c r="B45" s="145"/>
      <c r="C45" s="145"/>
      <c r="D45" s="145"/>
      <c r="E45" s="145"/>
      <c r="F45" s="145"/>
      <c r="G45" s="145"/>
      <c r="H45" s="145"/>
      <c r="I45" s="145"/>
      <c r="J45" s="145"/>
      <c r="K45" s="145"/>
      <c r="L45" s="145"/>
      <c r="M45" s="145"/>
      <c r="N45" s="146"/>
    </row>
    <row r="46" spans="1:14" ht="12.75" customHeight="1" x14ac:dyDescent="0.25">
      <c r="A46" s="223" t="s">
        <v>112</v>
      </c>
      <c r="B46" s="224"/>
      <c r="C46" s="224"/>
      <c r="D46" s="224"/>
      <c r="E46" s="224"/>
      <c r="F46" s="224"/>
      <c r="G46" s="224"/>
      <c r="H46" s="224"/>
      <c r="I46" s="224"/>
      <c r="J46" s="224"/>
      <c r="K46" s="224"/>
      <c r="L46" s="224"/>
      <c r="M46" s="224"/>
      <c r="N46" s="225"/>
    </row>
    <row r="47" spans="1:14" ht="12.75" customHeight="1" x14ac:dyDescent="0.25">
      <c r="A47" s="16" t="s">
        <v>113</v>
      </c>
      <c r="B47" s="2" t="s">
        <v>114</v>
      </c>
      <c r="C47" s="2"/>
      <c r="D47" s="2"/>
      <c r="E47" s="2"/>
      <c r="F47" s="2"/>
      <c r="G47" s="2"/>
      <c r="H47" s="2"/>
      <c r="I47" s="2"/>
      <c r="J47" s="2"/>
      <c r="K47" s="2"/>
      <c r="L47" s="2"/>
      <c r="M47" s="2"/>
      <c r="N47" s="57"/>
    </row>
    <row r="48" spans="1:14" ht="12.75" customHeight="1" x14ac:dyDescent="0.25">
      <c r="A48" s="16" t="s">
        <v>115</v>
      </c>
      <c r="B48" s="2" t="s">
        <v>116</v>
      </c>
      <c r="C48" s="2"/>
      <c r="D48" s="2"/>
      <c r="E48" s="2"/>
      <c r="F48" s="2"/>
      <c r="G48" s="2"/>
      <c r="H48" s="2"/>
      <c r="I48" s="2"/>
      <c r="J48" s="2"/>
      <c r="K48" s="2"/>
      <c r="L48" s="2"/>
      <c r="M48" s="2"/>
      <c r="N48" s="57"/>
    </row>
    <row r="49" spans="1:14" ht="12.75" customHeight="1" x14ac:dyDescent="0.25">
      <c r="A49" s="16" t="s">
        <v>117</v>
      </c>
      <c r="B49" s="2" t="s">
        <v>118</v>
      </c>
      <c r="C49" s="2"/>
      <c r="D49" s="2"/>
      <c r="E49" s="2"/>
      <c r="F49" s="2"/>
      <c r="G49" s="2"/>
      <c r="H49" s="2"/>
      <c r="I49" s="2"/>
      <c r="J49" s="2"/>
      <c r="K49" s="2"/>
      <c r="L49" s="2"/>
      <c r="M49" s="2"/>
      <c r="N49" s="57"/>
    </row>
    <row r="50" spans="1:14" ht="12.75" customHeight="1" x14ac:dyDescent="0.25">
      <c r="A50" s="16" t="s">
        <v>119</v>
      </c>
      <c r="B50" s="2" t="s">
        <v>120</v>
      </c>
      <c r="C50" s="2"/>
      <c r="D50" s="2"/>
      <c r="E50" s="2"/>
      <c r="F50" s="2"/>
      <c r="G50" s="2"/>
      <c r="H50" s="2"/>
      <c r="I50" s="2"/>
      <c r="J50" s="2"/>
      <c r="K50" s="2"/>
      <c r="L50" s="2"/>
      <c r="M50" s="2"/>
      <c r="N50" s="57"/>
    </row>
    <row r="51" spans="1:14" ht="12.75" customHeight="1" x14ac:dyDescent="0.25">
      <c r="A51" s="16" t="s">
        <v>121</v>
      </c>
      <c r="B51" s="2" t="s">
        <v>122</v>
      </c>
      <c r="C51" s="2"/>
      <c r="D51" s="2"/>
      <c r="E51" s="2"/>
      <c r="F51" s="2"/>
      <c r="G51" s="2"/>
      <c r="H51" s="2"/>
      <c r="I51" s="2"/>
      <c r="J51" s="2"/>
      <c r="K51" s="2"/>
      <c r="L51" s="2"/>
      <c r="M51" s="2"/>
      <c r="N51" s="57"/>
    </row>
    <row r="52" spans="1:14" ht="12.75" customHeight="1" x14ac:dyDescent="0.25">
      <c r="A52" s="16" t="s">
        <v>123</v>
      </c>
      <c r="B52" s="2" t="s">
        <v>124</v>
      </c>
      <c r="C52" s="2"/>
      <c r="D52" s="2"/>
      <c r="E52" s="2"/>
      <c r="F52" s="2"/>
      <c r="G52" s="2"/>
      <c r="H52" s="2"/>
      <c r="I52" s="2"/>
      <c r="J52" s="2"/>
      <c r="K52" s="2"/>
      <c r="L52" s="2"/>
      <c r="M52" s="2"/>
      <c r="N52" s="57"/>
    </row>
    <row r="53" spans="1:14" ht="12.75" customHeight="1" x14ac:dyDescent="0.25">
      <c r="A53" s="16" t="s">
        <v>125</v>
      </c>
      <c r="B53" s="2" t="s">
        <v>126</v>
      </c>
      <c r="C53" s="2"/>
      <c r="D53" s="2"/>
      <c r="E53" s="2"/>
      <c r="F53" s="2"/>
      <c r="G53" s="2"/>
      <c r="H53" s="2"/>
      <c r="I53" s="2"/>
      <c r="J53" s="2"/>
      <c r="K53" s="2"/>
      <c r="L53" s="2"/>
      <c r="M53" s="2"/>
      <c r="N53" s="57"/>
    </row>
    <row r="54" spans="1:14" ht="12.75" customHeight="1" x14ac:dyDescent="0.25">
      <c r="A54" s="16" t="s">
        <v>127</v>
      </c>
      <c r="B54" s="2" t="s">
        <v>128</v>
      </c>
      <c r="C54" s="2"/>
      <c r="D54" s="2"/>
      <c r="E54" s="2"/>
      <c r="F54" s="2"/>
      <c r="G54" s="2"/>
      <c r="H54" s="2"/>
      <c r="I54" s="2"/>
      <c r="J54" s="2"/>
      <c r="K54" s="2"/>
      <c r="L54" s="2"/>
      <c r="M54" s="2"/>
      <c r="N54" s="57"/>
    </row>
    <row r="55" spans="1:14" ht="12.75" customHeight="1" x14ac:dyDescent="0.25">
      <c r="A55" s="17"/>
      <c r="B55" s="2"/>
      <c r="C55" s="2"/>
      <c r="D55" s="2"/>
      <c r="E55" s="2"/>
      <c r="F55" s="2"/>
      <c r="G55" s="2"/>
      <c r="H55" s="2"/>
      <c r="I55" s="2"/>
      <c r="J55" s="2"/>
      <c r="K55" s="2"/>
      <c r="L55" s="2"/>
      <c r="M55" s="2"/>
      <c r="N55" s="57"/>
    </row>
    <row r="56" spans="1:14" ht="12.75" customHeight="1" x14ac:dyDescent="0.25">
      <c r="A56" s="1" t="s">
        <v>129</v>
      </c>
      <c r="B56" s="18"/>
      <c r="C56" s="18"/>
      <c r="D56" s="18"/>
      <c r="E56" s="18"/>
      <c r="F56" s="18"/>
      <c r="G56" s="18"/>
      <c r="H56" s="18"/>
      <c r="I56" s="18"/>
      <c r="J56" s="18"/>
      <c r="K56" s="18"/>
      <c r="L56" s="18"/>
      <c r="M56" s="18"/>
      <c r="N56" s="156"/>
    </row>
    <row r="57" spans="1:14" ht="12.75" customHeight="1" x14ac:dyDescent="0.25">
      <c r="A57" s="17"/>
      <c r="B57" s="2"/>
      <c r="C57" s="2"/>
      <c r="D57" s="2"/>
      <c r="E57" s="2"/>
      <c r="F57" s="2"/>
      <c r="G57" s="2"/>
      <c r="H57" s="2"/>
      <c r="I57" s="2"/>
      <c r="J57" s="2"/>
      <c r="K57" s="2"/>
      <c r="L57" s="2"/>
      <c r="M57" s="2"/>
      <c r="N57" s="57"/>
    </row>
    <row r="58" spans="1:14" ht="12.75" customHeight="1" x14ac:dyDescent="0.25">
      <c r="A58" s="19" t="s">
        <v>130</v>
      </c>
      <c r="B58" s="20"/>
      <c r="C58" s="20"/>
      <c r="D58" s="20"/>
      <c r="E58" s="20"/>
      <c r="F58" s="20"/>
      <c r="G58" s="20"/>
      <c r="H58" s="20"/>
      <c r="I58" s="20"/>
      <c r="J58" s="20"/>
      <c r="K58" s="20"/>
      <c r="L58" s="20"/>
      <c r="M58" s="20"/>
      <c r="N58" s="157"/>
    </row>
    <row r="59" spans="1:14" ht="12.75" customHeight="1" x14ac:dyDescent="0.25">
      <c r="A59" s="16" t="s">
        <v>113</v>
      </c>
      <c r="B59" s="2" t="s">
        <v>131</v>
      </c>
      <c r="C59" s="2"/>
      <c r="D59" s="2"/>
      <c r="E59" s="2"/>
      <c r="F59" s="2"/>
      <c r="G59" s="2"/>
      <c r="H59" s="2"/>
      <c r="I59" s="2"/>
      <c r="J59" s="2"/>
      <c r="K59" s="2"/>
      <c r="L59" s="2"/>
      <c r="M59" s="2"/>
      <c r="N59" s="57"/>
    </row>
    <row r="60" spans="1:14" ht="12.75" customHeight="1" x14ac:dyDescent="0.25">
      <c r="A60" s="16" t="s">
        <v>115</v>
      </c>
      <c r="B60" s="2" t="s">
        <v>132</v>
      </c>
      <c r="C60" s="2"/>
      <c r="D60" s="2"/>
      <c r="E60" s="2"/>
      <c r="F60" s="2"/>
      <c r="G60" s="2"/>
      <c r="H60" s="2"/>
      <c r="I60" s="2"/>
      <c r="J60" s="2"/>
      <c r="K60" s="2"/>
      <c r="L60" s="2"/>
      <c r="M60" s="2"/>
      <c r="N60" s="57"/>
    </row>
    <row r="61" spans="1:14" ht="12.5" x14ac:dyDescent="0.25">
      <c r="A61" s="16" t="s">
        <v>117</v>
      </c>
      <c r="B61" s="2" t="s">
        <v>133</v>
      </c>
      <c r="C61" s="2"/>
      <c r="D61" s="2"/>
      <c r="E61" s="2"/>
      <c r="F61" s="2"/>
      <c r="G61" s="2"/>
      <c r="H61" s="2"/>
      <c r="I61" s="2"/>
      <c r="J61" s="2"/>
      <c r="K61" s="2"/>
      <c r="L61" s="2"/>
      <c r="M61" s="2"/>
      <c r="N61" s="57"/>
    </row>
  </sheetData>
  <mergeCells count="8">
    <mergeCell ref="A3:N9"/>
    <mergeCell ref="D38:N39"/>
    <mergeCell ref="D40:N41"/>
    <mergeCell ref="D42:N43"/>
    <mergeCell ref="D17:N18"/>
    <mergeCell ref="D34:N35"/>
    <mergeCell ref="A38:C39"/>
    <mergeCell ref="A40:C41"/>
  </mergeCells>
  <phoneticPr fontId="4"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rowBreaks count="1" manualBreakCount="1">
    <brk id="44"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A291"/>
  <sheetViews>
    <sheetView topLeftCell="F1" zoomScale="80" zoomScaleNormal="80" zoomScalePageLayoutView="80" workbookViewId="0">
      <pane ySplit="2" topLeftCell="A3" activePane="bottomLeft" state="frozen"/>
      <selection pane="bottomLeft" activeCell="N8" sqref="N8"/>
    </sheetView>
  </sheetViews>
  <sheetFormatPr defaultColWidth="18.7265625" defaultRowHeight="12.75" customHeight="1" x14ac:dyDescent="0.25"/>
  <cols>
    <col min="1" max="1" width="11.54296875" style="26" customWidth="1"/>
    <col min="2" max="2" width="6.453125" style="26" customWidth="1"/>
    <col min="3" max="3" width="13.26953125" style="26" customWidth="1"/>
    <col min="4" max="4" width="12.7265625" style="26" customWidth="1"/>
    <col min="5" max="5" width="22.26953125" style="26" customWidth="1"/>
    <col min="6" max="6" width="33.7265625" style="26" customWidth="1"/>
    <col min="7" max="7" width="35.7265625" style="26" bestFit="1" customWidth="1"/>
    <col min="8" max="8" width="27.7265625" style="26" customWidth="1"/>
    <col min="9" max="9" width="10.7265625" style="26" customWidth="1"/>
    <col min="10" max="10" width="10" style="26" customWidth="1"/>
    <col min="11" max="11" width="34" style="26" hidden="1" customWidth="1"/>
    <col min="12" max="12" width="18.7265625" style="26" customWidth="1"/>
    <col min="13" max="13" width="15.26953125" style="29" customWidth="1"/>
    <col min="14" max="14" width="14" style="29" customWidth="1"/>
    <col min="15" max="15" width="61.453125" style="29" customWidth="1"/>
    <col min="16" max="16" width="4.7265625" style="26" customWidth="1"/>
    <col min="17" max="17" width="19.26953125" style="26" bestFit="1" customWidth="1"/>
    <col min="18" max="18" width="13.7265625" style="26" customWidth="1"/>
    <col min="19" max="19" width="42.453125" style="26" bestFit="1" customWidth="1"/>
    <col min="20" max="20" width="35" style="26" customWidth="1"/>
    <col min="21" max="21" width="45.26953125" style="26" customWidth="1"/>
    <col min="22" max="22" width="12.7265625" style="26" customWidth="1"/>
    <col min="23" max="23" width="111" style="55" hidden="1" customWidth="1"/>
    <col min="24" max="24" width="21.26953125" style="26" hidden="1" customWidth="1"/>
    <col min="26" max="26" width="18.7265625" style="26"/>
    <col min="27" max="27" width="18.54296875" hidden="1" customWidth="1"/>
    <col min="28" max="16384" width="18.7265625" style="26"/>
  </cols>
  <sheetData>
    <row r="1" spans="1:27" customFormat="1" ht="13" x14ac:dyDescent="0.3">
      <c r="A1" s="226" t="s">
        <v>57</v>
      </c>
      <c r="B1" s="227"/>
      <c r="C1" s="227"/>
      <c r="D1" s="227"/>
      <c r="E1" s="227"/>
      <c r="F1" s="227"/>
      <c r="G1" s="227"/>
      <c r="H1" s="227"/>
      <c r="I1" s="227"/>
      <c r="J1" s="227"/>
      <c r="K1" s="228"/>
      <c r="L1" s="53"/>
      <c r="M1" s="229"/>
      <c r="N1" s="229"/>
      <c r="O1" s="229"/>
      <c r="P1" s="230"/>
      <c r="Q1" s="229"/>
      <c r="R1" s="229"/>
      <c r="S1" s="229"/>
      <c r="T1" s="229"/>
      <c r="U1" s="229"/>
      <c r="V1" s="231"/>
      <c r="W1" s="229"/>
      <c r="X1" s="229"/>
      <c r="AA1" s="229"/>
    </row>
    <row r="2" spans="1:27" ht="47.15" customHeight="1" x14ac:dyDescent="0.25">
      <c r="A2" s="232" t="s">
        <v>134</v>
      </c>
      <c r="B2" s="232" t="s">
        <v>135</v>
      </c>
      <c r="C2" s="232" t="s">
        <v>136</v>
      </c>
      <c r="D2" s="232" t="s">
        <v>137</v>
      </c>
      <c r="E2" s="232" t="s">
        <v>138</v>
      </c>
      <c r="F2" s="232" t="s">
        <v>139</v>
      </c>
      <c r="G2" s="232" t="s">
        <v>140</v>
      </c>
      <c r="H2" s="232" t="s">
        <v>141</v>
      </c>
      <c r="I2" s="232" t="s">
        <v>142</v>
      </c>
      <c r="J2" s="232" t="s">
        <v>143</v>
      </c>
      <c r="K2" s="233" t="s">
        <v>144</v>
      </c>
      <c r="L2" s="232" t="s">
        <v>145</v>
      </c>
      <c r="M2" s="232" t="s">
        <v>146</v>
      </c>
      <c r="N2" s="234" t="s">
        <v>147</v>
      </c>
      <c r="O2" s="234" t="s">
        <v>148</v>
      </c>
      <c r="P2" s="75"/>
      <c r="Q2" s="235" t="s">
        <v>149</v>
      </c>
      <c r="R2" s="235" t="s">
        <v>150</v>
      </c>
      <c r="S2" s="235" t="s">
        <v>151</v>
      </c>
      <c r="T2" s="235" t="s">
        <v>152</v>
      </c>
      <c r="U2" s="235" t="s">
        <v>153</v>
      </c>
      <c r="V2" s="235" t="s">
        <v>154</v>
      </c>
      <c r="W2" s="80" t="s">
        <v>155</v>
      </c>
      <c r="X2" s="81" t="s">
        <v>156</v>
      </c>
      <c r="AA2" s="234" t="s">
        <v>157</v>
      </c>
    </row>
    <row r="3" spans="1:27" ht="84" customHeight="1" x14ac:dyDescent="0.25">
      <c r="A3" s="158" t="s">
        <v>158</v>
      </c>
      <c r="B3" s="82" t="s">
        <v>159</v>
      </c>
      <c r="C3" s="82" t="s">
        <v>160</v>
      </c>
      <c r="D3" s="84" t="s">
        <v>161</v>
      </c>
      <c r="E3" s="82" t="s">
        <v>162</v>
      </c>
      <c r="F3" s="82" t="s">
        <v>163</v>
      </c>
      <c r="G3" s="82" t="s">
        <v>164</v>
      </c>
      <c r="H3" s="84" t="s">
        <v>165</v>
      </c>
      <c r="I3" s="90"/>
      <c r="J3" s="85"/>
      <c r="K3" s="85" t="s">
        <v>166</v>
      </c>
      <c r="L3" s="159" t="s">
        <v>167</v>
      </c>
      <c r="M3" s="86" t="s">
        <v>168</v>
      </c>
      <c r="N3" s="160" t="s">
        <v>169</v>
      </c>
      <c r="O3" s="87" t="s">
        <v>170</v>
      </c>
      <c r="P3" s="54"/>
      <c r="Q3" s="236"/>
      <c r="R3" s="237"/>
      <c r="S3" s="237"/>
      <c r="T3" s="237" t="s">
        <v>171</v>
      </c>
      <c r="U3" s="237"/>
      <c r="V3" s="237"/>
      <c r="W3" s="79" t="s">
        <v>172</v>
      </c>
      <c r="X3" s="79" t="s">
        <v>173</v>
      </c>
      <c r="Y3" s="26"/>
      <c r="AA3" s="238" t="e">
        <f>IF(OR(J3="Fail",ISBLANK(J3)),INDEX('Issue Code Table'!C:C,MATCH(N:N,'Issue Code Table'!A:A,0)),IF(M3="Critical",6,IF(M3="Significant",5,IF(M3="Moderate",3,2))))</f>
        <v>#N/A</v>
      </c>
    </row>
    <row r="4" spans="1:27" ht="47.15" customHeight="1" x14ac:dyDescent="0.25">
      <c r="A4" s="158" t="s">
        <v>174</v>
      </c>
      <c r="B4" s="82" t="s">
        <v>175</v>
      </c>
      <c r="C4" s="82" t="s">
        <v>176</v>
      </c>
      <c r="D4" s="84" t="s">
        <v>161</v>
      </c>
      <c r="E4" s="82" t="s">
        <v>177</v>
      </c>
      <c r="F4" s="82" t="s">
        <v>178</v>
      </c>
      <c r="G4" s="82" t="s">
        <v>179</v>
      </c>
      <c r="H4" s="84" t="s">
        <v>180</v>
      </c>
      <c r="I4" s="159"/>
      <c r="J4" s="85"/>
      <c r="K4" s="85" t="s">
        <v>181</v>
      </c>
      <c r="L4" s="159"/>
      <c r="M4" s="86" t="s">
        <v>182</v>
      </c>
      <c r="N4" s="160" t="s">
        <v>183</v>
      </c>
      <c r="O4" s="88" t="s">
        <v>184</v>
      </c>
      <c r="P4" s="54"/>
      <c r="Q4" s="236"/>
      <c r="R4" s="237"/>
      <c r="S4" s="237"/>
      <c r="T4" s="239" t="s">
        <v>185</v>
      </c>
      <c r="U4" s="237"/>
      <c r="V4" s="237"/>
      <c r="W4" s="239" t="s">
        <v>185</v>
      </c>
      <c r="X4" s="79" t="s">
        <v>173</v>
      </c>
      <c r="Y4" s="26"/>
      <c r="AA4" s="238" t="e">
        <f>IF(OR(J4="Fail",ISBLANK(J4)),INDEX('Issue Code Table'!C:C,MATCH(N:N,'Issue Code Table'!A:A,0)),IF(M4="Critical",6,IF(M4="Significant",5,IF(M4="Moderate",3,2))))</f>
        <v>#N/A</v>
      </c>
    </row>
    <row r="5" spans="1:27" s="175" customFormat="1" ht="62.25" customHeight="1" x14ac:dyDescent="0.25">
      <c r="A5" s="158" t="s">
        <v>186</v>
      </c>
      <c r="B5" s="86" t="s">
        <v>187</v>
      </c>
      <c r="C5" s="86" t="s">
        <v>188</v>
      </c>
      <c r="D5" s="171" t="s">
        <v>161</v>
      </c>
      <c r="E5" s="172" t="s">
        <v>189</v>
      </c>
      <c r="F5" s="86" t="s">
        <v>190</v>
      </c>
      <c r="G5" s="86" t="s">
        <v>191</v>
      </c>
      <c r="H5" s="86" t="s">
        <v>192</v>
      </c>
      <c r="I5" s="90"/>
      <c r="J5" s="86"/>
      <c r="K5" s="171" t="s">
        <v>193</v>
      </c>
      <c r="L5" s="86" t="s">
        <v>194</v>
      </c>
      <c r="M5" s="173" t="s">
        <v>182</v>
      </c>
      <c r="N5" s="174" t="s">
        <v>195</v>
      </c>
      <c r="O5" s="82" t="s">
        <v>196</v>
      </c>
      <c r="P5" s="235"/>
      <c r="Q5" s="90"/>
      <c r="R5" s="90"/>
      <c r="S5" s="171"/>
      <c r="T5" s="84" t="s">
        <v>197</v>
      </c>
      <c r="U5" s="237"/>
      <c r="V5" s="237"/>
      <c r="W5" s="84" t="s">
        <v>198</v>
      </c>
      <c r="X5" s="84" t="s">
        <v>199</v>
      </c>
      <c r="AA5" s="238" t="e">
        <f>IF(OR(J5="Fail",ISBLANK(J5)),INDEX('Issue Code Table'!C:C,MATCH(N:N,'Issue Code Table'!A:A,0)),IF(M5="Critical",6,IF(M5="Significant",5,IF(M5="Moderate",3,2))))</f>
        <v>#N/A</v>
      </c>
    </row>
    <row r="6" spans="1:27" s="175" customFormat="1" ht="62.25" customHeight="1" x14ac:dyDescent="0.25">
      <c r="A6" s="158" t="s">
        <v>200</v>
      </c>
      <c r="B6" s="86" t="s">
        <v>201</v>
      </c>
      <c r="C6" s="86" t="s">
        <v>202</v>
      </c>
      <c r="D6" s="171" t="s">
        <v>161</v>
      </c>
      <c r="E6" s="172" t="s">
        <v>203</v>
      </c>
      <c r="F6" s="86" t="s">
        <v>204</v>
      </c>
      <c r="G6" s="86" t="s">
        <v>205</v>
      </c>
      <c r="H6" s="86" t="s">
        <v>206</v>
      </c>
      <c r="I6" s="90"/>
      <c r="J6" s="86"/>
      <c r="K6" s="171" t="s">
        <v>207</v>
      </c>
      <c r="L6" s="86"/>
      <c r="M6" s="173" t="s">
        <v>182</v>
      </c>
      <c r="N6" s="82" t="s">
        <v>208</v>
      </c>
      <c r="O6" s="82" t="s">
        <v>209</v>
      </c>
      <c r="P6" s="235"/>
      <c r="Q6" s="90"/>
      <c r="R6" s="90"/>
      <c r="S6" s="171"/>
      <c r="T6" s="84" t="s">
        <v>210</v>
      </c>
      <c r="U6" s="237"/>
      <c r="V6" s="237"/>
      <c r="W6" s="84" t="s">
        <v>210</v>
      </c>
      <c r="X6" s="84" t="s">
        <v>211</v>
      </c>
      <c r="AA6" s="238">
        <f>IF(OR(J6="Fail",ISBLANK(J6)),INDEX('Issue Code Table'!C:C,MATCH(N:N,'Issue Code Table'!A:A,0)),IF(M6="Critical",6,IF(M6="Significant",5,IF(M6="Moderate",3,2))))</f>
        <v>6</v>
      </c>
    </row>
    <row r="7" spans="1:27" ht="83.15" customHeight="1" x14ac:dyDescent="0.25">
      <c r="A7" s="158" t="s">
        <v>212</v>
      </c>
      <c r="B7" s="85" t="s">
        <v>213</v>
      </c>
      <c r="C7" s="85" t="s">
        <v>214</v>
      </c>
      <c r="D7" s="85" t="s">
        <v>215</v>
      </c>
      <c r="E7" s="85" t="s">
        <v>216</v>
      </c>
      <c r="F7" s="85" t="s">
        <v>217</v>
      </c>
      <c r="G7" s="85" t="s">
        <v>218</v>
      </c>
      <c r="H7" s="85" t="s">
        <v>219</v>
      </c>
      <c r="I7" s="240"/>
      <c r="J7" s="85"/>
      <c r="K7" s="240" t="s">
        <v>220</v>
      </c>
      <c r="L7" s="240"/>
      <c r="M7" s="241" t="s">
        <v>182</v>
      </c>
      <c r="N7" s="241" t="s">
        <v>221</v>
      </c>
      <c r="O7" s="241" t="s">
        <v>222</v>
      </c>
      <c r="P7" s="54"/>
      <c r="Q7" s="242" t="s">
        <v>223</v>
      </c>
      <c r="R7" s="240" t="s">
        <v>224</v>
      </c>
      <c r="S7" s="82" t="s">
        <v>225</v>
      </c>
      <c r="T7" s="82" t="s">
        <v>226</v>
      </c>
      <c r="U7" s="82" t="s">
        <v>227</v>
      </c>
      <c r="V7" s="82" t="s">
        <v>228</v>
      </c>
      <c r="W7" s="239" t="s">
        <v>6662</v>
      </c>
      <c r="X7" s="79" t="s">
        <v>229</v>
      </c>
      <c r="Y7" s="26"/>
      <c r="AA7" s="238">
        <f>IF(OR(J7="Fail",ISBLANK(J7)),INDEX('Issue Code Table'!C:C,MATCH(N:N,'Issue Code Table'!A:A,0)),IF(M7="Critical",6,IF(M7="Significant",5,IF(M7="Moderate",3,2))))</f>
        <v>5</v>
      </c>
    </row>
    <row r="8" spans="1:27" ht="83.15" customHeight="1" x14ac:dyDescent="0.25">
      <c r="A8" s="158" t="s">
        <v>230</v>
      </c>
      <c r="B8" s="85" t="s">
        <v>213</v>
      </c>
      <c r="C8" s="85" t="s">
        <v>214</v>
      </c>
      <c r="D8" s="85" t="s">
        <v>215</v>
      </c>
      <c r="E8" s="85" t="s">
        <v>231</v>
      </c>
      <c r="F8" s="85" t="s">
        <v>232</v>
      </c>
      <c r="G8" s="85" t="s">
        <v>218</v>
      </c>
      <c r="H8" s="85" t="s">
        <v>233</v>
      </c>
      <c r="I8" s="240"/>
      <c r="J8" s="85"/>
      <c r="K8" s="240" t="s">
        <v>234</v>
      </c>
      <c r="L8" s="85" t="s">
        <v>235</v>
      </c>
      <c r="M8" s="241" t="s">
        <v>236</v>
      </c>
      <c r="N8" s="241" t="s">
        <v>237</v>
      </c>
      <c r="O8" s="241" t="s">
        <v>238</v>
      </c>
      <c r="P8" s="54"/>
      <c r="Q8" s="242" t="s">
        <v>223</v>
      </c>
      <c r="R8" s="240" t="s">
        <v>239</v>
      </c>
      <c r="S8" s="82" t="s">
        <v>240</v>
      </c>
      <c r="T8" s="82" t="s">
        <v>241</v>
      </c>
      <c r="U8" s="82" t="s">
        <v>242</v>
      </c>
      <c r="V8" s="82" t="s">
        <v>243</v>
      </c>
      <c r="W8" s="239" t="s">
        <v>6663</v>
      </c>
      <c r="X8" s="79"/>
      <c r="Y8" s="26"/>
      <c r="AA8" s="238">
        <f>IF(OR(J8="Fail",ISBLANK(J8)),INDEX('Issue Code Table'!C:C,MATCH(N:N,'Issue Code Table'!A:A,0)),IF(M8="Critical",6,IF(M8="Significant",5,IF(M8="Moderate",3,2))))</f>
        <v>1</v>
      </c>
    </row>
    <row r="9" spans="1:27" ht="83.15" customHeight="1" x14ac:dyDescent="0.25">
      <c r="A9" s="158" t="s">
        <v>244</v>
      </c>
      <c r="B9" s="85" t="s">
        <v>213</v>
      </c>
      <c r="C9" s="85" t="s">
        <v>214</v>
      </c>
      <c r="D9" s="85" t="s">
        <v>215</v>
      </c>
      <c r="E9" s="85" t="s">
        <v>245</v>
      </c>
      <c r="F9" s="85" t="s">
        <v>246</v>
      </c>
      <c r="G9" s="85" t="s">
        <v>218</v>
      </c>
      <c r="H9" s="85" t="s">
        <v>247</v>
      </c>
      <c r="I9" s="240"/>
      <c r="J9" s="85"/>
      <c r="K9" s="85" t="s">
        <v>248</v>
      </c>
      <c r="L9" s="85" t="s">
        <v>235</v>
      </c>
      <c r="M9" s="243" t="s">
        <v>236</v>
      </c>
      <c r="N9" s="244" t="s">
        <v>237</v>
      </c>
      <c r="O9" s="241" t="s">
        <v>238</v>
      </c>
      <c r="P9" s="54"/>
      <c r="Q9" s="242" t="s">
        <v>223</v>
      </c>
      <c r="R9" s="240" t="s">
        <v>249</v>
      </c>
      <c r="S9" s="82" t="s">
        <v>250</v>
      </c>
      <c r="T9" s="82" t="s">
        <v>251</v>
      </c>
      <c r="U9" s="82" t="s">
        <v>252</v>
      </c>
      <c r="V9" s="82" t="s">
        <v>253</v>
      </c>
      <c r="W9" s="239" t="s">
        <v>6664</v>
      </c>
      <c r="X9" s="79"/>
      <c r="Y9" s="26"/>
      <c r="AA9" s="238">
        <f>IF(OR(J9="Fail",ISBLANK(J9)),INDEX('Issue Code Table'!C:C,MATCH(N:N,'Issue Code Table'!A:A,0)),IF(M9="Critical",6,IF(M9="Significant",5,IF(M9="Moderate",3,2))))</f>
        <v>1</v>
      </c>
    </row>
    <row r="10" spans="1:27" ht="83.15" customHeight="1" x14ac:dyDescent="0.25">
      <c r="A10" s="158" t="s">
        <v>254</v>
      </c>
      <c r="B10" s="85" t="s">
        <v>255</v>
      </c>
      <c r="C10" s="85" t="s">
        <v>256</v>
      </c>
      <c r="D10" s="85" t="s">
        <v>215</v>
      </c>
      <c r="E10" s="85" t="s">
        <v>257</v>
      </c>
      <c r="F10" s="85" t="s">
        <v>258</v>
      </c>
      <c r="G10" s="85" t="s">
        <v>218</v>
      </c>
      <c r="H10" s="85" t="s">
        <v>259</v>
      </c>
      <c r="I10" s="240"/>
      <c r="J10" s="85"/>
      <c r="K10" s="240" t="s">
        <v>260</v>
      </c>
      <c r="L10" s="240" t="s">
        <v>261</v>
      </c>
      <c r="M10" s="243" t="s">
        <v>182</v>
      </c>
      <c r="N10" s="244" t="s">
        <v>262</v>
      </c>
      <c r="O10" s="241" t="s">
        <v>263</v>
      </c>
      <c r="P10" s="54"/>
      <c r="Q10" s="242" t="s">
        <v>223</v>
      </c>
      <c r="R10" s="240" t="s">
        <v>264</v>
      </c>
      <c r="S10" s="82" t="s">
        <v>265</v>
      </c>
      <c r="T10" s="82" t="s">
        <v>266</v>
      </c>
      <c r="U10" s="82" t="s">
        <v>267</v>
      </c>
      <c r="V10" s="82" t="s">
        <v>268</v>
      </c>
      <c r="W10" s="239" t="s">
        <v>6665</v>
      </c>
      <c r="X10" s="79" t="s">
        <v>229</v>
      </c>
      <c r="Y10" s="26"/>
      <c r="AA10" s="238">
        <f>IF(OR(J10="Fail",ISBLANK(J10)),INDEX('Issue Code Table'!C:C,MATCH(N:N,'Issue Code Table'!A:A,0)),IF(M10="Critical",6,IF(M10="Significant",5,IF(M10="Moderate",3,2))))</f>
        <v>6</v>
      </c>
    </row>
    <row r="11" spans="1:27" ht="83.15" customHeight="1" x14ac:dyDescent="0.25">
      <c r="A11" s="158" t="s">
        <v>269</v>
      </c>
      <c r="B11" s="85" t="s">
        <v>270</v>
      </c>
      <c r="C11" s="85" t="s">
        <v>271</v>
      </c>
      <c r="D11" s="85" t="s">
        <v>215</v>
      </c>
      <c r="E11" s="85" t="s">
        <v>272</v>
      </c>
      <c r="F11" s="85" t="s">
        <v>273</v>
      </c>
      <c r="G11" s="85" t="s">
        <v>218</v>
      </c>
      <c r="H11" s="85" t="s">
        <v>274</v>
      </c>
      <c r="I11" s="240"/>
      <c r="J11" s="85"/>
      <c r="K11" s="240" t="s">
        <v>275</v>
      </c>
      <c r="L11" s="240"/>
      <c r="M11" s="243" t="s">
        <v>276</v>
      </c>
      <c r="N11" s="244" t="s">
        <v>277</v>
      </c>
      <c r="O11" s="241" t="s">
        <v>278</v>
      </c>
      <c r="P11" s="54"/>
      <c r="Q11" s="242" t="s">
        <v>223</v>
      </c>
      <c r="R11" s="240" t="s">
        <v>279</v>
      </c>
      <c r="S11" s="82" t="s">
        <v>280</v>
      </c>
      <c r="T11" s="82" t="s">
        <v>281</v>
      </c>
      <c r="U11" s="82" t="s">
        <v>282</v>
      </c>
      <c r="V11" s="82" t="s">
        <v>283</v>
      </c>
      <c r="W11" s="239" t="s">
        <v>6666</v>
      </c>
      <c r="X11" s="79"/>
      <c r="Y11" s="26"/>
      <c r="AA11" s="238">
        <f>IF(OR(J11="Fail",ISBLANK(J11)),INDEX('Issue Code Table'!C:C,MATCH(N:N,'Issue Code Table'!A:A,0)),IF(M11="Critical",6,IF(M11="Significant",5,IF(M11="Moderate",3,2))))</f>
        <v>3</v>
      </c>
    </row>
    <row r="12" spans="1:27" ht="83.15" customHeight="1" x14ac:dyDescent="0.25">
      <c r="A12" s="158" t="s">
        <v>284</v>
      </c>
      <c r="B12" s="85" t="s">
        <v>270</v>
      </c>
      <c r="C12" s="85" t="s">
        <v>271</v>
      </c>
      <c r="D12" s="85" t="s">
        <v>215</v>
      </c>
      <c r="E12" s="85" t="s">
        <v>285</v>
      </c>
      <c r="F12" s="85" t="s">
        <v>286</v>
      </c>
      <c r="G12" s="85" t="s">
        <v>218</v>
      </c>
      <c r="H12" s="85" t="s">
        <v>287</v>
      </c>
      <c r="I12" s="240"/>
      <c r="J12" s="85"/>
      <c r="K12" s="240" t="s">
        <v>288</v>
      </c>
      <c r="L12" s="240"/>
      <c r="M12" s="241" t="s">
        <v>182</v>
      </c>
      <c r="N12" s="241" t="s">
        <v>289</v>
      </c>
      <c r="O12" s="241" t="s">
        <v>290</v>
      </c>
      <c r="P12" s="54"/>
      <c r="Q12" s="242" t="s">
        <v>223</v>
      </c>
      <c r="R12" s="240" t="s">
        <v>291</v>
      </c>
      <c r="S12" s="82" t="s">
        <v>292</v>
      </c>
      <c r="T12" s="82" t="s">
        <v>293</v>
      </c>
      <c r="U12" s="82" t="s">
        <v>294</v>
      </c>
      <c r="V12" s="82" t="s">
        <v>295</v>
      </c>
      <c r="W12" s="239" t="s">
        <v>6667</v>
      </c>
      <c r="X12" s="79" t="s">
        <v>229</v>
      </c>
      <c r="Y12" s="26"/>
      <c r="AA12" s="238">
        <f>IF(OR(J12="Fail",ISBLANK(J12)),INDEX('Issue Code Table'!C:C,MATCH(N:N,'Issue Code Table'!A:A,0)),IF(M12="Critical",6,IF(M12="Significant",5,IF(M12="Moderate",3,2))))</f>
        <v>4</v>
      </c>
    </row>
    <row r="13" spans="1:27" ht="83.15" customHeight="1" x14ac:dyDescent="0.25">
      <c r="A13" s="158" t="s">
        <v>296</v>
      </c>
      <c r="B13" s="82" t="s">
        <v>255</v>
      </c>
      <c r="C13" s="82" t="s">
        <v>256</v>
      </c>
      <c r="D13" s="85" t="s">
        <v>215</v>
      </c>
      <c r="E13" s="85" t="s">
        <v>297</v>
      </c>
      <c r="F13" s="85" t="s">
        <v>298</v>
      </c>
      <c r="G13" s="85" t="s">
        <v>218</v>
      </c>
      <c r="H13" s="85" t="s">
        <v>299</v>
      </c>
      <c r="I13" s="240"/>
      <c r="J13" s="85"/>
      <c r="K13" s="240" t="s">
        <v>300</v>
      </c>
      <c r="L13" s="240"/>
      <c r="M13" s="243" t="s">
        <v>182</v>
      </c>
      <c r="N13" s="241" t="s">
        <v>301</v>
      </c>
      <c r="O13" s="241" t="s">
        <v>302</v>
      </c>
      <c r="P13" s="54"/>
      <c r="Q13" s="242" t="s">
        <v>223</v>
      </c>
      <c r="R13" s="240" t="s">
        <v>303</v>
      </c>
      <c r="S13" s="82" t="s">
        <v>304</v>
      </c>
      <c r="T13" s="82" t="s">
        <v>305</v>
      </c>
      <c r="U13" s="82" t="s">
        <v>306</v>
      </c>
      <c r="V13" s="82" t="s">
        <v>307</v>
      </c>
      <c r="W13" s="239" t="s">
        <v>6668</v>
      </c>
      <c r="X13" s="79" t="s">
        <v>229</v>
      </c>
      <c r="Y13" s="26"/>
      <c r="AA13" s="238">
        <f>IF(OR(J13="Fail",ISBLANK(J13)),INDEX('Issue Code Table'!C:C,MATCH(N:N,'Issue Code Table'!A:A,0)),IF(M13="Critical",6,IF(M13="Significant",5,IF(M13="Moderate",3,2))))</f>
        <v>7</v>
      </c>
    </row>
    <row r="14" spans="1:27" ht="83.15" customHeight="1" x14ac:dyDescent="0.25">
      <c r="A14" s="158" t="s">
        <v>308</v>
      </c>
      <c r="B14" s="85" t="s">
        <v>255</v>
      </c>
      <c r="C14" s="85" t="s">
        <v>256</v>
      </c>
      <c r="D14" s="85" t="s">
        <v>215</v>
      </c>
      <c r="E14" s="85" t="s">
        <v>309</v>
      </c>
      <c r="F14" s="85" t="s">
        <v>310</v>
      </c>
      <c r="G14" s="85" t="s">
        <v>218</v>
      </c>
      <c r="H14" s="85" t="s">
        <v>311</v>
      </c>
      <c r="I14" s="240"/>
      <c r="J14" s="85"/>
      <c r="K14" s="240" t="s">
        <v>312</v>
      </c>
      <c r="L14" s="240"/>
      <c r="M14" s="245" t="s">
        <v>276</v>
      </c>
      <c r="N14" s="244" t="s">
        <v>313</v>
      </c>
      <c r="O14" s="241" t="s">
        <v>314</v>
      </c>
      <c r="P14" s="54"/>
      <c r="Q14" s="242" t="s">
        <v>223</v>
      </c>
      <c r="R14" s="240" t="s">
        <v>315</v>
      </c>
      <c r="S14" s="82" t="s">
        <v>316</v>
      </c>
      <c r="T14" s="82" t="s">
        <v>317</v>
      </c>
      <c r="U14" s="82" t="s">
        <v>318</v>
      </c>
      <c r="V14" s="82" t="s">
        <v>319</v>
      </c>
      <c r="W14" s="239" t="s">
        <v>6669</v>
      </c>
      <c r="X14" s="79"/>
      <c r="Y14" s="26"/>
      <c r="AA14" s="238">
        <f>IF(OR(J14="Fail",ISBLANK(J14)),INDEX('Issue Code Table'!C:C,MATCH(N:N,'Issue Code Table'!A:A,0)),IF(M14="Critical",6,IF(M14="Significant",5,IF(M14="Moderate",3,2))))</f>
        <v>5</v>
      </c>
    </row>
    <row r="15" spans="1:27" ht="83.15" customHeight="1" x14ac:dyDescent="0.25">
      <c r="A15" s="158" t="s">
        <v>320</v>
      </c>
      <c r="B15" s="85" t="s">
        <v>270</v>
      </c>
      <c r="C15" s="85" t="s">
        <v>271</v>
      </c>
      <c r="D15" s="85" t="s">
        <v>161</v>
      </c>
      <c r="E15" s="85" t="s">
        <v>321</v>
      </c>
      <c r="F15" s="85" t="s">
        <v>322</v>
      </c>
      <c r="G15" s="85" t="s">
        <v>218</v>
      </c>
      <c r="H15" s="85" t="s">
        <v>323</v>
      </c>
      <c r="I15" s="240"/>
      <c r="J15" s="85"/>
      <c r="K15" s="240" t="s">
        <v>324</v>
      </c>
      <c r="L15" s="85" t="s">
        <v>325</v>
      </c>
      <c r="M15" s="243" t="s">
        <v>182</v>
      </c>
      <c r="N15" s="244" t="s">
        <v>326</v>
      </c>
      <c r="O15" s="241" t="s">
        <v>327</v>
      </c>
      <c r="P15" s="54"/>
      <c r="Q15" s="242" t="s">
        <v>223</v>
      </c>
      <c r="R15" s="240" t="s">
        <v>328</v>
      </c>
      <c r="S15" s="82" t="s">
        <v>329</v>
      </c>
      <c r="T15" s="82" t="s">
        <v>330</v>
      </c>
      <c r="U15" s="82" t="s">
        <v>331</v>
      </c>
      <c r="V15" s="82" t="s">
        <v>332</v>
      </c>
      <c r="W15" s="239" t="s">
        <v>6670</v>
      </c>
      <c r="X15" s="79" t="s">
        <v>229</v>
      </c>
      <c r="Y15" s="26"/>
      <c r="AA15" s="238">
        <f>IF(OR(J15="Fail",ISBLANK(J15)),INDEX('Issue Code Table'!C:C,MATCH(N:N,'Issue Code Table'!A:A,0)),IF(M15="Critical",6,IF(M15="Significant",5,IF(M15="Moderate",3,2))))</f>
        <v>5</v>
      </c>
    </row>
    <row r="16" spans="1:27" ht="83.15" customHeight="1" x14ac:dyDescent="0.25">
      <c r="A16" s="158" t="s">
        <v>333</v>
      </c>
      <c r="B16" s="85" t="s">
        <v>334</v>
      </c>
      <c r="C16" s="85" t="s">
        <v>335</v>
      </c>
      <c r="D16" s="85" t="s">
        <v>215</v>
      </c>
      <c r="E16" s="85" t="s">
        <v>336</v>
      </c>
      <c r="F16" s="85" t="s">
        <v>337</v>
      </c>
      <c r="G16" s="85" t="s">
        <v>218</v>
      </c>
      <c r="H16" s="85" t="s">
        <v>338</v>
      </c>
      <c r="I16" s="240"/>
      <c r="J16" s="85"/>
      <c r="K16" s="240" t="s">
        <v>339</v>
      </c>
      <c r="L16" s="240"/>
      <c r="M16" s="241" t="s">
        <v>182</v>
      </c>
      <c r="N16" s="241" t="s">
        <v>340</v>
      </c>
      <c r="O16" s="246" t="s">
        <v>341</v>
      </c>
      <c r="P16" s="54"/>
      <c r="Q16" s="242" t="s">
        <v>342</v>
      </c>
      <c r="R16" s="240" t="s">
        <v>343</v>
      </c>
      <c r="S16" s="82" t="s">
        <v>344</v>
      </c>
      <c r="T16" s="82" t="s">
        <v>345</v>
      </c>
      <c r="U16" s="82" t="s">
        <v>346</v>
      </c>
      <c r="V16" s="82" t="s">
        <v>347</v>
      </c>
      <c r="W16" s="239" t="s">
        <v>6671</v>
      </c>
      <c r="X16" s="79" t="s">
        <v>229</v>
      </c>
      <c r="Y16" s="26"/>
      <c r="AA16" s="238">
        <f>IF(OR(J16="Fail",ISBLANK(J16)),INDEX('Issue Code Table'!C:C,MATCH(N:N,'Issue Code Table'!A:A,0)),IF(M16="Critical",6,IF(M16="Significant",5,IF(M16="Moderate",3,2))))</f>
        <v>5</v>
      </c>
    </row>
    <row r="17" spans="1:27" ht="83.15" customHeight="1" x14ac:dyDescent="0.25">
      <c r="A17" s="158" t="s">
        <v>348</v>
      </c>
      <c r="B17" s="85" t="s">
        <v>334</v>
      </c>
      <c r="C17" s="85" t="s">
        <v>335</v>
      </c>
      <c r="D17" s="85" t="s">
        <v>215</v>
      </c>
      <c r="E17" s="85" t="s">
        <v>349</v>
      </c>
      <c r="F17" s="85" t="s">
        <v>350</v>
      </c>
      <c r="G17" s="85" t="s">
        <v>218</v>
      </c>
      <c r="H17" s="85" t="s">
        <v>351</v>
      </c>
      <c r="I17" s="240"/>
      <c r="J17" s="85"/>
      <c r="K17" s="240" t="s">
        <v>352</v>
      </c>
      <c r="L17" s="240"/>
      <c r="M17" s="243" t="s">
        <v>276</v>
      </c>
      <c r="N17" s="241" t="s">
        <v>353</v>
      </c>
      <c r="O17" s="246" t="s">
        <v>354</v>
      </c>
      <c r="P17" s="54"/>
      <c r="Q17" s="242" t="s">
        <v>342</v>
      </c>
      <c r="R17" s="240" t="s">
        <v>355</v>
      </c>
      <c r="S17" s="82" t="s">
        <v>356</v>
      </c>
      <c r="T17" s="82" t="s">
        <v>357</v>
      </c>
      <c r="U17" s="82" t="s">
        <v>346</v>
      </c>
      <c r="V17" s="82" t="s">
        <v>358</v>
      </c>
      <c r="W17" s="239" t="s">
        <v>6672</v>
      </c>
      <c r="X17" s="79"/>
      <c r="Y17" s="26"/>
      <c r="AA17" s="238">
        <f>IF(OR(J17="Fail",ISBLANK(J17)),INDEX('Issue Code Table'!C:C,MATCH(N:N,'Issue Code Table'!A:A,0)),IF(M17="Critical",6,IF(M17="Significant",5,IF(M17="Moderate",3,2))))</f>
        <v>4</v>
      </c>
    </row>
    <row r="18" spans="1:27" ht="83.15" customHeight="1" x14ac:dyDescent="0.25">
      <c r="A18" s="158" t="s">
        <v>359</v>
      </c>
      <c r="B18" s="85" t="s">
        <v>334</v>
      </c>
      <c r="C18" s="85" t="s">
        <v>335</v>
      </c>
      <c r="D18" s="85" t="s">
        <v>215</v>
      </c>
      <c r="E18" s="85" t="s">
        <v>360</v>
      </c>
      <c r="F18" s="85" t="s">
        <v>361</v>
      </c>
      <c r="G18" s="85" t="s">
        <v>218</v>
      </c>
      <c r="H18" s="85" t="s">
        <v>362</v>
      </c>
      <c r="I18" s="240"/>
      <c r="J18" s="85"/>
      <c r="K18" s="240" t="s">
        <v>363</v>
      </c>
      <c r="L18" s="240"/>
      <c r="M18" s="243" t="s">
        <v>276</v>
      </c>
      <c r="N18" s="247" t="s">
        <v>364</v>
      </c>
      <c r="O18" s="248" t="str">
        <f>CONCATENATE(N18,": ",VLOOKUP(N18,'Issue Code Table'!$A$2:$C$418,2,0))</f>
        <v>HAU17: Audit logs do not capture sufficient auditable events</v>
      </c>
      <c r="P18" s="54"/>
      <c r="Q18" s="242" t="s">
        <v>342</v>
      </c>
      <c r="R18" s="240" t="s">
        <v>365</v>
      </c>
      <c r="S18" s="82" t="s">
        <v>356</v>
      </c>
      <c r="T18" s="82" t="s">
        <v>366</v>
      </c>
      <c r="U18" s="82" t="s">
        <v>346</v>
      </c>
      <c r="V18" s="82" t="s">
        <v>367</v>
      </c>
      <c r="W18" s="239" t="s">
        <v>6673</v>
      </c>
      <c r="X18" s="79"/>
      <c r="Y18" s="26"/>
      <c r="AA18" s="238">
        <f>IF(OR(J18="Fail",ISBLANK(J18)),INDEX('Issue Code Table'!C:C,MATCH(N:N,'Issue Code Table'!A:A,0)),IF(M18="Critical",6,IF(M18="Significant",5,IF(M18="Moderate",3,2))))</f>
        <v>5</v>
      </c>
    </row>
    <row r="19" spans="1:27" ht="83.15" customHeight="1" x14ac:dyDescent="0.25">
      <c r="A19" s="158" t="s">
        <v>368</v>
      </c>
      <c r="B19" s="85" t="s">
        <v>334</v>
      </c>
      <c r="C19" s="85" t="s">
        <v>335</v>
      </c>
      <c r="D19" s="85" t="s">
        <v>215</v>
      </c>
      <c r="E19" s="85" t="s">
        <v>369</v>
      </c>
      <c r="F19" s="85" t="s">
        <v>370</v>
      </c>
      <c r="G19" s="85" t="s">
        <v>218</v>
      </c>
      <c r="H19" s="85" t="s">
        <v>371</v>
      </c>
      <c r="I19" s="240"/>
      <c r="J19" s="85"/>
      <c r="K19" s="240" t="s">
        <v>372</v>
      </c>
      <c r="L19" s="240"/>
      <c r="M19" s="243" t="s">
        <v>276</v>
      </c>
      <c r="N19" s="247" t="s">
        <v>364</v>
      </c>
      <c r="O19" s="248" t="str">
        <f>CONCATENATE(N19,": ",VLOOKUP(N19,'Issue Code Table'!$A$2:$C$418,2,0))</f>
        <v>HAU17: Audit logs do not capture sufficient auditable events</v>
      </c>
      <c r="P19" s="54"/>
      <c r="Q19" s="242" t="s">
        <v>342</v>
      </c>
      <c r="R19" s="240" t="s">
        <v>373</v>
      </c>
      <c r="S19" s="82" t="s">
        <v>356</v>
      </c>
      <c r="T19" s="82" t="s">
        <v>374</v>
      </c>
      <c r="U19" s="82" t="s">
        <v>346</v>
      </c>
      <c r="V19" s="82" t="s">
        <v>375</v>
      </c>
      <c r="W19" s="239" t="s">
        <v>6674</v>
      </c>
      <c r="X19" s="79"/>
      <c r="Y19" s="26"/>
      <c r="AA19" s="238">
        <f>IF(OR(J19="Fail",ISBLANK(J19)),INDEX('Issue Code Table'!C:C,MATCH(N:N,'Issue Code Table'!A:A,0)),IF(M19="Critical",6,IF(M19="Significant",5,IF(M19="Moderate",3,2))))</f>
        <v>5</v>
      </c>
    </row>
    <row r="20" spans="1:27" ht="83.15" customHeight="1" x14ac:dyDescent="0.25">
      <c r="A20" s="158" t="s">
        <v>376</v>
      </c>
      <c r="B20" s="85" t="s">
        <v>334</v>
      </c>
      <c r="C20" s="85" t="s">
        <v>335</v>
      </c>
      <c r="D20" s="85" t="s">
        <v>215</v>
      </c>
      <c r="E20" s="85" t="s">
        <v>377</v>
      </c>
      <c r="F20" s="85" t="s">
        <v>378</v>
      </c>
      <c r="G20" s="85" t="s">
        <v>218</v>
      </c>
      <c r="H20" s="85" t="s">
        <v>379</v>
      </c>
      <c r="I20" s="240"/>
      <c r="J20" s="85"/>
      <c r="K20" s="240" t="s">
        <v>380</v>
      </c>
      <c r="L20" s="240"/>
      <c r="M20" s="243" t="s">
        <v>276</v>
      </c>
      <c r="N20" s="247" t="s">
        <v>364</v>
      </c>
      <c r="O20" s="248" t="str">
        <f>CONCATENATE(N20,": ",VLOOKUP(N20,'Issue Code Table'!$A$2:$C$418,2,0))</f>
        <v>HAU17: Audit logs do not capture sufficient auditable events</v>
      </c>
      <c r="P20" s="54"/>
      <c r="Q20" s="242" t="s">
        <v>342</v>
      </c>
      <c r="R20" s="240" t="s">
        <v>381</v>
      </c>
      <c r="S20" s="82" t="s">
        <v>356</v>
      </c>
      <c r="T20" s="82" t="s">
        <v>382</v>
      </c>
      <c r="U20" s="82" t="s">
        <v>346</v>
      </c>
      <c r="V20" s="82" t="s">
        <v>383</v>
      </c>
      <c r="W20" s="239" t="s">
        <v>6675</v>
      </c>
      <c r="X20" s="79"/>
      <c r="Y20" s="26"/>
      <c r="AA20" s="238">
        <f>IF(OR(J20="Fail",ISBLANK(J20)),INDEX('Issue Code Table'!C:C,MATCH(N:N,'Issue Code Table'!A:A,0)),IF(M20="Critical",6,IF(M20="Significant",5,IF(M20="Moderate",3,2))))</f>
        <v>5</v>
      </c>
    </row>
    <row r="21" spans="1:27" ht="83.15" customHeight="1" x14ac:dyDescent="0.25">
      <c r="A21" s="158" t="s">
        <v>384</v>
      </c>
      <c r="B21" s="85" t="s">
        <v>334</v>
      </c>
      <c r="C21" s="85" t="s">
        <v>335</v>
      </c>
      <c r="D21" s="85" t="s">
        <v>215</v>
      </c>
      <c r="E21" s="85" t="s">
        <v>385</v>
      </c>
      <c r="F21" s="85" t="s">
        <v>386</v>
      </c>
      <c r="G21" s="85" t="s">
        <v>218</v>
      </c>
      <c r="H21" s="85" t="s">
        <v>387</v>
      </c>
      <c r="I21" s="240"/>
      <c r="J21" s="85"/>
      <c r="K21" s="240" t="s">
        <v>388</v>
      </c>
      <c r="L21" s="240"/>
      <c r="M21" s="243" t="s">
        <v>276</v>
      </c>
      <c r="N21" s="247" t="s">
        <v>364</v>
      </c>
      <c r="O21" s="248" t="str">
        <f>CONCATENATE(N21,": ",VLOOKUP(N21,'Issue Code Table'!$A$2:$C$418,2,0))</f>
        <v>HAU17: Audit logs do not capture sufficient auditable events</v>
      </c>
      <c r="P21" s="54"/>
      <c r="Q21" s="242" t="s">
        <v>342</v>
      </c>
      <c r="R21" s="240" t="s">
        <v>389</v>
      </c>
      <c r="S21" s="82" t="s">
        <v>344</v>
      </c>
      <c r="T21" s="82" t="s">
        <v>390</v>
      </c>
      <c r="U21" s="82" t="s">
        <v>346</v>
      </c>
      <c r="V21" s="82" t="s">
        <v>391</v>
      </c>
      <c r="W21" s="239" t="s">
        <v>6676</v>
      </c>
      <c r="X21" s="79"/>
      <c r="Y21" s="26"/>
      <c r="AA21" s="238">
        <f>IF(OR(J21="Fail",ISBLANK(J21)),INDEX('Issue Code Table'!C:C,MATCH(N:N,'Issue Code Table'!A:A,0)),IF(M21="Critical",6,IF(M21="Significant",5,IF(M21="Moderate",3,2))))</f>
        <v>5</v>
      </c>
    </row>
    <row r="22" spans="1:27" ht="83.15" customHeight="1" x14ac:dyDescent="0.25">
      <c r="A22" s="158" t="s">
        <v>392</v>
      </c>
      <c r="B22" s="85" t="s">
        <v>334</v>
      </c>
      <c r="C22" s="85" t="s">
        <v>335</v>
      </c>
      <c r="D22" s="85" t="s">
        <v>215</v>
      </c>
      <c r="E22" s="85" t="s">
        <v>393</v>
      </c>
      <c r="F22" s="85" t="s">
        <v>394</v>
      </c>
      <c r="G22" s="85" t="s">
        <v>218</v>
      </c>
      <c r="H22" s="85" t="s">
        <v>395</v>
      </c>
      <c r="I22" s="240"/>
      <c r="J22" s="85"/>
      <c r="K22" s="240" t="s">
        <v>396</v>
      </c>
      <c r="L22" s="240"/>
      <c r="M22" s="243" t="s">
        <v>276</v>
      </c>
      <c r="N22" s="247" t="s">
        <v>353</v>
      </c>
      <c r="O22" s="248" t="str">
        <f>CONCATENATE(N22,": ",VLOOKUP(N22,'Issue Code Table'!$A$2:$C$418,2,0))</f>
        <v>HAU6: System does not audit changes to access control settings</v>
      </c>
      <c r="P22" s="54"/>
      <c r="Q22" s="242" t="s">
        <v>342</v>
      </c>
      <c r="R22" s="240" t="s">
        <v>397</v>
      </c>
      <c r="S22" s="82" t="s">
        <v>356</v>
      </c>
      <c r="T22" s="82" t="s">
        <v>398</v>
      </c>
      <c r="U22" s="82" t="s">
        <v>346</v>
      </c>
      <c r="V22" s="82" t="s">
        <v>399</v>
      </c>
      <c r="W22" s="239" t="s">
        <v>6677</v>
      </c>
      <c r="X22" s="79"/>
      <c r="Y22" s="26"/>
      <c r="AA22" s="238">
        <f>IF(OR(J22="Fail",ISBLANK(J22)),INDEX('Issue Code Table'!C:C,MATCH(N:N,'Issue Code Table'!A:A,0)),IF(M22="Critical",6,IF(M22="Significant",5,IF(M22="Moderate",3,2))))</f>
        <v>4</v>
      </c>
    </row>
    <row r="23" spans="1:27" ht="83.15" customHeight="1" x14ac:dyDescent="0.25">
      <c r="A23" s="158" t="s">
        <v>400</v>
      </c>
      <c r="B23" s="85" t="s">
        <v>334</v>
      </c>
      <c r="C23" s="85" t="s">
        <v>335</v>
      </c>
      <c r="D23" s="85" t="s">
        <v>215</v>
      </c>
      <c r="E23" s="85" t="s">
        <v>401</v>
      </c>
      <c r="F23" s="85" t="s">
        <v>402</v>
      </c>
      <c r="G23" s="85" t="s">
        <v>218</v>
      </c>
      <c r="H23" s="85" t="s">
        <v>403</v>
      </c>
      <c r="I23" s="240"/>
      <c r="J23" s="85"/>
      <c r="K23" s="240" t="s">
        <v>404</v>
      </c>
      <c r="L23" s="240"/>
      <c r="M23" s="243" t="s">
        <v>276</v>
      </c>
      <c r="N23" s="247" t="s">
        <v>364</v>
      </c>
      <c r="O23" s="248" t="str">
        <f>CONCATENATE(N23,": ",VLOOKUP(N23,'Issue Code Table'!$A$2:$C$418,2,0))</f>
        <v>HAU17: Audit logs do not capture sufficient auditable events</v>
      </c>
      <c r="P23" s="54"/>
      <c r="Q23" s="242" t="s">
        <v>342</v>
      </c>
      <c r="R23" s="240" t="s">
        <v>405</v>
      </c>
      <c r="S23" s="82" t="s">
        <v>356</v>
      </c>
      <c r="T23" s="82" t="s">
        <v>406</v>
      </c>
      <c r="U23" s="82" t="s">
        <v>346</v>
      </c>
      <c r="V23" s="82" t="s">
        <v>407</v>
      </c>
      <c r="W23" s="239" t="s">
        <v>6678</v>
      </c>
      <c r="X23" s="79"/>
      <c r="Y23" s="26"/>
      <c r="AA23" s="238">
        <f>IF(OR(J23="Fail",ISBLANK(J23)),INDEX('Issue Code Table'!C:C,MATCH(N:N,'Issue Code Table'!A:A,0)),IF(M23="Critical",6,IF(M23="Significant",5,IF(M23="Moderate",3,2))))</f>
        <v>5</v>
      </c>
    </row>
    <row r="24" spans="1:27" ht="83.15" customHeight="1" x14ac:dyDescent="0.25">
      <c r="A24" s="158" t="s">
        <v>408</v>
      </c>
      <c r="B24" s="85" t="s">
        <v>334</v>
      </c>
      <c r="C24" s="85" t="s">
        <v>335</v>
      </c>
      <c r="D24" s="85" t="s">
        <v>215</v>
      </c>
      <c r="E24" s="85" t="s">
        <v>409</v>
      </c>
      <c r="F24" s="85" t="s">
        <v>410</v>
      </c>
      <c r="G24" s="85" t="s">
        <v>218</v>
      </c>
      <c r="H24" s="85" t="s">
        <v>411</v>
      </c>
      <c r="I24" s="240"/>
      <c r="J24" s="85"/>
      <c r="K24" s="240" t="s">
        <v>412</v>
      </c>
      <c r="L24" s="240"/>
      <c r="M24" s="243" t="s">
        <v>276</v>
      </c>
      <c r="N24" s="247" t="s">
        <v>364</v>
      </c>
      <c r="O24" s="248" t="str">
        <f>CONCATENATE(N24,": ",VLOOKUP(N24,'Issue Code Table'!$A$2:$C$418,2,0))</f>
        <v>HAU17: Audit logs do not capture sufficient auditable events</v>
      </c>
      <c r="P24" s="54"/>
      <c r="Q24" s="242" t="s">
        <v>342</v>
      </c>
      <c r="R24" s="240" t="s">
        <v>413</v>
      </c>
      <c r="S24" s="82" t="s">
        <v>344</v>
      </c>
      <c r="T24" s="82" t="s">
        <v>414</v>
      </c>
      <c r="U24" s="82" t="s">
        <v>346</v>
      </c>
      <c r="V24" s="82" t="s">
        <v>415</v>
      </c>
      <c r="W24" s="237" t="s">
        <v>416</v>
      </c>
      <c r="X24" s="79"/>
      <c r="Y24" s="26"/>
      <c r="AA24" s="238">
        <f>IF(OR(J24="Fail",ISBLANK(J24)),INDEX('Issue Code Table'!C:C,MATCH(N:N,'Issue Code Table'!A:A,0)),IF(M24="Critical",6,IF(M24="Significant",5,IF(M24="Moderate",3,2))))</f>
        <v>5</v>
      </c>
    </row>
    <row r="25" spans="1:27" ht="83.15" customHeight="1" x14ac:dyDescent="0.25">
      <c r="A25" s="158" t="s">
        <v>417</v>
      </c>
      <c r="B25" s="85" t="s">
        <v>334</v>
      </c>
      <c r="C25" s="85" t="s">
        <v>335</v>
      </c>
      <c r="D25" s="85" t="s">
        <v>215</v>
      </c>
      <c r="E25" s="85" t="s">
        <v>418</v>
      </c>
      <c r="F25" s="85" t="s">
        <v>419</v>
      </c>
      <c r="G25" s="85" t="s">
        <v>218</v>
      </c>
      <c r="H25" s="85" t="s">
        <v>420</v>
      </c>
      <c r="I25" s="240"/>
      <c r="J25" s="85"/>
      <c r="K25" s="240" t="s">
        <v>421</v>
      </c>
      <c r="L25" s="240"/>
      <c r="M25" s="243" t="s">
        <v>276</v>
      </c>
      <c r="N25" s="241" t="s">
        <v>353</v>
      </c>
      <c r="O25" s="246" t="s">
        <v>354</v>
      </c>
      <c r="P25" s="54"/>
      <c r="Q25" s="242" t="s">
        <v>342</v>
      </c>
      <c r="R25" s="240" t="s">
        <v>422</v>
      </c>
      <c r="S25" s="82" t="s">
        <v>356</v>
      </c>
      <c r="T25" s="82" t="s">
        <v>423</v>
      </c>
      <c r="U25" s="82" t="s">
        <v>346</v>
      </c>
      <c r="V25" s="82" t="s">
        <v>424</v>
      </c>
      <c r="W25" s="239" t="s">
        <v>6679</v>
      </c>
      <c r="X25" s="79"/>
      <c r="Y25" s="26"/>
      <c r="AA25" s="238">
        <f>IF(OR(J25="Fail",ISBLANK(J25)),INDEX('Issue Code Table'!C:C,MATCH(N:N,'Issue Code Table'!A:A,0)),IF(M25="Critical",6,IF(M25="Significant",5,IF(M25="Moderate",3,2))))</f>
        <v>4</v>
      </c>
    </row>
    <row r="26" spans="1:27" ht="166.5" customHeight="1" x14ac:dyDescent="0.25">
      <c r="A26" s="158" t="s">
        <v>425</v>
      </c>
      <c r="B26" s="85" t="s">
        <v>334</v>
      </c>
      <c r="C26" s="85" t="s">
        <v>335</v>
      </c>
      <c r="D26" s="85" t="s">
        <v>215</v>
      </c>
      <c r="E26" s="85" t="s">
        <v>426</v>
      </c>
      <c r="F26" s="85" t="s">
        <v>427</v>
      </c>
      <c r="G26" s="85" t="s">
        <v>218</v>
      </c>
      <c r="H26" s="85" t="s">
        <v>428</v>
      </c>
      <c r="I26" s="240"/>
      <c r="J26" s="85"/>
      <c r="K26" s="85" t="s">
        <v>429</v>
      </c>
      <c r="L26" s="85" t="s">
        <v>430</v>
      </c>
      <c r="M26" s="249" t="s">
        <v>276</v>
      </c>
      <c r="N26" s="247" t="s">
        <v>353</v>
      </c>
      <c r="O26" s="248" t="str">
        <f>CONCATENATE(N26,": ",VLOOKUP(N26,'Issue Code Table'!$A$2:$C$418,2,0))</f>
        <v>HAU6: System does not audit changes to access control settings</v>
      </c>
      <c r="P26" s="54"/>
      <c r="Q26" s="242" t="s">
        <v>342</v>
      </c>
      <c r="R26" s="240" t="s">
        <v>431</v>
      </c>
      <c r="S26" s="82" t="s">
        <v>356</v>
      </c>
      <c r="T26" s="82" t="s">
        <v>432</v>
      </c>
      <c r="U26" s="82" t="s">
        <v>346</v>
      </c>
      <c r="V26" s="82" t="s">
        <v>433</v>
      </c>
      <c r="W26" s="239" t="s">
        <v>6680</v>
      </c>
      <c r="X26" s="79"/>
      <c r="Y26" s="26"/>
      <c r="AA26" s="238">
        <f>IF(OR(J26="Fail",ISBLANK(J26)),INDEX('Issue Code Table'!C:C,MATCH(N:N,'Issue Code Table'!A:A,0)),IF(M26="Critical",6,IF(M26="Significant",5,IF(M26="Moderate",3,2))))</f>
        <v>4</v>
      </c>
    </row>
    <row r="27" spans="1:27" ht="83.15" customHeight="1" x14ac:dyDescent="0.25">
      <c r="A27" s="158" t="s">
        <v>434</v>
      </c>
      <c r="B27" s="85" t="s">
        <v>334</v>
      </c>
      <c r="C27" s="85" t="s">
        <v>335</v>
      </c>
      <c r="D27" s="85" t="s">
        <v>215</v>
      </c>
      <c r="E27" s="85" t="s">
        <v>435</v>
      </c>
      <c r="F27" s="85" t="s">
        <v>436</v>
      </c>
      <c r="G27" s="85" t="s">
        <v>218</v>
      </c>
      <c r="H27" s="85" t="s">
        <v>437</v>
      </c>
      <c r="I27" s="240"/>
      <c r="J27" s="85"/>
      <c r="K27" s="240" t="s">
        <v>438</v>
      </c>
      <c r="L27" s="240"/>
      <c r="M27" s="249" t="s">
        <v>276</v>
      </c>
      <c r="N27" s="241" t="s">
        <v>353</v>
      </c>
      <c r="O27" s="246" t="s">
        <v>354</v>
      </c>
      <c r="P27" s="54"/>
      <c r="Q27" s="242" t="s">
        <v>342</v>
      </c>
      <c r="R27" s="240" t="s">
        <v>439</v>
      </c>
      <c r="S27" s="82" t="s">
        <v>344</v>
      </c>
      <c r="T27" s="82" t="s">
        <v>440</v>
      </c>
      <c r="U27" s="82" t="s">
        <v>346</v>
      </c>
      <c r="V27" s="82" t="s">
        <v>441</v>
      </c>
      <c r="W27" s="239" t="s">
        <v>6681</v>
      </c>
      <c r="X27" s="79"/>
      <c r="Y27" s="26"/>
      <c r="AA27" s="238">
        <f>IF(OR(J27="Fail",ISBLANK(J27)),INDEX('Issue Code Table'!C:C,MATCH(N:N,'Issue Code Table'!A:A,0)),IF(M27="Critical",6,IF(M27="Significant",5,IF(M27="Moderate",3,2))))</f>
        <v>4</v>
      </c>
    </row>
    <row r="28" spans="1:27" ht="83.15" customHeight="1" x14ac:dyDescent="0.25">
      <c r="A28" s="158" t="s">
        <v>442</v>
      </c>
      <c r="B28" s="85" t="s">
        <v>334</v>
      </c>
      <c r="C28" s="85" t="s">
        <v>335</v>
      </c>
      <c r="D28" s="85" t="s">
        <v>215</v>
      </c>
      <c r="E28" s="85" t="s">
        <v>443</v>
      </c>
      <c r="F28" s="85" t="s">
        <v>444</v>
      </c>
      <c r="G28" s="85" t="s">
        <v>218</v>
      </c>
      <c r="H28" s="85" t="s">
        <v>445</v>
      </c>
      <c r="I28" s="240"/>
      <c r="J28" s="85"/>
      <c r="K28" s="240" t="s">
        <v>446</v>
      </c>
      <c r="L28" s="240"/>
      <c r="M28" s="241" t="s">
        <v>182</v>
      </c>
      <c r="N28" s="241" t="s">
        <v>364</v>
      </c>
      <c r="O28" s="246" t="s">
        <v>447</v>
      </c>
      <c r="P28" s="54"/>
      <c r="Q28" s="242" t="s">
        <v>342</v>
      </c>
      <c r="R28" s="240" t="s">
        <v>448</v>
      </c>
      <c r="S28" s="82" t="s">
        <v>344</v>
      </c>
      <c r="T28" s="82" t="s">
        <v>449</v>
      </c>
      <c r="U28" s="82" t="s">
        <v>346</v>
      </c>
      <c r="V28" s="82" t="s">
        <v>450</v>
      </c>
      <c r="W28" s="239" t="s">
        <v>6682</v>
      </c>
      <c r="X28" s="79" t="s">
        <v>229</v>
      </c>
      <c r="Y28" s="26"/>
      <c r="AA28" s="238">
        <f>IF(OR(J28="Fail",ISBLANK(J28)),INDEX('Issue Code Table'!C:C,MATCH(N:N,'Issue Code Table'!A:A,0)),IF(M28="Critical",6,IF(M28="Significant",5,IF(M28="Moderate",3,2))))</f>
        <v>5</v>
      </c>
    </row>
    <row r="29" spans="1:27" ht="83.15" customHeight="1" x14ac:dyDescent="0.25">
      <c r="A29" s="158" t="s">
        <v>451</v>
      </c>
      <c r="B29" s="85" t="s">
        <v>334</v>
      </c>
      <c r="C29" s="85" t="s">
        <v>335</v>
      </c>
      <c r="D29" s="85" t="s">
        <v>215</v>
      </c>
      <c r="E29" s="85" t="s">
        <v>452</v>
      </c>
      <c r="F29" s="85" t="s">
        <v>453</v>
      </c>
      <c r="G29" s="85" t="s">
        <v>218</v>
      </c>
      <c r="H29" s="85" t="s">
        <v>454</v>
      </c>
      <c r="I29" s="240"/>
      <c r="J29" s="85"/>
      <c r="K29" s="240" t="s">
        <v>455</v>
      </c>
      <c r="L29" s="240"/>
      <c r="M29" s="249" t="s">
        <v>276</v>
      </c>
      <c r="N29" s="247" t="s">
        <v>364</v>
      </c>
      <c r="O29" s="248" t="str">
        <f>CONCATENATE(N29,": ",VLOOKUP(N29,'Issue Code Table'!$A$2:$C$418,2,0))</f>
        <v>HAU17: Audit logs do not capture sufficient auditable events</v>
      </c>
      <c r="P29" s="54"/>
      <c r="Q29" s="242" t="s">
        <v>342</v>
      </c>
      <c r="R29" s="240" t="s">
        <v>456</v>
      </c>
      <c r="S29" s="82" t="s">
        <v>356</v>
      </c>
      <c r="T29" s="82" t="s">
        <v>457</v>
      </c>
      <c r="U29" s="82" t="s">
        <v>346</v>
      </c>
      <c r="V29" s="82" t="s">
        <v>458</v>
      </c>
      <c r="W29" s="239" t="s">
        <v>6867</v>
      </c>
      <c r="X29" s="79"/>
      <c r="Y29" s="26"/>
      <c r="AA29" s="238">
        <f>IF(OR(J29="Fail",ISBLANK(J29)),INDEX('Issue Code Table'!C:C,MATCH(N:N,'Issue Code Table'!A:A,0)),IF(M29="Critical",6,IF(M29="Significant",5,IF(M29="Moderate",3,2))))</f>
        <v>5</v>
      </c>
    </row>
    <row r="30" spans="1:27" ht="83.15" customHeight="1" x14ac:dyDescent="0.25">
      <c r="A30" s="158" t="s">
        <v>459</v>
      </c>
      <c r="B30" s="85" t="s">
        <v>334</v>
      </c>
      <c r="C30" s="85" t="s">
        <v>335</v>
      </c>
      <c r="D30" s="85" t="s">
        <v>215</v>
      </c>
      <c r="E30" s="85" t="s">
        <v>460</v>
      </c>
      <c r="F30" s="85" t="s">
        <v>461</v>
      </c>
      <c r="G30" s="85" t="s">
        <v>218</v>
      </c>
      <c r="H30" s="85" t="s">
        <v>462</v>
      </c>
      <c r="I30" s="240"/>
      <c r="J30" s="85"/>
      <c r="K30" s="240" t="s">
        <v>463</v>
      </c>
      <c r="L30" s="240"/>
      <c r="M30" s="249" t="s">
        <v>276</v>
      </c>
      <c r="N30" s="247" t="s">
        <v>364</v>
      </c>
      <c r="O30" s="248" t="str">
        <f>CONCATENATE(N30,": ",VLOOKUP(N30,'Issue Code Table'!$A$2:$C$418,2,0))</f>
        <v>HAU17: Audit logs do not capture sufficient auditable events</v>
      </c>
      <c r="P30" s="54"/>
      <c r="Q30" s="242" t="s">
        <v>342</v>
      </c>
      <c r="R30" s="240" t="s">
        <v>464</v>
      </c>
      <c r="S30" s="82" t="s">
        <v>356</v>
      </c>
      <c r="T30" s="82" t="s">
        <v>465</v>
      </c>
      <c r="U30" s="82" t="s">
        <v>346</v>
      </c>
      <c r="V30" s="82" t="s">
        <v>466</v>
      </c>
      <c r="W30" s="239" t="s">
        <v>6683</v>
      </c>
      <c r="X30" s="79"/>
      <c r="Y30" s="26"/>
      <c r="AA30" s="238">
        <f>IF(OR(J30="Fail",ISBLANK(J30)),INDEX('Issue Code Table'!C:C,MATCH(N:N,'Issue Code Table'!A:A,0)),IF(M30="Critical",6,IF(M30="Significant",5,IF(M30="Moderate",3,2))))</f>
        <v>5</v>
      </c>
    </row>
    <row r="31" spans="1:27" ht="83.15" customHeight="1" x14ac:dyDescent="0.25">
      <c r="A31" s="158" t="s">
        <v>467</v>
      </c>
      <c r="B31" s="85" t="s">
        <v>334</v>
      </c>
      <c r="C31" s="85" t="s">
        <v>335</v>
      </c>
      <c r="D31" s="85" t="s">
        <v>215</v>
      </c>
      <c r="E31" s="85" t="s">
        <v>468</v>
      </c>
      <c r="F31" s="85" t="s">
        <v>469</v>
      </c>
      <c r="G31" s="85" t="s">
        <v>218</v>
      </c>
      <c r="H31" s="85" t="s">
        <v>470</v>
      </c>
      <c r="I31" s="240"/>
      <c r="J31" s="85"/>
      <c r="K31" s="240" t="s">
        <v>471</v>
      </c>
      <c r="L31" s="240"/>
      <c r="M31" s="249" t="s">
        <v>276</v>
      </c>
      <c r="N31" s="241" t="s">
        <v>364</v>
      </c>
      <c r="O31" s="246" t="s">
        <v>447</v>
      </c>
      <c r="P31" s="54"/>
      <c r="Q31" s="242" t="s">
        <v>342</v>
      </c>
      <c r="R31" s="240" t="s">
        <v>472</v>
      </c>
      <c r="S31" s="82" t="s">
        <v>344</v>
      </c>
      <c r="T31" s="82" t="s">
        <v>473</v>
      </c>
      <c r="U31" s="82" t="s">
        <v>346</v>
      </c>
      <c r="V31" s="82" t="s">
        <v>474</v>
      </c>
      <c r="W31" s="239" t="s">
        <v>6684</v>
      </c>
      <c r="X31" s="79"/>
      <c r="Y31" s="26"/>
      <c r="AA31" s="238">
        <f>IF(OR(J31="Fail",ISBLANK(J31)),INDEX('Issue Code Table'!C:C,MATCH(N:N,'Issue Code Table'!A:A,0)),IF(M31="Critical",6,IF(M31="Significant",5,IF(M31="Moderate",3,2))))</f>
        <v>5</v>
      </c>
    </row>
    <row r="32" spans="1:27" ht="83.15" customHeight="1" x14ac:dyDescent="0.25">
      <c r="A32" s="158" t="s">
        <v>475</v>
      </c>
      <c r="B32" s="85" t="s">
        <v>334</v>
      </c>
      <c r="C32" s="85" t="s">
        <v>335</v>
      </c>
      <c r="D32" s="85" t="s">
        <v>215</v>
      </c>
      <c r="E32" s="85" t="s">
        <v>476</v>
      </c>
      <c r="F32" s="85" t="s">
        <v>477</v>
      </c>
      <c r="G32" s="85" t="s">
        <v>218</v>
      </c>
      <c r="H32" s="85" t="s">
        <v>478</v>
      </c>
      <c r="I32" s="240"/>
      <c r="J32" s="85"/>
      <c r="K32" s="240" t="s">
        <v>479</v>
      </c>
      <c r="L32" s="240"/>
      <c r="M32" s="249" t="s">
        <v>276</v>
      </c>
      <c r="N32" s="241" t="s">
        <v>353</v>
      </c>
      <c r="O32" s="246" t="s">
        <v>354</v>
      </c>
      <c r="P32" s="54"/>
      <c r="Q32" s="242" t="s">
        <v>342</v>
      </c>
      <c r="R32" s="240" t="s">
        <v>480</v>
      </c>
      <c r="S32" s="82" t="s">
        <v>356</v>
      </c>
      <c r="T32" s="82" t="s">
        <v>481</v>
      </c>
      <c r="U32" s="82" t="s">
        <v>346</v>
      </c>
      <c r="V32" s="82" t="s">
        <v>482</v>
      </c>
      <c r="W32" s="239" t="s">
        <v>6686</v>
      </c>
      <c r="X32" s="79"/>
      <c r="Y32" s="26"/>
      <c r="AA32" s="238">
        <f>IF(OR(J32="Fail",ISBLANK(J32)),INDEX('Issue Code Table'!C:C,MATCH(N:N,'Issue Code Table'!A:A,0)),IF(M32="Critical",6,IF(M32="Significant",5,IF(M32="Moderate",3,2))))</f>
        <v>4</v>
      </c>
    </row>
    <row r="33" spans="1:27" ht="83.15" customHeight="1" x14ac:dyDescent="0.25">
      <c r="A33" s="158" t="s">
        <v>483</v>
      </c>
      <c r="B33" s="85" t="s">
        <v>334</v>
      </c>
      <c r="C33" s="85" t="s">
        <v>335</v>
      </c>
      <c r="D33" s="85" t="s">
        <v>215</v>
      </c>
      <c r="E33" s="85" t="s">
        <v>484</v>
      </c>
      <c r="F33" s="85" t="s">
        <v>485</v>
      </c>
      <c r="G33" s="85" t="s">
        <v>218</v>
      </c>
      <c r="H33" s="85" t="s">
        <v>486</v>
      </c>
      <c r="I33" s="240"/>
      <c r="J33" s="85"/>
      <c r="K33" s="240" t="s">
        <v>487</v>
      </c>
      <c r="L33" s="240"/>
      <c r="M33" s="249" t="s">
        <v>182</v>
      </c>
      <c r="N33" s="247" t="s">
        <v>340</v>
      </c>
      <c r="O33" s="248" t="str">
        <f>CONCATENATE(N33,": ",VLOOKUP(N33,'Issue Code Table'!$A$2:$C$418,2,0))</f>
        <v xml:space="preserve">HAU21: System does not audit all attempts to gain access </v>
      </c>
      <c r="P33" s="54"/>
      <c r="Q33" s="242" t="s">
        <v>342</v>
      </c>
      <c r="R33" s="240" t="s">
        <v>488</v>
      </c>
      <c r="S33" s="82" t="s">
        <v>356</v>
      </c>
      <c r="T33" s="82" t="s">
        <v>489</v>
      </c>
      <c r="U33" s="82" t="s">
        <v>346</v>
      </c>
      <c r="V33" s="82" t="s">
        <v>490</v>
      </c>
      <c r="W33" s="239" t="s">
        <v>6685</v>
      </c>
      <c r="X33" s="79" t="s">
        <v>229</v>
      </c>
      <c r="Y33" s="26"/>
      <c r="AA33" s="238">
        <f>IF(OR(J33="Fail",ISBLANK(J33)),INDEX('Issue Code Table'!C:C,MATCH(N:N,'Issue Code Table'!A:A,0)),IF(M33="Critical",6,IF(M33="Significant",5,IF(M33="Moderate",3,2))))</f>
        <v>5</v>
      </c>
    </row>
    <row r="34" spans="1:27" ht="83.15" customHeight="1" x14ac:dyDescent="0.25">
      <c r="A34" s="158" t="s">
        <v>491</v>
      </c>
      <c r="B34" s="85" t="s">
        <v>334</v>
      </c>
      <c r="C34" s="85" t="s">
        <v>335</v>
      </c>
      <c r="D34" s="85" t="s">
        <v>215</v>
      </c>
      <c r="E34" s="85" t="s">
        <v>492</v>
      </c>
      <c r="F34" s="85" t="s">
        <v>493</v>
      </c>
      <c r="G34" s="85" t="s">
        <v>218</v>
      </c>
      <c r="H34" s="85" t="s">
        <v>494</v>
      </c>
      <c r="I34" s="240"/>
      <c r="J34" s="85"/>
      <c r="K34" s="240" t="s">
        <v>495</v>
      </c>
      <c r="L34" s="240"/>
      <c r="M34" s="249" t="s">
        <v>276</v>
      </c>
      <c r="N34" s="247" t="s">
        <v>364</v>
      </c>
      <c r="O34" s="248" t="str">
        <f>CONCATENATE(N34,": ",VLOOKUP(N34,'Issue Code Table'!$A$2:$C$418,2,0))</f>
        <v>HAU17: Audit logs do not capture sufficient auditable events</v>
      </c>
      <c r="P34" s="54"/>
      <c r="Q34" s="242" t="s">
        <v>342</v>
      </c>
      <c r="R34" s="240" t="s">
        <v>496</v>
      </c>
      <c r="S34" s="82" t="s">
        <v>344</v>
      </c>
      <c r="T34" s="82" t="s">
        <v>497</v>
      </c>
      <c r="U34" s="82" t="s">
        <v>346</v>
      </c>
      <c r="V34" s="82" t="s">
        <v>498</v>
      </c>
      <c r="W34" s="239" t="s">
        <v>6687</v>
      </c>
      <c r="X34" s="79"/>
      <c r="Y34" s="26"/>
      <c r="AA34" s="238">
        <f>IF(OR(J34="Fail",ISBLANK(J34)),INDEX('Issue Code Table'!C:C,MATCH(N:N,'Issue Code Table'!A:A,0)),IF(M34="Critical",6,IF(M34="Significant",5,IF(M34="Moderate",3,2))))</f>
        <v>5</v>
      </c>
    </row>
    <row r="35" spans="1:27" ht="83.15" customHeight="1" x14ac:dyDescent="0.25">
      <c r="A35" s="158" t="s">
        <v>499</v>
      </c>
      <c r="B35" s="85" t="s">
        <v>334</v>
      </c>
      <c r="C35" s="85" t="s">
        <v>335</v>
      </c>
      <c r="D35" s="85" t="s">
        <v>215</v>
      </c>
      <c r="E35" s="85" t="s">
        <v>500</v>
      </c>
      <c r="F35" s="85" t="s">
        <v>501</v>
      </c>
      <c r="G35" s="85" t="s">
        <v>218</v>
      </c>
      <c r="H35" s="85" t="s">
        <v>502</v>
      </c>
      <c r="I35" s="240"/>
      <c r="J35" s="85"/>
      <c r="K35" s="240" t="s">
        <v>503</v>
      </c>
      <c r="L35" s="240"/>
      <c r="M35" s="249" t="s">
        <v>182</v>
      </c>
      <c r="N35" s="247" t="s">
        <v>364</v>
      </c>
      <c r="O35" s="248" t="str">
        <f>CONCATENATE(N35,": ",VLOOKUP(N35,'Issue Code Table'!$A$2:$C$418,2,0))</f>
        <v>HAU17: Audit logs do not capture sufficient auditable events</v>
      </c>
      <c r="P35" s="54"/>
      <c r="Q35" s="242" t="s">
        <v>342</v>
      </c>
      <c r="R35" s="240" t="s">
        <v>504</v>
      </c>
      <c r="S35" s="82" t="s">
        <v>344</v>
      </c>
      <c r="T35" s="82" t="s">
        <v>505</v>
      </c>
      <c r="U35" s="82" t="s">
        <v>346</v>
      </c>
      <c r="V35" s="82" t="s">
        <v>506</v>
      </c>
      <c r="W35" s="239" t="s">
        <v>6688</v>
      </c>
      <c r="X35" s="79" t="s">
        <v>229</v>
      </c>
      <c r="Y35" s="26"/>
      <c r="AA35" s="238">
        <f>IF(OR(J35="Fail",ISBLANK(J35)),INDEX('Issue Code Table'!C:C,MATCH(N:N,'Issue Code Table'!A:A,0)),IF(M35="Critical",6,IF(M35="Significant",5,IF(M35="Moderate",3,2))))</f>
        <v>5</v>
      </c>
    </row>
    <row r="36" spans="1:27" ht="83.15" customHeight="1" x14ac:dyDescent="0.25">
      <c r="A36" s="158" t="s">
        <v>507</v>
      </c>
      <c r="B36" s="85" t="s">
        <v>334</v>
      </c>
      <c r="C36" s="85" t="s">
        <v>335</v>
      </c>
      <c r="D36" s="85" t="s">
        <v>215</v>
      </c>
      <c r="E36" s="85" t="s">
        <v>508</v>
      </c>
      <c r="F36" s="85" t="s">
        <v>509</v>
      </c>
      <c r="G36" s="85" t="s">
        <v>218</v>
      </c>
      <c r="H36" s="85" t="s">
        <v>510</v>
      </c>
      <c r="I36" s="240"/>
      <c r="J36" s="85"/>
      <c r="K36" s="240" t="s">
        <v>511</v>
      </c>
      <c r="L36" s="240"/>
      <c r="M36" s="249" t="s">
        <v>276</v>
      </c>
      <c r="N36" s="247" t="s">
        <v>364</v>
      </c>
      <c r="O36" s="248" t="str">
        <f>CONCATENATE(N36,": ",VLOOKUP(N36,'Issue Code Table'!$A$2:$C$418,2,0))</f>
        <v>HAU17: Audit logs do not capture sufficient auditable events</v>
      </c>
      <c r="P36" s="54"/>
      <c r="Q36" s="242" t="s">
        <v>342</v>
      </c>
      <c r="R36" s="240" t="s">
        <v>512</v>
      </c>
      <c r="S36" s="82" t="s">
        <v>344</v>
      </c>
      <c r="T36" s="82" t="s">
        <v>513</v>
      </c>
      <c r="U36" s="82" t="s">
        <v>346</v>
      </c>
      <c r="V36" s="82" t="s">
        <v>514</v>
      </c>
      <c r="W36" s="239" t="s">
        <v>6689</v>
      </c>
      <c r="X36" s="79"/>
      <c r="Y36" s="26"/>
      <c r="AA36" s="238">
        <f>IF(OR(J36="Fail",ISBLANK(J36)),INDEX('Issue Code Table'!C:C,MATCH(N:N,'Issue Code Table'!A:A,0)),IF(M36="Critical",6,IF(M36="Significant",5,IF(M36="Moderate",3,2))))</f>
        <v>5</v>
      </c>
    </row>
    <row r="37" spans="1:27" ht="83.15" customHeight="1" x14ac:dyDescent="0.25">
      <c r="A37" s="158" t="s">
        <v>515</v>
      </c>
      <c r="B37" s="85" t="s">
        <v>334</v>
      </c>
      <c r="C37" s="85" t="s">
        <v>335</v>
      </c>
      <c r="D37" s="85" t="s">
        <v>215</v>
      </c>
      <c r="E37" s="85" t="s">
        <v>516</v>
      </c>
      <c r="F37" s="85" t="s">
        <v>517</v>
      </c>
      <c r="G37" s="85" t="s">
        <v>218</v>
      </c>
      <c r="H37" s="85" t="s">
        <v>518</v>
      </c>
      <c r="I37" s="240"/>
      <c r="J37" s="85"/>
      <c r="K37" s="240" t="s">
        <v>519</v>
      </c>
      <c r="L37" s="240"/>
      <c r="M37" s="249" t="s">
        <v>276</v>
      </c>
      <c r="N37" s="247" t="s">
        <v>364</v>
      </c>
      <c r="O37" s="248" t="str">
        <f>CONCATENATE(N37,": ",VLOOKUP(N37,'Issue Code Table'!$A$2:$C$418,2,0))</f>
        <v>HAU17: Audit logs do not capture sufficient auditable events</v>
      </c>
      <c r="P37" s="54"/>
      <c r="Q37" s="242" t="s">
        <v>342</v>
      </c>
      <c r="R37" s="240" t="s">
        <v>520</v>
      </c>
      <c r="S37" s="82" t="s">
        <v>344</v>
      </c>
      <c r="T37" s="82" t="s">
        <v>521</v>
      </c>
      <c r="U37" s="82" t="s">
        <v>346</v>
      </c>
      <c r="V37" s="82" t="s">
        <v>522</v>
      </c>
      <c r="W37" s="239" t="s">
        <v>6690</v>
      </c>
      <c r="X37" s="79"/>
      <c r="Y37" s="26"/>
      <c r="AA37" s="238">
        <f>IF(OR(J37="Fail",ISBLANK(J37)),INDEX('Issue Code Table'!C:C,MATCH(N:N,'Issue Code Table'!A:A,0)),IF(M37="Critical",6,IF(M37="Significant",5,IF(M37="Moderate",3,2))))</f>
        <v>5</v>
      </c>
    </row>
    <row r="38" spans="1:27" ht="83.15" customHeight="1" x14ac:dyDescent="0.25">
      <c r="A38" s="158" t="s">
        <v>523</v>
      </c>
      <c r="B38" s="85" t="s">
        <v>334</v>
      </c>
      <c r="C38" s="85" t="s">
        <v>335</v>
      </c>
      <c r="D38" s="85" t="s">
        <v>215</v>
      </c>
      <c r="E38" s="85" t="s">
        <v>524</v>
      </c>
      <c r="F38" s="85" t="s">
        <v>525</v>
      </c>
      <c r="G38" s="85" t="s">
        <v>218</v>
      </c>
      <c r="H38" s="85" t="s">
        <v>526</v>
      </c>
      <c r="I38" s="240"/>
      <c r="J38" s="85"/>
      <c r="K38" s="240" t="s">
        <v>527</v>
      </c>
      <c r="L38" s="240"/>
      <c r="M38" s="249" t="s">
        <v>276</v>
      </c>
      <c r="N38" s="247" t="s">
        <v>364</v>
      </c>
      <c r="O38" s="248" t="str">
        <f>CONCATENATE(N38,": ",VLOOKUP(N38,'Issue Code Table'!$A$2:$C$418,2,0))</f>
        <v>HAU17: Audit logs do not capture sufficient auditable events</v>
      </c>
      <c r="P38" s="54"/>
      <c r="Q38" s="242" t="s">
        <v>342</v>
      </c>
      <c r="R38" s="240" t="s">
        <v>528</v>
      </c>
      <c r="S38" s="82" t="s">
        <v>344</v>
      </c>
      <c r="T38" s="82" t="s">
        <v>529</v>
      </c>
      <c r="U38" s="82" t="s">
        <v>346</v>
      </c>
      <c r="V38" s="82" t="s">
        <v>530</v>
      </c>
      <c r="W38" s="239" t="s">
        <v>6691</v>
      </c>
      <c r="X38" s="79"/>
      <c r="Y38" s="26"/>
      <c r="AA38" s="238">
        <f>IF(OR(J38="Fail",ISBLANK(J38)),INDEX('Issue Code Table'!C:C,MATCH(N:N,'Issue Code Table'!A:A,0)),IF(M38="Critical",6,IF(M38="Significant",5,IF(M38="Moderate",3,2))))</f>
        <v>5</v>
      </c>
    </row>
    <row r="39" spans="1:27" ht="83.15" customHeight="1" x14ac:dyDescent="0.25">
      <c r="A39" s="158" t="s">
        <v>531</v>
      </c>
      <c r="B39" s="85" t="s">
        <v>334</v>
      </c>
      <c r="C39" s="85" t="s">
        <v>335</v>
      </c>
      <c r="D39" s="85" t="s">
        <v>215</v>
      </c>
      <c r="E39" s="85" t="s">
        <v>532</v>
      </c>
      <c r="F39" s="85" t="s">
        <v>533</v>
      </c>
      <c r="G39" s="85" t="s">
        <v>218</v>
      </c>
      <c r="H39" s="85" t="s">
        <v>534</v>
      </c>
      <c r="I39" s="240"/>
      <c r="J39" s="85"/>
      <c r="K39" s="240" t="s">
        <v>535</v>
      </c>
      <c r="L39" s="240"/>
      <c r="M39" s="249" t="s">
        <v>276</v>
      </c>
      <c r="N39" s="247" t="s">
        <v>364</v>
      </c>
      <c r="O39" s="248" t="str">
        <f>CONCATENATE(N39,": ",VLOOKUP(N39,'Issue Code Table'!$A$2:$C$418,2,0))</f>
        <v>HAU17: Audit logs do not capture sufficient auditable events</v>
      </c>
      <c r="P39" s="54"/>
      <c r="Q39" s="242" t="s">
        <v>342</v>
      </c>
      <c r="R39" s="240" t="s">
        <v>536</v>
      </c>
      <c r="S39" s="82" t="s">
        <v>356</v>
      </c>
      <c r="T39" s="82" t="s">
        <v>537</v>
      </c>
      <c r="U39" s="82" t="s">
        <v>346</v>
      </c>
      <c r="V39" s="82" t="s">
        <v>538</v>
      </c>
      <c r="W39" s="239" t="s">
        <v>6693</v>
      </c>
      <c r="X39" s="79"/>
      <c r="Y39" s="26"/>
      <c r="AA39" s="238">
        <f>IF(OR(J39="Fail",ISBLANK(J39)),INDEX('Issue Code Table'!C:C,MATCH(N:N,'Issue Code Table'!A:A,0)),IF(M39="Critical",6,IF(M39="Significant",5,IF(M39="Moderate",3,2))))</f>
        <v>5</v>
      </c>
    </row>
    <row r="40" spans="1:27" ht="83.15" customHeight="1" x14ac:dyDescent="0.25">
      <c r="A40" s="158" t="s">
        <v>539</v>
      </c>
      <c r="B40" s="85" t="s">
        <v>334</v>
      </c>
      <c r="C40" s="85" t="s">
        <v>335</v>
      </c>
      <c r="D40" s="85" t="s">
        <v>215</v>
      </c>
      <c r="E40" s="85" t="s">
        <v>540</v>
      </c>
      <c r="F40" s="85" t="s">
        <v>541</v>
      </c>
      <c r="G40" s="85" t="s">
        <v>218</v>
      </c>
      <c r="H40" s="85" t="s">
        <v>542</v>
      </c>
      <c r="I40" s="240"/>
      <c r="J40" s="85"/>
      <c r="K40" s="240" t="s">
        <v>543</v>
      </c>
      <c r="L40" s="240"/>
      <c r="M40" s="249" t="s">
        <v>276</v>
      </c>
      <c r="N40" s="241" t="s">
        <v>364</v>
      </c>
      <c r="O40" s="246" t="s">
        <v>447</v>
      </c>
      <c r="P40" s="54"/>
      <c r="Q40" s="242" t="s">
        <v>342</v>
      </c>
      <c r="R40" s="240" t="s">
        <v>544</v>
      </c>
      <c r="S40" s="82" t="s">
        <v>356</v>
      </c>
      <c r="T40" s="82" t="s">
        <v>545</v>
      </c>
      <c r="U40" s="82" t="s">
        <v>346</v>
      </c>
      <c r="V40" s="82" t="s">
        <v>546</v>
      </c>
      <c r="W40" s="239" t="s">
        <v>6692</v>
      </c>
      <c r="X40" s="79"/>
      <c r="Y40" s="26"/>
      <c r="AA40" s="238">
        <f>IF(OR(J40="Fail",ISBLANK(J40)),INDEX('Issue Code Table'!C:C,MATCH(N:N,'Issue Code Table'!A:A,0)),IF(M40="Critical",6,IF(M40="Significant",5,IF(M40="Moderate",3,2))))</f>
        <v>5</v>
      </c>
    </row>
    <row r="41" spans="1:27" ht="83.15" customHeight="1" x14ac:dyDescent="0.25">
      <c r="A41" s="158" t="s">
        <v>547</v>
      </c>
      <c r="B41" s="85" t="s">
        <v>334</v>
      </c>
      <c r="C41" s="85" t="s">
        <v>335</v>
      </c>
      <c r="D41" s="85" t="s">
        <v>215</v>
      </c>
      <c r="E41" s="85" t="s">
        <v>548</v>
      </c>
      <c r="F41" s="85" t="s">
        <v>549</v>
      </c>
      <c r="G41" s="85" t="s">
        <v>218</v>
      </c>
      <c r="H41" s="85" t="s">
        <v>550</v>
      </c>
      <c r="I41" s="240"/>
      <c r="J41" s="85"/>
      <c r="K41" s="240" t="s">
        <v>551</v>
      </c>
      <c r="L41" s="240"/>
      <c r="M41" s="249" t="s">
        <v>276</v>
      </c>
      <c r="N41" s="247" t="s">
        <v>353</v>
      </c>
      <c r="O41" s="248" t="str">
        <f>CONCATENATE(N41,": ",VLOOKUP(N41,'Issue Code Table'!$A$2:$C$418,2,0))</f>
        <v>HAU6: System does not audit changes to access control settings</v>
      </c>
      <c r="P41" s="54"/>
      <c r="Q41" s="242" t="s">
        <v>342</v>
      </c>
      <c r="R41" s="240" t="s">
        <v>552</v>
      </c>
      <c r="S41" s="82" t="s">
        <v>356</v>
      </c>
      <c r="T41" s="82" t="s">
        <v>553</v>
      </c>
      <c r="U41" s="82" t="s">
        <v>346</v>
      </c>
      <c r="V41" s="82" t="s">
        <v>554</v>
      </c>
      <c r="W41" s="239" t="s">
        <v>6694</v>
      </c>
      <c r="X41" s="79"/>
      <c r="Y41" s="26"/>
      <c r="AA41" s="238">
        <f>IF(OR(J41="Fail",ISBLANK(J41)),INDEX('Issue Code Table'!C:C,MATCH(N:N,'Issue Code Table'!A:A,0)),IF(M41="Critical",6,IF(M41="Significant",5,IF(M41="Moderate",3,2))))</f>
        <v>4</v>
      </c>
    </row>
    <row r="42" spans="1:27" ht="83.15" customHeight="1" x14ac:dyDescent="0.25">
      <c r="A42" s="158" t="s">
        <v>555</v>
      </c>
      <c r="B42" s="85" t="s">
        <v>334</v>
      </c>
      <c r="C42" s="85" t="s">
        <v>335</v>
      </c>
      <c r="D42" s="85" t="s">
        <v>215</v>
      </c>
      <c r="E42" s="85" t="s">
        <v>556</v>
      </c>
      <c r="F42" s="85" t="s">
        <v>557</v>
      </c>
      <c r="G42" s="85" t="s">
        <v>218</v>
      </c>
      <c r="H42" s="85" t="s">
        <v>558</v>
      </c>
      <c r="I42" s="240"/>
      <c r="J42" s="85"/>
      <c r="K42" s="240" t="s">
        <v>559</v>
      </c>
      <c r="L42" s="240"/>
      <c r="M42" s="249" t="s">
        <v>276</v>
      </c>
      <c r="N42" s="247" t="s">
        <v>364</v>
      </c>
      <c r="O42" s="248" t="str">
        <f>CONCATENATE(N42,": ",VLOOKUP(N42,'Issue Code Table'!$A$2:$C$418,2,0))</f>
        <v>HAU17: Audit logs do not capture sufficient auditable events</v>
      </c>
      <c r="P42" s="54"/>
      <c r="Q42" s="242" t="s">
        <v>342</v>
      </c>
      <c r="R42" s="240" t="s">
        <v>560</v>
      </c>
      <c r="S42" s="82" t="s">
        <v>356</v>
      </c>
      <c r="T42" s="82" t="s">
        <v>561</v>
      </c>
      <c r="U42" s="82" t="s">
        <v>346</v>
      </c>
      <c r="V42" s="82" t="s">
        <v>562</v>
      </c>
      <c r="W42" s="239" t="s">
        <v>6695</v>
      </c>
      <c r="X42" s="79"/>
      <c r="Y42" s="26"/>
      <c r="AA42" s="238">
        <f>IF(OR(J42="Fail",ISBLANK(J42)),INDEX('Issue Code Table'!C:C,MATCH(N:N,'Issue Code Table'!A:A,0)),IF(M42="Critical",6,IF(M42="Significant",5,IF(M42="Moderate",3,2))))</f>
        <v>5</v>
      </c>
    </row>
    <row r="43" spans="1:27" ht="83.15" customHeight="1" x14ac:dyDescent="0.25">
      <c r="A43" s="158" t="s">
        <v>563</v>
      </c>
      <c r="B43" s="85" t="s">
        <v>334</v>
      </c>
      <c r="C43" s="85" t="s">
        <v>335</v>
      </c>
      <c r="D43" s="85" t="s">
        <v>215</v>
      </c>
      <c r="E43" s="85" t="s">
        <v>564</v>
      </c>
      <c r="F43" s="85" t="s">
        <v>565</v>
      </c>
      <c r="G43" s="85" t="s">
        <v>218</v>
      </c>
      <c r="H43" s="85" t="s">
        <v>566</v>
      </c>
      <c r="I43" s="240"/>
      <c r="J43" s="85"/>
      <c r="K43" s="240" t="s">
        <v>567</v>
      </c>
      <c r="L43" s="240"/>
      <c r="M43" s="249" t="s">
        <v>276</v>
      </c>
      <c r="N43" s="247" t="s">
        <v>364</v>
      </c>
      <c r="O43" s="248" t="str">
        <f>CONCATENATE(N43,": ",VLOOKUP(N43,'Issue Code Table'!$A$2:$C$418,2,0))</f>
        <v>HAU17: Audit logs do not capture sufficient auditable events</v>
      </c>
      <c r="P43" s="54"/>
      <c r="Q43" s="242" t="s">
        <v>342</v>
      </c>
      <c r="R43" s="240" t="s">
        <v>568</v>
      </c>
      <c r="S43" s="82" t="s">
        <v>344</v>
      </c>
      <c r="T43" s="82" t="s">
        <v>569</v>
      </c>
      <c r="U43" s="82" t="s">
        <v>346</v>
      </c>
      <c r="V43" s="82" t="s">
        <v>570</v>
      </c>
      <c r="W43" s="239" t="s">
        <v>6696</v>
      </c>
      <c r="X43" s="79"/>
      <c r="Y43" s="26"/>
      <c r="AA43" s="238">
        <f>IF(OR(J43="Fail",ISBLANK(J43)),INDEX('Issue Code Table'!C:C,MATCH(N:N,'Issue Code Table'!A:A,0)),IF(M43="Critical",6,IF(M43="Significant",5,IF(M43="Moderate",3,2))))</f>
        <v>5</v>
      </c>
    </row>
    <row r="44" spans="1:27" ht="83.15" customHeight="1" x14ac:dyDescent="0.25">
      <c r="A44" s="158" t="s">
        <v>571</v>
      </c>
      <c r="B44" s="85" t="s">
        <v>334</v>
      </c>
      <c r="C44" s="85" t="s">
        <v>335</v>
      </c>
      <c r="D44" s="85" t="s">
        <v>215</v>
      </c>
      <c r="E44" s="85" t="s">
        <v>572</v>
      </c>
      <c r="F44" s="85" t="s">
        <v>573</v>
      </c>
      <c r="G44" s="85" t="s">
        <v>218</v>
      </c>
      <c r="H44" s="85" t="s">
        <v>574</v>
      </c>
      <c r="I44" s="240"/>
      <c r="J44" s="85"/>
      <c r="K44" s="240" t="s">
        <v>575</v>
      </c>
      <c r="L44" s="240"/>
      <c r="M44" s="249" t="s">
        <v>276</v>
      </c>
      <c r="N44" s="247" t="s">
        <v>364</v>
      </c>
      <c r="O44" s="248" t="str">
        <f>CONCATENATE(N44,": ",VLOOKUP(N44,'Issue Code Table'!$A$2:$C$418,2,0))</f>
        <v>HAU17: Audit logs do not capture sufficient auditable events</v>
      </c>
      <c r="P44" s="54"/>
      <c r="Q44" s="242" t="s">
        <v>342</v>
      </c>
      <c r="R44" s="240" t="s">
        <v>576</v>
      </c>
      <c r="S44" s="82" t="s">
        <v>344</v>
      </c>
      <c r="T44" s="82" t="s">
        <v>577</v>
      </c>
      <c r="U44" s="82" t="s">
        <v>346</v>
      </c>
      <c r="V44" s="82" t="s">
        <v>578</v>
      </c>
      <c r="W44" s="239" t="s">
        <v>6697</v>
      </c>
      <c r="X44" s="79"/>
      <c r="Y44" s="26"/>
      <c r="AA44" s="238">
        <f>IF(OR(J44="Fail",ISBLANK(J44)),INDEX('Issue Code Table'!C:C,MATCH(N:N,'Issue Code Table'!A:A,0)),IF(M44="Critical",6,IF(M44="Significant",5,IF(M44="Moderate",3,2))))</f>
        <v>5</v>
      </c>
    </row>
    <row r="45" spans="1:27" ht="83.15" customHeight="1" x14ac:dyDescent="0.25">
      <c r="A45" s="158" t="s">
        <v>579</v>
      </c>
      <c r="B45" s="85" t="s">
        <v>334</v>
      </c>
      <c r="C45" s="85" t="s">
        <v>335</v>
      </c>
      <c r="D45" s="85" t="s">
        <v>215</v>
      </c>
      <c r="E45" s="85" t="s">
        <v>580</v>
      </c>
      <c r="F45" s="85" t="s">
        <v>581</v>
      </c>
      <c r="G45" s="85" t="s">
        <v>218</v>
      </c>
      <c r="H45" s="85" t="s">
        <v>582</v>
      </c>
      <c r="I45" s="240"/>
      <c r="J45" s="85"/>
      <c r="K45" s="240" t="s">
        <v>583</v>
      </c>
      <c r="L45" s="240"/>
      <c r="M45" s="249" t="s">
        <v>276</v>
      </c>
      <c r="N45" s="247" t="s">
        <v>364</v>
      </c>
      <c r="O45" s="248" t="str">
        <f>CONCATENATE(N45,": ",VLOOKUP(N45,'Issue Code Table'!$A$2:$C$418,2,0))</f>
        <v>HAU17: Audit logs do not capture sufficient auditable events</v>
      </c>
      <c r="P45" s="54"/>
      <c r="Q45" s="242" t="s">
        <v>342</v>
      </c>
      <c r="R45" s="240" t="s">
        <v>584</v>
      </c>
      <c r="S45" s="82" t="s">
        <v>344</v>
      </c>
      <c r="T45" s="82" t="s">
        <v>585</v>
      </c>
      <c r="U45" s="82" t="s">
        <v>346</v>
      </c>
      <c r="V45" s="82" t="s">
        <v>586</v>
      </c>
      <c r="W45" s="239" t="s">
        <v>6698</v>
      </c>
      <c r="X45" s="79"/>
      <c r="Y45" s="26"/>
      <c r="AA45" s="238">
        <f>IF(OR(J45="Fail",ISBLANK(J45)),INDEX('Issue Code Table'!C:C,MATCH(N:N,'Issue Code Table'!A:A,0)),IF(M45="Critical",6,IF(M45="Significant",5,IF(M45="Moderate",3,2))))</f>
        <v>5</v>
      </c>
    </row>
    <row r="46" spans="1:27" ht="83.15" customHeight="1" x14ac:dyDescent="0.25">
      <c r="A46" s="158" t="s">
        <v>587</v>
      </c>
      <c r="B46" s="85" t="s">
        <v>334</v>
      </c>
      <c r="C46" s="85" t="s">
        <v>335</v>
      </c>
      <c r="D46" s="85" t="s">
        <v>215</v>
      </c>
      <c r="E46" s="85" t="s">
        <v>588</v>
      </c>
      <c r="F46" s="85" t="s">
        <v>589</v>
      </c>
      <c r="G46" s="85" t="s">
        <v>218</v>
      </c>
      <c r="H46" s="85" t="s">
        <v>590</v>
      </c>
      <c r="I46" s="240"/>
      <c r="J46" s="85"/>
      <c r="K46" s="240" t="s">
        <v>591</v>
      </c>
      <c r="L46" s="240"/>
      <c r="M46" s="249" t="s">
        <v>276</v>
      </c>
      <c r="N46" s="247" t="s">
        <v>364</v>
      </c>
      <c r="O46" s="248" t="str">
        <f>CONCATENATE(N46,": ",VLOOKUP(N46,'Issue Code Table'!$A$2:$C$418,2,0))</f>
        <v>HAU17: Audit logs do not capture sufficient auditable events</v>
      </c>
      <c r="P46" s="54"/>
      <c r="Q46" s="242" t="s">
        <v>342</v>
      </c>
      <c r="R46" s="240" t="s">
        <v>592</v>
      </c>
      <c r="S46" s="82" t="s">
        <v>356</v>
      </c>
      <c r="T46" s="82" t="s">
        <v>593</v>
      </c>
      <c r="U46" s="82" t="s">
        <v>346</v>
      </c>
      <c r="V46" s="82" t="s">
        <v>594</v>
      </c>
      <c r="W46" s="239" t="s">
        <v>6699</v>
      </c>
      <c r="X46" s="79"/>
      <c r="Y46" s="26"/>
      <c r="AA46" s="238">
        <f>IF(OR(J46="Fail",ISBLANK(J46)),INDEX('Issue Code Table'!C:C,MATCH(N:N,'Issue Code Table'!A:A,0)),IF(M46="Critical",6,IF(M46="Significant",5,IF(M46="Moderate",3,2))))</f>
        <v>5</v>
      </c>
    </row>
    <row r="47" spans="1:27" ht="83.15" customHeight="1" x14ac:dyDescent="0.25">
      <c r="A47" s="158" t="s">
        <v>595</v>
      </c>
      <c r="B47" s="85" t="s">
        <v>334</v>
      </c>
      <c r="C47" s="85" t="s">
        <v>335</v>
      </c>
      <c r="D47" s="85" t="s">
        <v>215</v>
      </c>
      <c r="E47" s="85" t="s">
        <v>596</v>
      </c>
      <c r="F47" s="85" t="s">
        <v>597</v>
      </c>
      <c r="G47" s="85" t="s">
        <v>218</v>
      </c>
      <c r="H47" s="85" t="s">
        <v>598</v>
      </c>
      <c r="I47" s="240"/>
      <c r="J47" s="85"/>
      <c r="K47" s="240" t="s">
        <v>599</v>
      </c>
      <c r="L47" s="240"/>
      <c r="M47" s="241" t="s">
        <v>182</v>
      </c>
      <c r="N47" s="241" t="s">
        <v>364</v>
      </c>
      <c r="O47" s="246" t="s">
        <v>447</v>
      </c>
      <c r="P47" s="54"/>
      <c r="Q47" s="242" t="s">
        <v>342</v>
      </c>
      <c r="R47" s="240" t="s">
        <v>600</v>
      </c>
      <c r="S47" s="82" t="s">
        <v>344</v>
      </c>
      <c r="T47" s="82" t="s">
        <v>601</v>
      </c>
      <c r="U47" s="82" t="s">
        <v>346</v>
      </c>
      <c r="V47" s="82" t="s">
        <v>602</v>
      </c>
      <c r="W47" s="239" t="s">
        <v>6700</v>
      </c>
      <c r="X47" s="79" t="s">
        <v>229</v>
      </c>
      <c r="Y47" s="26"/>
      <c r="AA47" s="238">
        <f>IF(OR(J47="Fail",ISBLANK(J47)),INDEX('Issue Code Table'!C:C,MATCH(N:N,'Issue Code Table'!A:A,0)),IF(M47="Critical",6,IF(M47="Significant",5,IF(M47="Moderate",3,2))))</f>
        <v>5</v>
      </c>
    </row>
    <row r="48" spans="1:27" ht="83.15" customHeight="1" x14ac:dyDescent="0.25">
      <c r="A48" s="158" t="s">
        <v>603</v>
      </c>
      <c r="B48" s="85" t="s">
        <v>334</v>
      </c>
      <c r="C48" s="85" t="s">
        <v>335</v>
      </c>
      <c r="D48" s="85" t="s">
        <v>215</v>
      </c>
      <c r="E48" s="85" t="s">
        <v>604</v>
      </c>
      <c r="F48" s="85" t="s">
        <v>605</v>
      </c>
      <c r="G48" s="85" t="s">
        <v>218</v>
      </c>
      <c r="H48" s="85" t="s">
        <v>606</v>
      </c>
      <c r="I48" s="240"/>
      <c r="J48" s="85"/>
      <c r="K48" s="240" t="s">
        <v>607</v>
      </c>
      <c r="L48" s="240"/>
      <c r="M48" s="249" t="s">
        <v>276</v>
      </c>
      <c r="N48" s="247" t="s">
        <v>364</v>
      </c>
      <c r="O48" s="248" t="str">
        <f>CONCATENATE(N48,": ",VLOOKUP(N48,'Issue Code Table'!$A$2:$C$418,2,0))</f>
        <v>HAU17: Audit logs do not capture sufficient auditable events</v>
      </c>
      <c r="P48" s="54"/>
      <c r="Q48" s="242" t="s">
        <v>342</v>
      </c>
      <c r="R48" s="240" t="s">
        <v>608</v>
      </c>
      <c r="S48" s="82" t="s">
        <v>344</v>
      </c>
      <c r="T48" s="82" t="s">
        <v>609</v>
      </c>
      <c r="U48" s="82" t="s">
        <v>346</v>
      </c>
      <c r="V48" s="82" t="s">
        <v>610</v>
      </c>
      <c r="W48" s="239" t="s">
        <v>6701</v>
      </c>
      <c r="X48" s="79"/>
      <c r="Y48" s="26"/>
      <c r="AA48" s="238">
        <f>IF(OR(J48="Fail",ISBLANK(J48)),INDEX('Issue Code Table'!C:C,MATCH(N:N,'Issue Code Table'!A:A,0)),IF(M48="Critical",6,IF(M48="Significant",5,IF(M48="Moderate",3,2))))</f>
        <v>5</v>
      </c>
    </row>
    <row r="49" spans="1:27" ht="83.15" customHeight="1" x14ac:dyDescent="0.25">
      <c r="A49" s="158" t="s">
        <v>611</v>
      </c>
      <c r="B49" s="85" t="s">
        <v>334</v>
      </c>
      <c r="C49" s="85" t="s">
        <v>335</v>
      </c>
      <c r="D49" s="85" t="s">
        <v>215</v>
      </c>
      <c r="E49" s="85" t="s">
        <v>612</v>
      </c>
      <c r="F49" s="85" t="s">
        <v>613</v>
      </c>
      <c r="G49" s="85" t="s">
        <v>218</v>
      </c>
      <c r="H49" s="85" t="s">
        <v>614</v>
      </c>
      <c r="I49" s="240"/>
      <c r="J49" s="85"/>
      <c r="K49" s="240" t="s">
        <v>615</v>
      </c>
      <c r="L49" s="240"/>
      <c r="M49" s="249" t="s">
        <v>276</v>
      </c>
      <c r="N49" s="241" t="s">
        <v>364</v>
      </c>
      <c r="O49" s="246" t="s">
        <v>447</v>
      </c>
      <c r="P49" s="54"/>
      <c r="Q49" s="242" t="s">
        <v>342</v>
      </c>
      <c r="R49" s="240" t="s">
        <v>616</v>
      </c>
      <c r="S49" s="82" t="s">
        <v>344</v>
      </c>
      <c r="T49" s="82" t="s">
        <v>617</v>
      </c>
      <c r="U49" s="82" t="s">
        <v>346</v>
      </c>
      <c r="V49" s="82" t="s">
        <v>618</v>
      </c>
      <c r="W49" s="239" t="s">
        <v>6702</v>
      </c>
      <c r="X49" s="79"/>
      <c r="Y49" s="26"/>
      <c r="AA49" s="238">
        <f>IF(OR(J49="Fail",ISBLANK(J49)),INDEX('Issue Code Table'!C:C,MATCH(N:N,'Issue Code Table'!A:A,0)),IF(M49="Critical",6,IF(M49="Significant",5,IF(M49="Moderate",3,2))))</f>
        <v>5</v>
      </c>
    </row>
    <row r="50" spans="1:27" ht="83.15" customHeight="1" x14ac:dyDescent="0.25">
      <c r="A50" s="158" t="s">
        <v>619</v>
      </c>
      <c r="B50" s="85" t="s">
        <v>334</v>
      </c>
      <c r="C50" s="85" t="s">
        <v>335</v>
      </c>
      <c r="D50" s="85" t="s">
        <v>215</v>
      </c>
      <c r="E50" s="85" t="s">
        <v>620</v>
      </c>
      <c r="F50" s="85" t="s">
        <v>621</v>
      </c>
      <c r="G50" s="85" t="s">
        <v>218</v>
      </c>
      <c r="H50" s="85" t="s">
        <v>622</v>
      </c>
      <c r="I50" s="240"/>
      <c r="J50" s="85"/>
      <c r="K50" s="240" t="s">
        <v>623</v>
      </c>
      <c r="L50" s="240"/>
      <c r="M50" s="249" t="s">
        <v>276</v>
      </c>
      <c r="N50" s="247" t="s">
        <v>364</v>
      </c>
      <c r="O50" s="248" t="str">
        <f>CONCATENATE(N50,": ",VLOOKUP(N50,'Issue Code Table'!$A$2:$C$418,2,0))</f>
        <v>HAU17: Audit logs do not capture sufficient auditable events</v>
      </c>
      <c r="P50" s="54"/>
      <c r="Q50" s="242" t="s">
        <v>342</v>
      </c>
      <c r="R50" s="240" t="s">
        <v>624</v>
      </c>
      <c r="S50" s="82" t="s">
        <v>344</v>
      </c>
      <c r="T50" s="82" t="s">
        <v>625</v>
      </c>
      <c r="U50" s="82" t="s">
        <v>346</v>
      </c>
      <c r="V50" s="82" t="s">
        <v>626</v>
      </c>
      <c r="W50" s="239" t="s">
        <v>6703</v>
      </c>
      <c r="X50" s="79"/>
      <c r="Y50" s="26"/>
      <c r="AA50" s="238">
        <f>IF(OR(J50="Fail",ISBLANK(J50)),INDEX('Issue Code Table'!C:C,MATCH(N:N,'Issue Code Table'!A:A,0)),IF(M50="Critical",6,IF(M50="Significant",5,IF(M50="Moderate",3,2))))</f>
        <v>5</v>
      </c>
    </row>
    <row r="51" spans="1:27" ht="83.15" customHeight="1" x14ac:dyDescent="0.25">
      <c r="A51" s="158" t="s">
        <v>627</v>
      </c>
      <c r="B51" s="85" t="s">
        <v>334</v>
      </c>
      <c r="C51" s="85" t="s">
        <v>335</v>
      </c>
      <c r="D51" s="85" t="s">
        <v>215</v>
      </c>
      <c r="E51" s="85" t="s">
        <v>628</v>
      </c>
      <c r="F51" s="85" t="s">
        <v>629</v>
      </c>
      <c r="G51" s="85" t="s">
        <v>218</v>
      </c>
      <c r="H51" s="85" t="s">
        <v>630</v>
      </c>
      <c r="I51" s="240"/>
      <c r="J51" s="85"/>
      <c r="K51" s="240" t="s">
        <v>631</v>
      </c>
      <c r="L51" s="240"/>
      <c r="M51" s="249" t="s">
        <v>276</v>
      </c>
      <c r="N51" s="247" t="s">
        <v>340</v>
      </c>
      <c r="O51" s="248" t="str">
        <f>CONCATENATE(N51,": ",VLOOKUP(N51,'Issue Code Table'!$A$2:$C$418,2,0))</f>
        <v xml:space="preserve">HAU21: System does not audit all attempts to gain access </v>
      </c>
      <c r="P51" s="54"/>
      <c r="Q51" s="242" t="s">
        <v>342</v>
      </c>
      <c r="R51" s="240" t="s">
        <v>632</v>
      </c>
      <c r="S51" s="82" t="s">
        <v>356</v>
      </c>
      <c r="T51" s="82" t="s">
        <v>633</v>
      </c>
      <c r="U51" s="82" t="s">
        <v>346</v>
      </c>
      <c r="V51" s="82" t="s">
        <v>634</v>
      </c>
      <c r="W51" s="239" t="s">
        <v>6704</v>
      </c>
      <c r="X51" s="79"/>
      <c r="Y51" s="26"/>
      <c r="AA51" s="238">
        <f>IF(OR(J51="Fail",ISBLANK(J51)),INDEX('Issue Code Table'!C:C,MATCH(N:N,'Issue Code Table'!A:A,0)),IF(M51="Critical",6,IF(M51="Significant",5,IF(M51="Moderate",3,2))))</f>
        <v>5</v>
      </c>
    </row>
    <row r="52" spans="1:27" ht="83.15" customHeight="1" x14ac:dyDescent="0.25">
      <c r="A52" s="158" t="s">
        <v>635</v>
      </c>
      <c r="B52" s="85" t="s">
        <v>334</v>
      </c>
      <c r="C52" s="85" t="s">
        <v>335</v>
      </c>
      <c r="D52" s="85" t="s">
        <v>215</v>
      </c>
      <c r="E52" s="85" t="s">
        <v>636</v>
      </c>
      <c r="F52" s="85" t="s">
        <v>637</v>
      </c>
      <c r="G52" s="85" t="s">
        <v>218</v>
      </c>
      <c r="H52" s="85" t="s">
        <v>638</v>
      </c>
      <c r="I52" s="240"/>
      <c r="J52" s="85"/>
      <c r="K52" s="240" t="s">
        <v>639</v>
      </c>
      <c r="L52" s="240"/>
      <c r="M52" s="249" t="s">
        <v>276</v>
      </c>
      <c r="N52" s="247" t="s">
        <v>364</v>
      </c>
      <c r="O52" s="248" t="str">
        <f>CONCATENATE(N52,": ",VLOOKUP(N52,'Issue Code Table'!$A$2:$C$418,2,0))</f>
        <v>HAU17: Audit logs do not capture sufficient auditable events</v>
      </c>
      <c r="P52" s="54"/>
      <c r="Q52" s="242" t="s">
        <v>342</v>
      </c>
      <c r="R52" s="240" t="s">
        <v>640</v>
      </c>
      <c r="S52" s="82" t="s">
        <v>356</v>
      </c>
      <c r="T52" s="82" t="s">
        <v>641</v>
      </c>
      <c r="U52" s="82" t="s">
        <v>346</v>
      </c>
      <c r="V52" s="82" t="s">
        <v>642</v>
      </c>
      <c r="W52" s="239" t="s">
        <v>6705</v>
      </c>
      <c r="X52" s="79"/>
      <c r="Y52" s="26"/>
      <c r="AA52" s="238">
        <f>IF(OR(J52="Fail",ISBLANK(J52)),INDEX('Issue Code Table'!C:C,MATCH(N:N,'Issue Code Table'!A:A,0)),IF(M52="Critical",6,IF(M52="Significant",5,IF(M52="Moderate",3,2))))</f>
        <v>5</v>
      </c>
    </row>
    <row r="53" spans="1:27" ht="83.15" customHeight="1" x14ac:dyDescent="0.25">
      <c r="A53" s="158" t="s">
        <v>643</v>
      </c>
      <c r="B53" s="85" t="s">
        <v>334</v>
      </c>
      <c r="C53" s="85" t="s">
        <v>335</v>
      </c>
      <c r="D53" s="85" t="s">
        <v>215</v>
      </c>
      <c r="E53" s="85" t="s">
        <v>644</v>
      </c>
      <c r="F53" s="85" t="s">
        <v>645</v>
      </c>
      <c r="G53" s="85" t="s">
        <v>218</v>
      </c>
      <c r="H53" s="85" t="s">
        <v>646</v>
      </c>
      <c r="I53" s="240"/>
      <c r="J53" s="85"/>
      <c r="K53" s="240" t="s">
        <v>647</v>
      </c>
      <c r="L53" s="240"/>
      <c r="M53" s="249" t="s">
        <v>276</v>
      </c>
      <c r="N53" s="247" t="s">
        <v>364</v>
      </c>
      <c r="O53" s="248" t="str">
        <f>CONCATENATE(N53,": ",VLOOKUP(N53,'Issue Code Table'!$A$2:$C$418,2,0))</f>
        <v>HAU17: Audit logs do not capture sufficient auditable events</v>
      </c>
      <c r="P53" s="54"/>
      <c r="Q53" s="242" t="s">
        <v>342</v>
      </c>
      <c r="R53" s="240" t="s">
        <v>648</v>
      </c>
      <c r="S53" s="82" t="s">
        <v>344</v>
      </c>
      <c r="T53" s="82" t="s">
        <v>649</v>
      </c>
      <c r="U53" s="82" t="s">
        <v>346</v>
      </c>
      <c r="V53" s="82" t="s">
        <v>650</v>
      </c>
      <c r="W53" s="239" t="s">
        <v>6706</v>
      </c>
      <c r="X53" s="79"/>
      <c r="Y53" s="26"/>
      <c r="AA53" s="238">
        <f>IF(OR(J53="Fail",ISBLANK(J53)),INDEX('Issue Code Table'!C:C,MATCH(N:N,'Issue Code Table'!A:A,0)),IF(M53="Critical",6,IF(M53="Significant",5,IF(M53="Moderate",3,2))))</f>
        <v>5</v>
      </c>
    </row>
    <row r="54" spans="1:27" ht="83.15" customHeight="1" x14ac:dyDescent="0.25">
      <c r="A54" s="158" t="s">
        <v>651</v>
      </c>
      <c r="B54" s="85" t="s">
        <v>334</v>
      </c>
      <c r="C54" s="85" t="s">
        <v>335</v>
      </c>
      <c r="D54" s="85" t="s">
        <v>215</v>
      </c>
      <c r="E54" s="85" t="s">
        <v>652</v>
      </c>
      <c r="F54" s="85" t="s">
        <v>653</v>
      </c>
      <c r="G54" s="85" t="s">
        <v>218</v>
      </c>
      <c r="H54" s="85" t="s">
        <v>654</v>
      </c>
      <c r="I54" s="240"/>
      <c r="J54" s="85"/>
      <c r="K54" s="240" t="s">
        <v>655</v>
      </c>
      <c r="L54" s="240"/>
      <c r="M54" s="249" t="s">
        <v>276</v>
      </c>
      <c r="N54" s="247" t="s">
        <v>364</v>
      </c>
      <c r="O54" s="248" t="str">
        <f>CONCATENATE(N54,": ",VLOOKUP(N54,'Issue Code Table'!$A$2:$C$418,2,0))</f>
        <v>HAU17: Audit logs do not capture sufficient auditable events</v>
      </c>
      <c r="P54" s="54"/>
      <c r="Q54" s="242" t="s">
        <v>342</v>
      </c>
      <c r="R54" s="240" t="s">
        <v>656</v>
      </c>
      <c r="S54" s="82" t="s">
        <v>356</v>
      </c>
      <c r="T54" s="82" t="s">
        <v>657</v>
      </c>
      <c r="U54" s="82" t="s">
        <v>346</v>
      </c>
      <c r="V54" s="82" t="s">
        <v>658</v>
      </c>
      <c r="W54" s="239" t="s">
        <v>6707</v>
      </c>
      <c r="X54" s="79"/>
      <c r="Y54" s="26"/>
      <c r="AA54" s="238">
        <f>IF(OR(J54="Fail",ISBLANK(J54)),INDEX('Issue Code Table'!C:C,MATCH(N:N,'Issue Code Table'!A:A,0)),IF(M54="Critical",6,IF(M54="Significant",5,IF(M54="Moderate",3,2))))</f>
        <v>5</v>
      </c>
    </row>
    <row r="55" spans="1:27" ht="83.15" customHeight="1" x14ac:dyDescent="0.25">
      <c r="A55" s="158" t="s">
        <v>659</v>
      </c>
      <c r="B55" s="85" t="s">
        <v>334</v>
      </c>
      <c r="C55" s="85" t="s">
        <v>335</v>
      </c>
      <c r="D55" s="85" t="s">
        <v>215</v>
      </c>
      <c r="E55" s="85" t="s">
        <v>660</v>
      </c>
      <c r="F55" s="85" t="s">
        <v>661</v>
      </c>
      <c r="G55" s="85" t="s">
        <v>218</v>
      </c>
      <c r="H55" s="85" t="s">
        <v>662</v>
      </c>
      <c r="I55" s="240"/>
      <c r="J55" s="85"/>
      <c r="K55" s="240" t="s">
        <v>663</v>
      </c>
      <c r="L55" s="240"/>
      <c r="M55" s="249" t="s">
        <v>276</v>
      </c>
      <c r="N55" s="247" t="s">
        <v>364</v>
      </c>
      <c r="O55" s="248" t="str">
        <f>CONCATENATE(N55,": ",VLOOKUP(N55,'Issue Code Table'!$A$2:$C$418,2,0))</f>
        <v>HAU17: Audit logs do not capture sufficient auditable events</v>
      </c>
      <c r="P55" s="54"/>
      <c r="Q55" s="242" t="s">
        <v>342</v>
      </c>
      <c r="R55" s="240" t="s">
        <v>664</v>
      </c>
      <c r="S55" s="82" t="s">
        <v>344</v>
      </c>
      <c r="T55" s="82" t="s">
        <v>665</v>
      </c>
      <c r="U55" s="82" t="s">
        <v>346</v>
      </c>
      <c r="V55" s="82" t="s">
        <v>666</v>
      </c>
      <c r="W55" s="239" t="s">
        <v>6708</v>
      </c>
      <c r="X55" s="79"/>
      <c r="Y55" s="26"/>
      <c r="AA55" s="238">
        <f>IF(OR(J55="Fail",ISBLANK(J55)),INDEX('Issue Code Table'!C:C,MATCH(N:N,'Issue Code Table'!A:A,0)),IF(M55="Critical",6,IF(M55="Significant",5,IF(M55="Moderate",3,2))))</f>
        <v>5</v>
      </c>
    </row>
    <row r="56" spans="1:27" ht="83.15" customHeight="1" x14ac:dyDescent="0.25">
      <c r="A56" s="158" t="s">
        <v>667</v>
      </c>
      <c r="B56" s="85" t="s">
        <v>334</v>
      </c>
      <c r="C56" s="85" t="s">
        <v>335</v>
      </c>
      <c r="D56" s="85" t="s">
        <v>215</v>
      </c>
      <c r="E56" s="85" t="s">
        <v>668</v>
      </c>
      <c r="F56" s="85" t="s">
        <v>669</v>
      </c>
      <c r="G56" s="85" t="s">
        <v>218</v>
      </c>
      <c r="H56" s="85" t="s">
        <v>670</v>
      </c>
      <c r="I56" s="240"/>
      <c r="J56" s="85"/>
      <c r="K56" s="240" t="s">
        <v>671</v>
      </c>
      <c r="L56" s="240"/>
      <c r="M56" s="249" t="s">
        <v>276</v>
      </c>
      <c r="N56" s="247" t="s">
        <v>364</v>
      </c>
      <c r="O56" s="248" t="str">
        <f>CONCATENATE(N56,": ",VLOOKUP(N56,'Issue Code Table'!$A$2:$C$418,2,0))</f>
        <v>HAU17: Audit logs do not capture sufficient auditable events</v>
      </c>
      <c r="P56" s="54"/>
      <c r="Q56" s="242" t="s">
        <v>342</v>
      </c>
      <c r="R56" s="240" t="s">
        <v>672</v>
      </c>
      <c r="S56" s="82" t="s">
        <v>344</v>
      </c>
      <c r="T56" s="82" t="s">
        <v>673</v>
      </c>
      <c r="U56" s="82" t="s">
        <v>346</v>
      </c>
      <c r="V56" s="82" t="s">
        <v>674</v>
      </c>
      <c r="W56" s="239" t="s">
        <v>6709</v>
      </c>
      <c r="X56" s="79"/>
      <c r="Y56" s="26"/>
      <c r="AA56" s="238">
        <f>IF(OR(J56="Fail",ISBLANK(J56)),INDEX('Issue Code Table'!C:C,MATCH(N:N,'Issue Code Table'!A:A,0)),IF(M56="Critical",6,IF(M56="Significant",5,IF(M56="Moderate",3,2))))</f>
        <v>5</v>
      </c>
    </row>
    <row r="57" spans="1:27" ht="83.15" customHeight="1" x14ac:dyDescent="0.25">
      <c r="A57" s="158" t="s">
        <v>675</v>
      </c>
      <c r="B57" s="85" t="s">
        <v>334</v>
      </c>
      <c r="C57" s="85" t="s">
        <v>335</v>
      </c>
      <c r="D57" s="85" t="s">
        <v>215</v>
      </c>
      <c r="E57" s="85" t="s">
        <v>676</v>
      </c>
      <c r="F57" s="85" t="s">
        <v>677</v>
      </c>
      <c r="G57" s="85" t="s">
        <v>218</v>
      </c>
      <c r="H57" s="85" t="s">
        <v>678</v>
      </c>
      <c r="I57" s="240"/>
      <c r="J57" s="85"/>
      <c r="K57" s="240" t="s">
        <v>679</v>
      </c>
      <c r="L57" s="240"/>
      <c r="M57" s="249" t="s">
        <v>276</v>
      </c>
      <c r="N57" s="247" t="s">
        <v>364</v>
      </c>
      <c r="O57" s="248" t="str">
        <f>CONCATENATE(N57,": ",VLOOKUP(N57,'Issue Code Table'!$A$2:$C$418,2,0))</f>
        <v>HAU17: Audit logs do not capture sufficient auditable events</v>
      </c>
      <c r="P57" s="54"/>
      <c r="Q57" s="242" t="s">
        <v>342</v>
      </c>
      <c r="R57" s="240" t="s">
        <v>680</v>
      </c>
      <c r="S57" s="82" t="s">
        <v>344</v>
      </c>
      <c r="T57" s="82" t="s">
        <v>681</v>
      </c>
      <c r="U57" s="82" t="s">
        <v>346</v>
      </c>
      <c r="V57" s="82" t="s">
        <v>682</v>
      </c>
      <c r="W57" s="239" t="s">
        <v>6710</v>
      </c>
      <c r="X57" s="79"/>
      <c r="Y57" s="26"/>
      <c r="AA57" s="238">
        <f>IF(OR(J57="Fail",ISBLANK(J57)),INDEX('Issue Code Table'!C:C,MATCH(N:N,'Issue Code Table'!A:A,0)),IF(M57="Critical",6,IF(M57="Significant",5,IF(M57="Moderate",3,2))))</f>
        <v>5</v>
      </c>
    </row>
    <row r="58" spans="1:27" ht="83.15" customHeight="1" x14ac:dyDescent="0.25">
      <c r="A58" s="158" t="s">
        <v>683</v>
      </c>
      <c r="B58" s="85" t="s">
        <v>334</v>
      </c>
      <c r="C58" s="85" t="s">
        <v>335</v>
      </c>
      <c r="D58" s="85" t="s">
        <v>215</v>
      </c>
      <c r="E58" s="85" t="s">
        <v>684</v>
      </c>
      <c r="F58" s="85" t="s">
        <v>685</v>
      </c>
      <c r="G58" s="85" t="s">
        <v>218</v>
      </c>
      <c r="H58" s="85" t="s">
        <v>686</v>
      </c>
      <c r="I58" s="240"/>
      <c r="J58" s="85"/>
      <c r="K58" s="240" t="s">
        <v>687</v>
      </c>
      <c r="L58" s="240"/>
      <c r="M58" s="249" t="s">
        <v>276</v>
      </c>
      <c r="N58" s="247" t="s">
        <v>364</v>
      </c>
      <c r="O58" s="248" t="str">
        <f>CONCATENATE(N58,": ",VLOOKUP(N58,'Issue Code Table'!$A$2:$C$418,2,0))</f>
        <v>HAU17: Audit logs do not capture sufficient auditable events</v>
      </c>
      <c r="P58" s="54"/>
      <c r="Q58" s="242" t="s">
        <v>342</v>
      </c>
      <c r="R58" s="240" t="s">
        <v>688</v>
      </c>
      <c r="S58" s="82" t="s">
        <v>344</v>
      </c>
      <c r="T58" s="82" t="s">
        <v>689</v>
      </c>
      <c r="U58" s="82" t="s">
        <v>346</v>
      </c>
      <c r="V58" s="82" t="s">
        <v>690</v>
      </c>
      <c r="W58" s="239" t="s">
        <v>6711</v>
      </c>
      <c r="X58" s="79"/>
      <c r="Y58" s="26"/>
      <c r="AA58" s="238">
        <f>IF(OR(J58="Fail",ISBLANK(J58)),INDEX('Issue Code Table'!C:C,MATCH(N:N,'Issue Code Table'!A:A,0)),IF(M58="Critical",6,IF(M58="Significant",5,IF(M58="Moderate",3,2))))</f>
        <v>5</v>
      </c>
    </row>
    <row r="59" spans="1:27" ht="83.15" customHeight="1" x14ac:dyDescent="0.25">
      <c r="A59" s="158" t="s">
        <v>691</v>
      </c>
      <c r="B59" s="85" t="s">
        <v>334</v>
      </c>
      <c r="C59" s="85" t="s">
        <v>335</v>
      </c>
      <c r="D59" s="85" t="s">
        <v>215</v>
      </c>
      <c r="E59" s="85" t="s">
        <v>692</v>
      </c>
      <c r="F59" s="85" t="s">
        <v>693</v>
      </c>
      <c r="G59" s="85" t="s">
        <v>218</v>
      </c>
      <c r="H59" s="85" t="s">
        <v>694</v>
      </c>
      <c r="I59" s="240"/>
      <c r="J59" s="85"/>
      <c r="K59" s="240" t="s">
        <v>695</v>
      </c>
      <c r="L59" s="240"/>
      <c r="M59" s="241" t="s">
        <v>182</v>
      </c>
      <c r="N59" s="241" t="s">
        <v>340</v>
      </c>
      <c r="O59" s="246" t="s">
        <v>341</v>
      </c>
      <c r="P59" s="54"/>
      <c r="Q59" s="242" t="s">
        <v>342</v>
      </c>
      <c r="R59" s="240" t="s">
        <v>696</v>
      </c>
      <c r="S59" s="82" t="s">
        <v>344</v>
      </c>
      <c r="T59" s="82" t="s">
        <v>697</v>
      </c>
      <c r="U59" s="82" t="s">
        <v>346</v>
      </c>
      <c r="V59" s="82" t="s">
        <v>698</v>
      </c>
      <c r="W59" s="239" t="s">
        <v>6712</v>
      </c>
      <c r="X59" s="79" t="s">
        <v>229</v>
      </c>
      <c r="Y59" s="26"/>
      <c r="AA59" s="238">
        <f>IF(OR(J59="Fail",ISBLANK(J59)),INDEX('Issue Code Table'!C:C,MATCH(N:N,'Issue Code Table'!A:A,0)),IF(M59="Critical",6,IF(M59="Significant",5,IF(M59="Moderate",3,2))))</f>
        <v>5</v>
      </c>
    </row>
    <row r="60" spans="1:27" ht="83.15" customHeight="1" x14ac:dyDescent="0.25">
      <c r="A60" s="158" t="s">
        <v>699</v>
      </c>
      <c r="B60" s="85" t="s">
        <v>334</v>
      </c>
      <c r="C60" s="85" t="s">
        <v>335</v>
      </c>
      <c r="D60" s="85" t="s">
        <v>215</v>
      </c>
      <c r="E60" s="85" t="s">
        <v>700</v>
      </c>
      <c r="F60" s="85" t="s">
        <v>701</v>
      </c>
      <c r="G60" s="85" t="s">
        <v>218</v>
      </c>
      <c r="H60" s="85" t="s">
        <v>702</v>
      </c>
      <c r="I60" s="240"/>
      <c r="J60" s="85"/>
      <c r="K60" s="240" t="s">
        <v>703</v>
      </c>
      <c r="L60" s="240"/>
      <c r="M60" s="249" t="s">
        <v>276</v>
      </c>
      <c r="N60" s="247" t="s">
        <v>364</v>
      </c>
      <c r="O60" s="248" t="str">
        <f>CONCATENATE(N60,": ",VLOOKUP(N60,'Issue Code Table'!$A$2:$C$418,2,0))</f>
        <v>HAU17: Audit logs do not capture sufficient auditable events</v>
      </c>
      <c r="P60" s="54"/>
      <c r="Q60" s="242" t="s">
        <v>342</v>
      </c>
      <c r="R60" s="240" t="s">
        <v>704</v>
      </c>
      <c r="S60" s="82" t="s">
        <v>344</v>
      </c>
      <c r="T60" s="82" t="s">
        <v>705</v>
      </c>
      <c r="U60" s="82" t="s">
        <v>346</v>
      </c>
      <c r="V60" s="82" t="s">
        <v>706</v>
      </c>
      <c r="W60" s="239" t="s">
        <v>6713</v>
      </c>
      <c r="X60" s="79"/>
      <c r="Y60" s="26"/>
      <c r="AA60" s="238">
        <f>IF(OR(J60="Fail",ISBLANK(J60)),INDEX('Issue Code Table'!C:C,MATCH(N:N,'Issue Code Table'!A:A,0)),IF(M60="Critical",6,IF(M60="Significant",5,IF(M60="Moderate",3,2))))</f>
        <v>5</v>
      </c>
    </row>
    <row r="61" spans="1:27" ht="83.15" customHeight="1" x14ac:dyDescent="0.25">
      <c r="A61" s="158" t="s">
        <v>707</v>
      </c>
      <c r="B61" s="85" t="s">
        <v>334</v>
      </c>
      <c r="C61" s="85" t="s">
        <v>335</v>
      </c>
      <c r="D61" s="85" t="s">
        <v>215</v>
      </c>
      <c r="E61" s="85" t="s">
        <v>708</v>
      </c>
      <c r="F61" s="85" t="s">
        <v>709</v>
      </c>
      <c r="G61" s="85" t="s">
        <v>218</v>
      </c>
      <c r="H61" s="85" t="s">
        <v>710</v>
      </c>
      <c r="I61" s="240"/>
      <c r="J61" s="85"/>
      <c r="K61" s="240" t="s">
        <v>711</v>
      </c>
      <c r="L61" s="240"/>
      <c r="M61" s="249" t="s">
        <v>276</v>
      </c>
      <c r="N61" s="247" t="s">
        <v>364</v>
      </c>
      <c r="O61" s="248" t="str">
        <f>CONCATENATE(N61,": ",VLOOKUP(N61,'Issue Code Table'!$A$2:$C$418,2,0))</f>
        <v>HAU17: Audit logs do not capture sufficient auditable events</v>
      </c>
      <c r="P61" s="54"/>
      <c r="Q61" s="242" t="s">
        <v>342</v>
      </c>
      <c r="R61" s="240" t="s">
        <v>712</v>
      </c>
      <c r="S61" s="82" t="s">
        <v>344</v>
      </c>
      <c r="T61" s="82" t="s">
        <v>713</v>
      </c>
      <c r="U61" s="82" t="s">
        <v>346</v>
      </c>
      <c r="V61" s="82" t="s">
        <v>714</v>
      </c>
      <c r="W61" s="239" t="s">
        <v>6714</v>
      </c>
      <c r="X61" s="79"/>
      <c r="Y61" s="26"/>
      <c r="AA61" s="238">
        <f>IF(OR(J61="Fail",ISBLANK(J61)),INDEX('Issue Code Table'!C:C,MATCH(N:N,'Issue Code Table'!A:A,0)),IF(M61="Critical",6,IF(M61="Significant",5,IF(M61="Moderate",3,2))))</f>
        <v>5</v>
      </c>
    </row>
    <row r="62" spans="1:27" ht="83.15" customHeight="1" x14ac:dyDescent="0.25">
      <c r="A62" s="158" t="s">
        <v>715</v>
      </c>
      <c r="B62" s="85" t="s">
        <v>334</v>
      </c>
      <c r="C62" s="85" t="s">
        <v>335</v>
      </c>
      <c r="D62" s="85" t="s">
        <v>215</v>
      </c>
      <c r="E62" s="85" t="s">
        <v>716</v>
      </c>
      <c r="F62" s="85" t="s">
        <v>717</v>
      </c>
      <c r="G62" s="85" t="s">
        <v>218</v>
      </c>
      <c r="H62" s="85" t="s">
        <v>718</v>
      </c>
      <c r="I62" s="240"/>
      <c r="J62" s="85"/>
      <c r="K62" s="240" t="s">
        <v>719</v>
      </c>
      <c r="L62" s="240"/>
      <c r="M62" s="249" t="s">
        <v>276</v>
      </c>
      <c r="N62" s="247" t="s">
        <v>364</v>
      </c>
      <c r="O62" s="248" t="str">
        <f>CONCATENATE(N62,": ",VLOOKUP(N62,'Issue Code Table'!$A$2:$C$418,2,0))</f>
        <v>HAU17: Audit logs do not capture sufficient auditable events</v>
      </c>
      <c r="P62" s="54"/>
      <c r="Q62" s="242" t="s">
        <v>342</v>
      </c>
      <c r="R62" s="240" t="s">
        <v>720</v>
      </c>
      <c r="S62" s="82" t="s">
        <v>356</v>
      </c>
      <c r="T62" s="82" t="s">
        <v>721</v>
      </c>
      <c r="U62" s="82" t="s">
        <v>346</v>
      </c>
      <c r="V62" s="82" t="s">
        <v>722</v>
      </c>
      <c r="W62" s="239" t="s">
        <v>6715</v>
      </c>
      <c r="X62" s="79"/>
      <c r="Y62" s="26"/>
      <c r="AA62" s="238">
        <f>IF(OR(J62="Fail",ISBLANK(J62)),INDEX('Issue Code Table'!C:C,MATCH(N:N,'Issue Code Table'!A:A,0)),IF(M62="Critical",6,IF(M62="Significant",5,IF(M62="Moderate",3,2))))</f>
        <v>5</v>
      </c>
    </row>
    <row r="63" spans="1:27" ht="83.15" customHeight="1" x14ac:dyDescent="0.25">
      <c r="A63" s="158" t="s">
        <v>723</v>
      </c>
      <c r="B63" s="85" t="s">
        <v>334</v>
      </c>
      <c r="C63" s="85" t="s">
        <v>335</v>
      </c>
      <c r="D63" s="85" t="s">
        <v>215</v>
      </c>
      <c r="E63" s="85" t="s">
        <v>724</v>
      </c>
      <c r="F63" s="85" t="s">
        <v>725</v>
      </c>
      <c r="G63" s="85" t="s">
        <v>218</v>
      </c>
      <c r="H63" s="85" t="s">
        <v>726</v>
      </c>
      <c r="I63" s="240"/>
      <c r="J63" s="85"/>
      <c r="K63" s="240" t="s">
        <v>727</v>
      </c>
      <c r="L63" s="240"/>
      <c r="M63" s="249" t="s">
        <v>276</v>
      </c>
      <c r="N63" s="241" t="s">
        <v>340</v>
      </c>
      <c r="O63" s="246" t="s">
        <v>341</v>
      </c>
      <c r="P63" s="54"/>
      <c r="Q63" s="242" t="s">
        <v>342</v>
      </c>
      <c r="R63" s="240" t="s">
        <v>728</v>
      </c>
      <c r="S63" s="82" t="s">
        <v>344</v>
      </c>
      <c r="T63" s="82" t="s">
        <v>729</v>
      </c>
      <c r="U63" s="82" t="s">
        <v>346</v>
      </c>
      <c r="V63" s="82" t="s">
        <v>730</v>
      </c>
      <c r="W63" s="239" t="s">
        <v>6716</v>
      </c>
      <c r="X63" s="79"/>
      <c r="Y63" s="26"/>
      <c r="AA63" s="238">
        <f>IF(OR(J63="Fail",ISBLANK(J63)),INDEX('Issue Code Table'!C:C,MATCH(N:N,'Issue Code Table'!A:A,0)),IF(M63="Critical",6,IF(M63="Significant",5,IF(M63="Moderate",3,2))))</f>
        <v>5</v>
      </c>
    </row>
    <row r="64" spans="1:27" ht="83.15" customHeight="1" x14ac:dyDescent="0.25">
      <c r="A64" s="158" t="s">
        <v>731</v>
      </c>
      <c r="B64" s="85" t="s">
        <v>334</v>
      </c>
      <c r="C64" s="85" t="s">
        <v>335</v>
      </c>
      <c r="D64" s="85" t="s">
        <v>215</v>
      </c>
      <c r="E64" s="85" t="s">
        <v>732</v>
      </c>
      <c r="F64" s="85" t="s">
        <v>733</v>
      </c>
      <c r="G64" s="85" t="s">
        <v>218</v>
      </c>
      <c r="H64" s="85" t="s">
        <v>734</v>
      </c>
      <c r="I64" s="240"/>
      <c r="J64" s="85"/>
      <c r="K64" s="240" t="s">
        <v>735</v>
      </c>
      <c r="L64" s="240"/>
      <c r="M64" s="249" t="s">
        <v>276</v>
      </c>
      <c r="N64" s="247" t="s">
        <v>364</v>
      </c>
      <c r="O64" s="248" t="str">
        <f>CONCATENATE(N64,": ",VLOOKUP(N64,'Issue Code Table'!$A$2:$C$418,2,0))</f>
        <v>HAU17: Audit logs do not capture sufficient auditable events</v>
      </c>
      <c r="P64" s="54"/>
      <c r="Q64" s="242" t="s">
        <v>342</v>
      </c>
      <c r="R64" s="240" t="s">
        <v>736</v>
      </c>
      <c r="S64" s="82" t="s">
        <v>356</v>
      </c>
      <c r="T64" s="82" t="s">
        <v>737</v>
      </c>
      <c r="U64" s="82" t="s">
        <v>346</v>
      </c>
      <c r="V64" s="82" t="s">
        <v>738</v>
      </c>
      <c r="W64" s="239" t="s">
        <v>6717</v>
      </c>
      <c r="X64" s="79"/>
      <c r="Y64" s="26"/>
      <c r="AA64" s="238">
        <f>IF(OR(J64="Fail",ISBLANK(J64)),INDEX('Issue Code Table'!C:C,MATCH(N:N,'Issue Code Table'!A:A,0)),IF(M64="Critical",6,IF(M64="Significant",5,IF(M64="Moderate",3,2))))</f>
        <v>5</v>
      </c>
    </row>
    <row r="65" spans="1:27" ht="83.15" customHeight="1" x14ac:dyDescent="0.25">
      <c r="A65" s="158" t="s">
        <v>739</v>
      </c>
      <c r="B65" s="85" t="s">
        <v>334</v>
      </c>
      <c r="C65" s="85" t="s">
        <v>335</v>
      </c>
      <c r="D65" s="85" t="s">
        <v>215</v>
      </c>
      <c r="E65" s="85" t="s">
        <v>740</v>
      </c>
      <c r="F65" s="85" t="s">
        <v>741</v>
      </c>
      <c r="G65" s="85" t="s">
        <v>218</v>
      </c>
      <c r="H65" s="85" t="s">
        <v>742</v>
      </c>
      <c r="I65" s="240"/>
      <c r="J65" s="85"/>
      <c r="K65" s="240" t="s">
        <v>743</v>
      </c>
      <c r="L65" s="240"/>
      <c r="M65" s="241" t="s">
        <v>182</v>
      </c>
      <c r="N65" s="241" t="s">
        <v>340</v>
      </c>
      <c r="O65" s="246" t="s">
        <v>341</v>
      </c>
      <c r="P65" s="54"/>
      <c r="Q65" s="242" t="s">
        <v>342</v>
      </c>
      <c r="R65" s="240" t="s">
        <v>744</v>
      </c>
      <c r="S65" s="82" t="s">
        <v>356</v>
      </c>
      <c r="T65" s="82" t="s">
        <v>745</v>
      </c>
      <c r="U65" s="82" t="s">
        <v>346</v>
      </c>
      <c r="V65" s="82" t="s">
        <v>746</v>
      </c>
      <c r="W65" s="239" t="s">
        <v>6718</v>
      </c>
      <c r="X65" s="79" t="s">
        <v>229</v>
      </c>
      <c r="Y65" s="26"/>
      <c r="AA65" s="238">
        <f>IF(OR(J65="Fail",ISBLANK(J65)),INDEX('Issue Code Table'!C:C,MATCH(N:N,'Issue Code Table'!A:A,0)),IF(M65="Critical",6,IF(M65="Significant",5,IF(M65="Moderate",3,2))))</f>
        <v>5</v>
      </c>
    </row>
    <row r="66" spans="1:27" ht="83.15" customHeight="1" x14ac:dyDescent="0.25">
      <c r="A66" s="158" t="s">
        <v>747</v>
      </c>
      <c r="B66" s="85" t="s">
        <v>334</v>
      </c>
      <c r="C66" s="85" t="s">
        <v>335</v>
      </c>
      <c r="D66" s="85" t="s">
        <v>215</v>
      </c>
      <c r="E66" s="85" t="s">
        <v>748</v>
      </c>
      <c r="F66" s="85" t="s">
        <v>749</v>
      </c>
      <c r="G66" s="85" t="s">
        <v>218</v>
      </c>
      <c r="H66" s="85" t="s">
        <v>750</v>
      </c>
      <c r="I66" s="240"/>
      <c r="J66" s="85"/>
      <c r="K66" s="240" t="s">
        <v>751</v>
      </c>
      <c r="L66" s="240"/>
      <c r="M66" s="249" t="s">
        <v>276</v>
      </c>
      <c r="N66" s="241" t="s">
        <v>364</v>
      </c>
      <c r="O66" s="246" t="s">
        <v>447</v>
      </c>
      <c r="P66" s="54"/>
      <c r="Q66" s="242" t="s">
        <v>342</v>
      </c>
      <c r="R66" s="240" t="s">
        <v>752</v>
      </c>
      <c r="S66" s="82" t="s">
        <v>356</v>
      </c>
      <c r="T66" s="82" t="s">
        <v>753</v>
      </c>
      <c r="U66" s="82" t="s">
        <v>346</v>
      </c>
      <c r="V66" s="82" t="s">
        <v>754</v>
      </c>
      <c r="W66" s="239" t="s">
        <v>6719</v>
      </c>
      <c r="X66" s="79"/>
      <c r="Y66" s="26"/>
      <c r="AA66" s="238">
        <f>IF(OR(J66="Fail",ISBLANK(J66)),INDEX('Issue Code Table'!C:C,MATCH(N:N,'Issue Code Table'!A:A,0)),IF(M66="Critical",6,IF(M66="Significant",5,IF(M66="Moderate",3,2))))</f>
        <v>5</v>
      </c>
    </row>
    <row r="67" spans="1:27" ht="83.15" customHeight="1" x14ac:dyDescent="0.25">
      <c r="A67" s="158" t="s">
        <v>755</v>
      </c>
      <c r="B67" s="85" t="s">
        <v>334</v>
      </c>
      <c r="C67" s="85" t="s">
        <v>335</v>
      </c>
      <c r="D67" s="85" t="s">
        <v>215</v>
      </c>
      <c r="E67" s="85" t="s">
        <v>756</v>
      </c>
      <c r="F67" s="85" t="s">
        <v>757</v>
      </c>
      <c r="G67" s="85" t="s">
        <v>218</v>
      </c>
      <c r="H67" s="85" t="s">
        <v>758</v>
      </c>
      <c r="I67" s="240"/>
      <c r="J67" s="85"/>
      <c r="K67" s="240" t="s">
        <v>759</v>
      </c>
      <c r="L67" s="240"/>
      <c r="M67" s="249" t="s">
        <v>276</v>
      </c>
      <c r="N67" s="247" t="s">
        <v>364</v>
      </c>
      <c r="O67" s="248" t="str">
        <f>CONCATENATE(N67,": ",VLOOKUP(N67,'Issue Code Table'!$A$2:$C$418,2,0))</f>
        <v>HAU17: Audit logs do not capture sufficient auditable events</v>
      </c>
      <c r="P67" s="54"/>
      <c r="Q67" s="242" t="s">
        <v>342</v>
      </c>
      <c r="R67" s="240" t="s">
        <v>760</v>
      </c>
      <c r="S67" s="82" t="s">
        <v>356</v>
      </c>
      <c r="T67" s="82" t="s">
        <v>761</v>
      </c>
      <c r="U67" s="82" t="s">
        <v>346</v>
      </c>
      <c r="V67" s="82" t="s">
        <v>762</v>
      </c>
      <c r="W67" s="239" t="s">
        <v>6657</v>
      </c>
      <c r="X67" s="79"/>
      <c r="Y67" s="26"/>
      <c r="AA67" s="238">
        <f>IF(OR(J67="Fail",ISBLANK(J67)),INDEX('Issue Code Table'!C:C,MATCH(N:N,'Issue Code Table'!A:A,0)),IF(M67="Critical",6,IF(M67="Significant",5,IF(M67="Moderate",3,2))))</f>
        <v>5</v>
      </c>
    </row>
    <row r="68" spans="1:27" ht="83.15" customHeight="1" x14ac:dyDescent="0.25">
      <c r="A68" s="158" t="s">
        <v>763</v>
      </c>
      <c r="B68" s="85" t="s">
        <v>334</v>
      </c>
      <c r="C68" s="85" t="s">
        <v>335</v>
      </c>
      <c r="D68" s="85" t="s">
        <v>215</v>
      </c>
      <c r="E68" s="85" t="s">
        <v>764</v>
      </c>
      <c r="F68" s="85" t="s">
        <v>765</v>
      </c>
      <c r="G68" s="85" t="s">
        <v>218</v>
      </c>
      <c r="H68" s="85" t="s">
        <v>766</v>
      </c>
      <c r="I68" s="240"/>
      <c r="J68" s="85"/>
      <c r="K68" s="240" t="s">
        <v>767</v>
      </c>
      <c r="L68" s="240"/>
      <c r="M68" s="249" t="s">
        <v>182</v>
      </c>
      <c r="N68" s="247" t="s">
        <v>340</v>
      </c>
      <c r="O68" s="248" t="str">
        <f>CONCATENATE(N68,": ",VLOOKUP(N68,'Issue Code Table'!$A$2:$C$418,2,0))</f>
        <v xml:space="preserve">HAU21: System does not audit all attempts to gain access </v>
      </c>
      <c r="P68" s="54"/>
      <c r="Q68" s="242" t="s">
        <v>342</v>
      </c>
      <c r="R68" s="240" t="s">
        <v>768</v>
      </c>
      <c r="S68" s="82" t="s">
        <v>344</v>
      </c>
      <c r="T68" s="82" t="s">
        <v>769</v>
      </c>
      <c r="U68" s="82" t="s">
        <v>346</v>
      </c>
      <c r="V68" s="82" t="s">
        <v>770</v>
      </c>
      <c r="W68" s="239" t="s">
        <v>6658</v>
      </c>
      <c r="X68" s="79" t="s">
        <v>229</v>
      </c>
      <c r="Y68" s="26"/>
      <c r="AA68" s="238">
        <f>IF(OR(J68="Fail",ISBLANK(J68)),INDEX('Issue Code Table'!C:C,MATCH(N:N,'Issue Code Table'!A:A,0)),IF(M68="Critical",6,IF(M68="Significant",5,IF(M68="Moderate",3,2))))</f>
        <v>5</v>
      </c>
    </row>
    <row r="69" spans="1:27" ht="83.15" customHeight="1" x14ac:dyDescent="0.25">
      <c r="A69" s="158" t="s">
        <v>771</v>
      </c>
      <c r="B69" s="85" t="s">
        <v>334</v>
      </c>
      <c r="C69" s="85" t="s">
        <v>335</v>
      </c>
      <c r="D69" s="85" t="s">
        <v>215</v>
      </c>
      <c r="E69" s="85" t="s">
        <v>772</v>
      </c>
      <c r="F69" s="85" t="s">
        <v>773</v>
      </c>
      <c r="G69" s="85" t="s">
        <v>218</v>
      </c>
      <c r="H69" s="85" t="s">
        <v>774</v>
      </c>
      <c r="I69" s="240"/>
      <c r="J69" s="85"/>
      <c r="K69" s="240" t="s">
        <v>775</v>
      </c>
      <c r="L69" s="240"/>
      <c r="M69" s="249" t="s">
        <v>276</v>
      </c>
      <c r="N69" s="247" t="s">
        <v>364</v>
      </c>
      <c r="O69" s="248" t="str">
        <f>CONCATENATE(N69,": ",VLOOKUP(N69,'Issue Code Table'!$A$2:$C$418,2,0))</f>
        <v>HAU17: Audit logs do not capture sufficient auditable events</v>
      </c>
      <c r="P69" s="54"/>
      <c r="Q69" s="242" t="s">
        <v>342</v>
      </c>
      <c r="R69" s="240" t="s">
        <v>776</v>
      </c>
      <c r="S69" s="82" t="s">
        <v>344</v>
      </c>
      <c r="T69" s="82" t="s">
        <v>777</v>
      </c>
      <c r="U69" s="82" t="s">
        <v>346</v>
      </c>
      <c r="V69" s="82" t="s">
        <v>778</v>
      </c>
      <c r="W69" s="239" t="s">
        <v>6659</v>
      </c>
      <c r="X69" s="79"/>
      <c r="Y69" s="26"/>
      <c r="AA69" s="238">
        <f>IF(OR(J69="Fail",ISBLANK(J69)),INDEX('Issue Code Table'!C:C,MATCH(N:N,'Issue Code Table'!A:A,0)),IF(M69="Critical",6,IF(M69="Significant",5,IF(M69="Moderate",3,2))))</f>
        <v>5</v>
      </c>
    </row>
    <row r="70" spans="1:27" ht="83.15" customHeight="1" x14ac:dyDescent="0.25">
      <c r="A70" s="158" t="s">
        <v>779</v>
      </c>
      <c r="B70" s="85" t="s">
        <v>334</v>
      </c>
      <c r="C70" s="85" t="s">
        <v>335</v>
      </c>
      <c r="D70" s="85" t="s">
        <v>215</v>
      </c>
      <c r="E70" s="85" t="s">
        <v>780</v>
      </c>
      <c r="F70" s="85" t="s">
        <v>781</v>
      </c>
      <c r="G70" s="85" t="s">
        <v>218</v>
      </c>
      <c r="H70" s="85" t="s">
        <v>782</v>
      </c>
      <c r="I70" s="240"/>
      <c r="J70" s="85"/>
      <c r="K70" s="240" t="s">
        <v>783</v>
      </c>
      <c r="L70" s="240"/>
      <c r="M70" s="241" t="s">
        <v>182</v>
      </c>
      <c r="N70" s="241" t="s">
        <v>364</v>
      </c>
      <c r="O70" s="246" t="s">
        <v>447</v>
      </c>
      <c r="P70" s="54"/>
      <c r="Q70" s="242" t="s">
        <v>342</v>
      </c>
      <c r="R70" s="240" t="s">
        <v>784</v>
      </c>
      <c r="S70" s="82" t="s">
        <v>344</v>
      </c>
      <c r="T70" s="82" t="s">
        <v>785</v>
      </c>
      <c r="U70" s="82" t="s">
        <v>346</v>
      </c>
      <c r="V70" s="82" t="s">
        <v>786</v>
      </c>
      <c r="W70" s="239" t="s">
        <v>6660</v>
      </c>
      <c r="X70" s="79" t="s">
        <v>229</v>
      </c>
      <c r="Y70" s="26"/>
      <c r="AA70" s="238">
        <f>IF(OR(J70="Fail",ISBLANK(J70)),INDEX('Issue Code Table'!C:C,MATCH(N:N,'Issue Code Table'!A:A,0)),IF(M70="Critical",6,IF(M70="Significant",5,IF(M70="Moderate",3,2))))</f>
        <v>5</v>
      </c>
    </row>
    <row r="71" spans="1:27" ht="83.15" customHeight="1" x14ac:dyDescent="0.25">
      <c r="A71" s="158" t="s">
        <v>787</v>
      </c>
      <c r="B71" s="85" t="s">
        <v>788</v>
      </c>
      <c r="C71" s="85" t="s">
        <v>789</v>
      </c>
      <c r="D71" s="85" t="s">
        <v>215</v>
      </c>
      <c r="E71" s="85" t="s">
        <v>790</v>
      </c>
      <c r="F71" s="85" t="s">
        <v>791</v>
      </c>
      <c r="G71" s="85" t="s">
        <v>792</v>
      </c>
      <c r="H71" s="85" t="s">
        <v>6454</v>
      </c>
      <c r="I71" s="240"/>
      <c r="J71" s="85"/>
      <c r="K71" s="240" t="s">
        <v>793</v>
      </c>
      <c r="L71" s="240"/>
      <c r="M71" s="241" t="s">
        <v>276</v>
      </c>
      <c r="N71" s="241" t="s">
        <v>794</v>
      </c>
      <c r="O71" s="241" t="s">
        <v>795</v>
      </c>
      <c r="P71" s="54"/>
      <c r="Q71" s="242" t="s">
        <v>796</v>
      </c>
      <c r="R71" s="240" t="s">
        <v>797</v>
      </c>
      <c r="S71" s="82" t="s">
        <v>798</v>
      </c>
      <c r="T71" s="82" t="s">
        <v>799</v>
      </c>
      <c r="U71" s="82" t="s">
        <v>800</v>
      </c>
      <c r="V71" s="82" t="s">
        <v>801</v>
      </c>
      <c r="W71" s="239" t="s">
        <v>6661</v>
      </c>
      <c r="X71" s="79"/>
      <c r="Y71" s="26"/>
      <c r="AA71" s="238">
        <f>IF(OR(J71="Fail",ISBLANK(J71)),INDEX('Issue Code Table'!C:C,MATCH(N:N,'Issue Code Table'!A:A,0)),IF(M71="Critical",6,IF(M71="Significant",5,IF(M71="Moderate",3,2))))</f>
        <v>4</v>
      </c>
    </row>
    <row r="72" spans="1:27" ht="83.15" customHeight="1" x14ac:dyDescent="0.25">
      <c r="A72" s="158" t="s">
        <v>802</v>
      </c>
      <c r="B72" s="85" t="s">
        <v>270</v>
      </c>
      <c r="C72" s="85" t="s">
        <v>271</v>
      </c>
      <c r="D72" s="85" t="s">
        <v>215</v>
      </c>
      <c r="E72" s="85" t="s">
        <v>803</v>
      </c>
      <c r="F72" s="85" t="s">
        <v>804</v>
      </c>
      <c r="G72" s="85" t="s">
        <v>218</v>
      </c>
      <c r="H72" s="85" t="s">
        <v>805</v>
      </c>
      <c r="I72" s="240"/>
      <c r="J72" s="85"/>
      <c r="K72" s="250" t="s">
        <v>806</v>
      </c>
      <c r="L72" s="240"/>
      <c r="M72" s="241" t="s">
        <v>236</v>
      </c>
      <c r="N72" s="241" t="s">
        <v>807</v>
      </c>
      <c r="O72" s="241" t="s">
        <v>808</v>
      </c>
      <c r="P72" s="54"/>
      <c r="Q72" s="242" t="s">
        <v>796</v>
      </c>
      <c r="R72" s="240" t="s">
        <v>809</v>
      </c>
      <c r="S72" s="82" t="s">
        <v>810</v>
      </c>
      <c r="T72" s="82" t="s">
        <v>811</v>
      </c>
      <c r="U72" s="82" t="s">
        <v>812</v>
      </c>
      <c r="V72" s="82" t="s">
        <v>813</v>
      </c>
      <c r="W72" s="239" t="s">
        <v>814</v>
      </c>
      <c r="X72" s="79"/>
      <c r="Y72" s="26"/>
      <c r="AA72" s="238">
        <f>IF(OR(J72="Fail",ISBLANK(J72)),INDEX('Issue Code Table'!C:C,MATCH(N:N,'Issue Code Table'!A:A,0)),IF(M72="Critical",6,IF(M72="Significant",5,IF(M72="Moderate",3,2))))</f>
        <v>6</v>
      </c>
    </row>
    <row r="73" spans="1:27" ht="83.15" customHeight="1" x14ac:dyDescent="0.25">
      <c r="A73" s="158" t="s">
        <v>815</v>
      </c>
      <c r="B73" s="85" t="s">
        <v>270</v>
      </c>
      <c r="C73" s="85" t="s">
        <v>271</v>
      </c>
      <c r="D73" s="85" t="s">
        <v>215</v>
      </c>
      <c r="E73" s="85" t="s">
        <v>816</v>
      </c>
      <c r="F73" s="85" t="s">
        <v>817</v>
      </c>
      <c r="G73" s="85" t="s">
        <v>218</v>
      </c>
      <c r="H73" s="85" t="s">
        <v>818</v>
      </c>
      <c r="I73" s="240"/>
      <c r="J73" s="85"/>
      <c r="K73" s="240" t="s">
        <v>819</v>
      </c>
      <c r="L73" s="240"/>
      <c r="M73" s="249" t="s">
        <v>182</v>
      </c>
      <c r="N73" s="244" t="s">
        <v>807</v>
      </c>
      <c r="O73" s="241" t="s">
        <v>808</v>
      </c>
      <c r="P73" s="54"/>
      <c r="Q73" s="242" t="s">
        <v>796</v>
      </c>
      <c r="R73" s="240" t="s">
        <v>820</v>
      </c>
      <c r="S73" s="82" t="s">
        <v>821</v>
      </c>
      <c r="T73" s="82" t="s">
        <v>822</v>
      </c>
      <c r="U73" s="82" t="s">
        <v>823</v>
      </c>
      <c r="V73" s="82" t="s">
        <v>824</v>
      </c>
      <c r="W73" s="239" t="s">
        <v>6720</v>
      </c>
      <c r="X73" s="79" t="s">
        <v>229</v>
      </c>
      <c r="Y73" s="26"/>
      <c r="AA73" s="238">
        <f>IF(OR(J73="Fail",ISBLANK(J73)),INDEX('Issue Code Table'!C:C,MATCH(N:N,'Issue Code Table'!A:A,0)),IF(M73="Critical",6,IF(M73="Significant",5,IF(M73="Moderate",3,2))))</f>
        <v>6</v>
      </c>
    </row>
    <row r="74" spans="1:27" ht="83.15" customHeight="1" x14ac:dyDescent="0.25">
      <c r="A74" s="158" t="s">
        <v>825</v>
      </c>
      <c r="B74" s="85" t="s">
        <v>270</v>
      </c>
      <c r="C74" s="85" t="s">
        <v>271</v>
      </c>
      <c r="D74" s="85" t="s">
        <v>215</v>
      </c>
      <c r="E74" s="85" t="s">
        <v>826</v>
      </c>
      <c r="F74" s="85" t="s">
        <v>827</v>
      </c>
      <c r="G74" s="85" t="s">
        <v>218</v>
      </c>
      <c r="H74" s="85" t="s">
        <v>828</v>
      </c>
      <c r="I74" s="240"/>
      <c r="J74" s="85"/>
      <c r="K74" s="240" t="s">
        <v>829</v>
      </c>
      <c r="L74" s="240"/>
      <c r="M74" s="249" t="s">
        <v>236</v>
      </c>
      <c r="N74" s="244" t="s">
        <v>807</v>
      </c>
      <c r="O74" s="241" t="s">
        <v>808</v>
      </c>
      <c r="P74" s="54"/>
      <c r="Q74" s="242" t="s">
        <v>796</v>
      </c>
      <c r="R74" s="240" t="s">
        <v>830</v>
      </c>
      <c r="S74" s="82" t="s">
        <v>831</v>
      </c>
      <c r="T74" s="82" t="s">
        <v>832</v>
      </c>
      <c r="U74" s="82" t="s">
        <v>833</v>
      </c>
      <c r="V74" s="82" t="s">
        <v>834</v>
      </c>
      <c r="W74" s="239" t="s">
        <v>835</v>
      </c>
      <c r="X74" s="79"/>
      <c r="Y74" s="26"/>
      <c r="AA74" s="238">
        <f>IF(OR(J74="Fail",ISBLANK(J74)),INDEX('Issue Code Table'!C:C,MATCH(N:N,'Issue Code Table'!A:A,0)),IF(M74="Critical",6,IF(M74="Significant",5,IF(M74="Moderate",3,2))))</f>
        <v>6</v>
      </c>
    </row>
    <row r="75" spans="1:27" ht="83.15" customHeight="1" x14ac:dyDescent="0.25">
      <c r="A75" s="158" t="s">
        <v>836</v>
      </c>
      <c r="B75" s="85" t="s">
        <v>270</v>
      </c>
      <c r="C75" s="85" t="s">
        <v>271</v>
      </c>
      <c r="D75" s="85" t="s">
        <v>215</v>
      </c>
      <c r="E75" s="85" t="s">
        <v>837</v>
      </c>
      <c r="F75" s="85" t="s">
        <v>838</v>
      </c>
      <c r="G75" s="85" t="s">
        <v>218</v>
      </c>
      <c r="H75" s="85" t="s">
        <v>839</v>
      </c>
      <c r="I75" s="240"/>
      <c r="J75" s="85"/>
      <c r="K75" s="240" t="s">
        <v>840</v>
      </c>
      <c r="L75" s="240"/>
      <c r="M75" s="249" t="s">
        <v>182</v>
      </c>
      <c r="N75" s="241" t="s">
        <v>841</v>
      </c>
      <c r="O75" s="241" t="s">
        <v>842</v>
      </c>
      <c r="P75" s="54"/>
      <c r="Q75" s="242" t="s">
        <v>796</v>
      </c>
      <c r="R75" s="240" t="s">
        <v>843</v>
      </c>
      <c r="S75" s="82" t="s">
        <v>844</v>
      </c>
      <c r="T75" s="82" t="s">
        <v>845</v>
      </c>
      <c r="U75" s="82" t="s">
        <v>846</v>
      </c>
      <c r="V75" s="82" t="s">
        <v>847</v>
      </c>
      <c r="W75" s="237" t="s">
        <v>848</v>
      </c>
      <c r="X75" s="79" t="s">
        <v>229</v>
      </c>
      <c r="Y75" s="26"/>
      <c r="AA75" s="238">
        <f>IF(OR(J75="Fail",ISBLANK(J75)),INDEX('Issue Code Table'!C:C,MATCH(N:N,'Issue Code Table'!A:A,0)),IF(M75="Critical",6,IF(M75="Significant",5,IF(M75="Moderate",3,2))))</f>
        <v>6</v>
      </c>
    </row>
    <row r="76" spans="1:27" ht="83.15" customHeight="1" x14ac:dyDescent="0.25">
      <c r="A76" s="158" t="s">
        <v>849</v>
      </c>
      <c r="B76" s="85" t="s">
        <v>788</v>
      </c>
      <c r="C76" s="85" t="s">
        <v>789</v>
      </c>
      <c r="D76" s="85" t="s">
        <v>215</v>
      </c>
      <c r="E76" s="85" t="s">
        <v>850</v>
      </c>
      <c r="F76" s="85" t="s">
        <v>851</v>
      </c>
      <c r="G76" s="85" t="s">
        <v>852</v>
      </c>
      <c r="H76" s="85" t="s">
        <v>853</v>
      </c>
      <c r="I76" s="240"/>
      <c r="J76" s="85"/>
      <c r="K76" s="240" t="s">
        <v>854</v>
      </c>
      <c r="L76" s="240"/>
      <c r="M76" s="249" t="s">
        <v>182</v>
      </c>
      <c r="N76" s="241" t="s">
        <v>855</v>
      </c>
      <c r="O76" s="241" t="s">
        <v>856</v>
      </c>
      <c r="P76" s="54"/>
      <c r="Q76" s="242" t="s">
        <v>796</v>
      </c>
      <c r="R76" s="240" t="s">
        <v>857</v>
      </c>
      <c r="S76" s="82" t="s">
        <v>858</v>
      </c>
      <c r="T76" s="82" t="s">
        <v>859</v>
      </c>
      <c r="U76" s="82" t="s">
        <v>860</v>
      </c>
      <c r="V76" s="82" t="s">
        <v>861</v>
      </c>
      <c r="W76" s="239" t="s">
        <v>6721</v>
      </c>
      <c r="X76" s="79" t="s">
        <v>229</v>
      </c>
      <c r="Y76" s="26"/>
      <c r="AA76" s="238">
        <f>IF(OR(J76="Fail",ISBLANK(J76)),INDEX('Issue Code Table'!C:C,MATCH(N:N,'Issue Code Table'!A:A,0)),IF(M76="Critical",6,IF(M76="Significant",5,IF(M76="Moderate",3,2))))</f>
        <v>5</v>
      </c>
    </row>
    <row r="77" spans="1:27" ht="83.15" customHeight="1" x14ac:dyDescent="0.25">
      <c r="A77" s="158" t="s">
        <v>862</v>
      </c>
      <c r="B77" s="85" t="s">
        <v>175</v>
      </c>
      <c r="C77" s="85" t="s">
        <v>176</v>
      </c>
      <c r="D77" s="85" t="s">
        <v>215</v>
      </c>
      <c r="E77" s="85" t="s">
        <v>863</v>
      </c>
      <c r="F77" s="85" t="s">
        <v>864</v>
      </c>
      <c r="G77" s="85" t="s">
        <v>865</v>
      </c>
      <c r="H77" s="85" t="s">
        <v>866</v>
      </c>
      <c r="I77" s="240"/>
      <c r="J77" s="85"/>
      <c r="K77" s="240" t="s">
        <v>867</v>
      </c>
      <c r="L77" s="240"/>
      <c r="M77" s="241" t="s">
        <v>236</v>
      </c>
      <c r="N77" s="241" t="s">
        <v>868</v>
      </c>
      <c r="O77" s="241" t="s">
        <v>869</v>
      </c>
      <c r="P77" s="54"/>
      <c r="Q77" s="242" t="s">
        <v>870</v>
      </c>
      <c r="R77" s="240" t="s">
        <v>871</v>
      </c>
      <c r="S77" s="82" t="s">
        <v>872</v>
      </c>
      <c r="T77" s="82" t="s">
        <v>873</v>
      </c>
      <c r="U77" s="82" t="s">
        <v>874</v>
      </c>
      <c r="V77" s="82" t="s">
        <v>875</v>
      </c>
      <c r="W77" s="239" t="s">
        <v>6722</v>
      </c>
      <c r="X77" s="79"/>
      <c r="Y77" s="26"/>
      <c r="AA77" s="238">
        <f>IF(OR(J77="Fail",ISBLANK(J77)),INDEX('Issue Code Table'!C:C,MATCH(N:N,'Issue Code Table'!A:A,0)),IF(M77="Critical",6,IF(M77="Significant",5,IF(M77="Moderate",3,2))))</f>
        <v>4</v>
      </c>
    </row>
    <row r="78" spans="1:27" ht="83.15" customHeight="1" x14ac:dyDescent="0.25">
      <c r="A78" s="158" t="s">
        <v>876</v>
      </c>
      <c r="B78" s="85" t="s">
        <v>334</v>
      </c>
      <c r="C78" s="85" t="s">
        <v>335</v>
      </c>
      <c r="D78" s="85" t="s">
        <v>215</v>
      </c>
      <c r="E78" s="85" t="s">
        <v>877</v>
      </c>
      <c r="F78" s="85" t="s">
        <v>878</v>
      </c>
      <c r="G78" s="85" t="s">
        <v>879</v>
      </c>
      <c r="H78" s="85" t="s">
        <v>880</v>
      </c>
      <c r="I78" s="240"/>
      <c r="J78" s="85"/>
      <c r="K78" s="240" t="s">
        <v>881</v>
      </c>
      <c r="L78" s="240"/>
      <c r="M78" s="241" t="s">
        <v>182</v>
      </c>
      <c r="N78" s="241" t="s">
        <v>364</v>
      </c>
      <c r="O78" s="241" t="s">
        <v>447</v>
      </c>
      <c r="P78" s="54"/>
      <c r="Q78" s="242" t="s">
        <v>870</v>
      </c>
      <c r="R78" s="240" t="s">
        <v>882</v>
      </c>
      <c r="S78" s="82" t="s">
        <v>883</v>
      </c>
      <c r="T78" s="82" t="s">
        <v>884</v>
      </c>
      <c r="U78" s="82" t="s">
        <v>885</v>
      </c>
      <c r="V78" s="82" t="s">
        <v>886</v>
      </c>
      <c r="W78" s="239" t="s">
        <v>6723</v>
      </c>
      <c r="X78" s="79" t="s">
        <v>229</v>
      </c>
      <c r="Y78" s="26"/>
      <c r="AA78" s="238">
        <f>IF(OR(J78="Fail",ISBLANK(J78)),INDEX('Issue Code Table'!C:C,MATCH(N:N,'Issue Code Table'!A:A,0)),IF(M78="Critical",6,IF(M78="Significant",5,IF(M78="Moderate",3,2))))</f>
        <v>5</v>
      </c>
    </row>
    <row r="79" spans="1:27" ht="83.15" customHeight="1" x14ac:dyDescent="0.25">
      <c r="A79" s="158" t="s">
        <v>887</v>
      </c>
      <c r="B79" s="85" t="s">
        <v>788</v>
      </c>
      <c r="C79" s="85" t="s">
        <v>789</v>
      </c>
      <c r="D79" s="85" t="s">
        <v>215</v>
      </c>
      <c r="E79" s="85" t="s">
        <v>888</v>
      </c>
      <c r="F79" s="85" t="s">
        <v>889</v>
      </c>
      <c r="G79" s="85" t="s">
        <v>890</v>
      </c>
      <c r="H79" s="85" t="s">
        <v>891</v>
      </c>
      <c r="I79" s="240"/>
      <c r="J79" s="85"/>
      <c r="K79" s="240" t="s">
        <v>892</v>
      </c>
      <c r="L79" s="240"/>
      <c r="M79" s="249" t="s">
        <v>276</v>
      </c>
      <c r="N79" s="241" t="s">
        <v>893</v>
      </c>
      <c r="O79" s="241" t="s">
        <v>894</v>
      </c>
      <c r="P79" s="54"/>
      <c r="Q79" s="242" t="s">
        <v>895</v>
      </c>
      <c r="R79" s="240" t="s">
        <v>896</v>
      </c>
      <c r="S79" s="82" t="s">
        <v>897</v>
      </c>
      <c r="T79" s="82" t="s">
        <v>898</v>
      </c>
      <c r="U79" s="82" t="s">
        <v>899</v>
      </c>
      <c r="V79" s="82" t="s">
        <v>900</v>
      </c>
      <c r="W79" s="239" t="s">
        <v>6724</v>
      </c>
      <c r="X79" s="79"/>
      <c r="Y79" s="26"/>
      <c r="AA79" s="238">
        <f>IF(OR(J79="Fail",ISBLANK(J79)),INDEX('Issue Code Table'!C:C,MATCH(N:N,'Issue Code Table'!A:A,0)),IF(M79="Critical",6,IF(M79="Significant",5,IF(M79="Moderate",3,2))))</f>
        <v>4</v>
      </c>
    </row>
    <row r="80" spans="1:27" ht="83.15" customHeight="1" x14ac:dyDescent="0.25">
      <c r="A80" s="158" t="s">
        <v>901</v>
      </c>
      <c r="B80" s="85" t="s">
        <v>270</v>
      </c>
      <c r="C80" s="85" t="s">
        <v>271</v>
      </c>
      <c r="D80" s="85" t="s">
        <v>215</v>
      </c>
      <c r="E80" s="85" t="s">
        <v>902</v>
      </c>
      <c r="F80" s="85" t="s">
        <v>903</v>
      </c>
      <c r="G80" s="85" t="s">
        <v>904</v>
      </c>
      <c r="H80" s="85" t="s">
        <v>905</v>
      </c>
      <c r="I80" s="240"/>
      <c r="J80" s="85"/>
      <c r="K80" s="240" t="s">
        <v>906</v>
      </c>
      <c r="L80" s="240"/>
      <c r="M80" s="249" t="s">
        <v>182</v>
      </c>
      <c r="N80" s="251" t="s">
        <v>208</v>
      </c>
      <c r="O80" s="87" t="s">
        <v>209</v>
      </c>
      <c r="P80" s="54"/>
      <c r="Q80" s="242" t="s">
        <v>907</v>
      </c>
      <c r="R80" s="240" t="s">
        <v>908</v>
      </c>
      <c r="S80" s="82" t="s">
        <v>909</v>
      </c>
      <c r="T80" s="82" t="s">
        <v>910</v>
      </c>
      <c r="U80" s="82" t="s">
        <v>911</v>
      </c>
      <c r="V80" s="82" t="s">
        <v>912</v>
      </c>
      <c r="W80" s="239" t="s">
        <v>6725</v>
      </c>
      <c r="X80" s="79" t="s">
        <v>229</v>
      </c>
      <c r="Y80" s="26"/>
      <c r="AA80" s="238">
        <f>IF(OR(J80="Fail",ISBLANK(J80)),INDEX('Issue Code Table'!C:C,MATCH(N:N,'Issue Code Table'!A:A,0)),IF(M80="Critical",6,IF(M80="Significant",5,IF(M80="Moderate",3,2))))</f>
        <v>6</v>
      </c>
    </row>
    <row r="81" spans="1:27" ht="83.15" customHeight="1" x14ac:dyDescent="0.25">
      <c r="A81" s="158" t="s">
        <v>913</v>
      </c>
      <c r="B81" s="82" t="s">
        <v>914</v>
      </c>
      <c r="C81" s="82" t="s">
        <v>915</v>
      </c>
      <c r="D81" s="85" t="s">
        <v>215</v>
      </c>
      <c r="E81" s="85" t="s">
        <v>916</v>
      </c>
      <c r="F81" s="85" t="s">
        <v>917</v>
      </c>
      <c r="G81" s="85" t="s">
        <v>918</v>
      </c>
      <c r="H81" s="85" t="s">
        <v>919</v>
      </c>
      <c r="I81" s="240"/>
      <c r="J81" s="85"/>
      <c r="K81" s="240" t="s">
        <v>920</v>
      </c>
      <c r="L81" s="240"/>
      <c r="M81" s="249" t="s">
        <v>182</v>
      </c>
      <c r="N81" s="244" t="s">
        <v>921</v>
      </c>
      <c r="O81" s="241" t="s">
        <v>922</v>
      </c>
      <c r="P81" s="54"/>
      <c r="Q81" s="242" t="s">
        <v>907</v>
      </c>
      <c r="R81" s="240" t="s">
        <v>923</v>
      </c>
      <c r="S81" s="82" t="s">
        <v>924</v>
      </c>
      <c r="T81" s="82" t="s">
        <v>925</v>
      </c>
      <c r="U81" s="82" t="s">
        <v>926</v>
      </c>
      <c r="V81" s="82" t="s">
        <v>927</v>
      </c>
      <c r="W81" s="239" t="s">
        <v>6726</v>
      </c>
      <c r="X81" s="79" t="s">
        <v>229</v>
      </c>
      <c r="Y81" s="26"/>
      <c r="AA81" s="238">
        <f>IF(OR(J81="Fail",ISBLANK(J81)),INDEX('Issue Code Table'!C:C,MATCH(N:N,'Issue Code Table'!A:A,0)),IF(M81="Critical",6,IF(M81="Significant",5,IF(M81="Moderate",3,2))))</f>
        <v>6</v>
      </c>
    </row>
    <row r="82" spans="1:27" ht="83.15" customHeight="1" x14ac:dyDescent="0.25">
      <c r="A82" s="158" t="s">
        <v>928</v>
      </c>
      <c r="B82" s="85" t="s">
        <v>914</v>
      </c>
      <c r="C82" s="85" t="s">
        <v>915</v>
      </c>
      <c r="D82" s="85" t="s">
        <v>215</v>
      </c>
      <c r="E82" s="85" t="s">
        <v>929</v>
      </c>
      <c r="F82" s="85" t="s">
        <v>930</v>
      </c>
      <c r="G82" s="85" t="s">
        <v>931</v>
      </c>
      <c r="H82" s="85" t="s">
        <v>932</v>
      </c>
      <c r="I82" s="240"/>
      <c r="J82" s="85"/>
      <c r="K82" s="240" t="s">
        <v>933</v>
      </c>
      <c r="L82" s="240"/>
      <c r="M82" s="249" t="s">
        <v>182</v>
      </c>
      <c r="N82" s="244" t="s">
        <v>921</v>
      </c>
      <c r="O82" s="241" t="s">
        <v>922</v>
      </c>
      <c r="P82" s="54"/>
      <c r="Q82" s="242" t="s">
        <v>907</v>
      </c>
      <c r="R82" s="240" t="s">
        <v>934</v>
      </c>
      <c r="S82" s="82" t="s">
        <v>935</v>
      </c>
      <c r="T82" s="82" t="s">
        <v>936</v>
      </c>
      <c r="U82" s="82" t="s">
        <v>937</v>
      </c>
      <c r="V82" s="82" t="s">
        <v>938</v>
      </c>
      <c r="W82" s="239" t="s">
        <v>6727</v>
      </c>
      <c r="X82" s="79" t="s">
        <v>229</v>
      </c>
      <c r="Y82" s="26"/>
      <c r="AA82" s="238">
        <f>IF(OR(J82="Fail",ISBLANK(J82)),INDEX('Issue Code Table'!C:C,MATCH(N:N,'Issue Code Table'!A:A,0)),IF(M82="Critical",6,IF(M82="Significant",5,IF(M82="Moderate",3,2))))</f>
        <v>6</v>
      </c>
    </row>
    <row r="83" spans="1:27" ht="83.15" customHeight="1" x14ac:dyDescent="0.25">
      <c r="A83" s="158" t="s">
        <v>939</v>
      </c>
      <c r="B83" s="85" t="s">
        <v>788</v>
      </c>
      <c r="C83" s="85" t="s">
        <v>789</v>
      </c>
      <c r="D83" s="85" t="s">
        <v>215</v>
      </c>
      <c r="E83" s="85" t="s">
        <v>940</v>
      </c>
      <c r="F83" s="85" t="s">
        <v>941</v>
      </c>
      <c r="G83" s="85" t="s">
        <v>218</v>
      </c>
      <c r="H83" s="85" t="s">
        <v>942</v>
      </c>
      <c r="I83" s="240"/>
      <c r="J83" s="85"/>
      <c r="K83" s="240" t="s">
        <v>943</v>
      </c>
      <c r="L83" s="240"/>
      <c r="M83" s="249" t="s">
        <v>182</v>
      </c>
      <c r="N83" s="244" t="s">
        <v>326</v>
      </c>
      <c r="O83" s="241" t="s">
        <v>327</v>
      </c>
      <c r="P83" s="54"/>
      <c r="Q83" s="242" t="s">
        <v>907</v>
      </c>
      <c r="R83" s="240" t="s">
        <v>944</v>
      </c>
      <c r="S83" s="82" t="s">
        <v>945</v>
      </c>
      <c r="T83" s="82" t="s">
        <v>946</v>
      </c>
      <c r="U83" s="82" t="s">
        <v>860</v>
      </c>
      <c r="V83" s="82" t="s">
        <v>947</v>
      </c>
      <c r="W83" s="239" t="s">
        <v>6728</v>
      </c>
      <c r="X83" s="79" t="s">
        <v>229</v>
      </c>
      <c r="Y83" s="26"/>
      <c r="AA83" s="238">
        <f>IF(OR(J83="Fail",ISBLANK(J83)),INDEX('Issue Code Table'!C:C,MATCH(N:N,'Issue Code Table'!A:A,0)),IF(M83="Critical",6,IF(M83="Significant",5,IF(M83="Moderate",3,2))))</f>
        <v>5</v>
      </c>
    </row>
    <row r="84" spans="1:27" ht="83.15" customHeight="1" x14ac:dyDescent="0.25">
      <c r="A84" s="158" t="s">
        <v>948</v>
      </c>
      <c r="B84" s="85" t="s">
        <v>914</v>
      </c>
      <c r="C84" s="85" t="s">
        <v>915</v>
      </c>
      <c r="D84" s="85" t="s">
        <v>215</v>
      </c>
      <c r="E84" s="85" t="s">
        <v>949</v>
      </c>
      <c r="F84" s="85" t="s">
        <v>950</v>
      </c>
      <c r="G84" s="85" t="s">
        <v>951</v>
      </c>
      <c r="H84" s="85" t="s">
        <v>952</v>
      </c>
      <c r="I84" s="240"/>
      <c r="J84" s="85"/>
      <c r="K84" s="240" t="s">
        <v>953</v>
      </c>
      <c r="L84" s="240"/>
      <c r="M84" s="249" t="s">
        <v>182</v>
      </c>
      <c r="N84" s="244" t="s">
        <v>921</v>
      </c>
      <c r="O84" s="241" t="s">
        <v>922</v>
      </c>
      <c r="P84" s="54"/>
      <c r="Q84" s="242" t="s">
        <v>907</v>
      </c>
      <c r="R84" s="240" t="s">
        <v>954</v>
      </c>
      <c r="S84" s="82" t="s">
        <v>924</v>
      </c>
      <c r="T84" s="82" t="s">
        <v>955</v>
      </c>
      <c r="U84" s="82" t="s">
        <v>956</v>
      </c>
      <c r="V84" s="82" t="s">
        <v>957</v>
      </c>
      <c r="W84" s="239" t="s">
        <v>6729</v>
      </c>
      <c r="X84" s="79" t="s">
        <v>229</v>
      </c>
      <c r="Y84" s="26"/>
      <c r="AA84" s="238">
        <f>IF(OR(J84="Fail",ISBLANK(J84)),INDEX('Issue Code Table'!C:C,MATCH(N:N,'Issue Code Table'!A:A,0)),IF(M84="Critical",6,IF(M84="Significant",5,IF(M84="Moderate",3,2))))</f>
        <v>6</v>
      </c>
    </row>
    <row r="85" spans="1:27" ht="83.15" customHeight="1" x14ac:dyDescent="0.25">
      <c r="A85" s="158" t="s">
        <v>958</v>
      </c>
      <c r="B85" s="85" t="s">
        <v>255</v>
      </c>
      <c r="C85" s="85" t="s">
        <v>256</v>
      </c>
      <c r="D85" s="85" t="s">
        <v>215</v>
      </c>
      <c r="E85" s="85" t="s">
        <v>959</v>
      </c>
      <c r="F85" s="85" t="s">
        <v>960</v>
      </c>
      <c r="G85" s="85" t="s">
        <v>961</v>
      </c>
      <c r="H85" s="85" t="s">
        <v>962</v>
      </c>
      <c r="I85" s="240"/>
      <c r="J85" s="85"/>
      <c r="K85" s="240" t="s">
        <v>963</v>
      </c>
      <c r="L85" s="240"/>
      <c r="M85" s="249" t="s">
        <v>182</v>
      </c>
      <c r="N85" s="241" t="s">
        <v>855</v>
      </c>
      <c r="O85" s="241" t="s">
        <v>856</v>
      </c>
      <c r="P85" s="54"/>
      <c r="Q85" s="242" t="s">
        <v>907</v>
      </c>
      <c r="R85" s="240" t="s">
        <v>964</v>
      </c>
      <c r="S85" s="82" t="s">
        <v>965</v>
      </c>
      <c r="T85" s="82" t="s">
        <v>966</v>
      </c>
      <c r="U85" s="82" t="s">
        <v>860</v>
      </c>
      <c r="V85" s="82" t="s">
        <v>967</v>
      </c>
      <c r="W85" s="239" t="s">
        <v>6730</v>
      </c>
      <c r="X85" s="79" t="s">
        <v>229</v>
      </c>
      <c r="Y85" s="26"/>
      <c r="AA85" s="238">
        <f>IF(OR(J85="Fail",ISBLANK(J85)),INDEX('Issue Code Table'!C:C,MATCH(N:N,'Issue Code Table'!A:A,0)),IF(M85="Critical",6,IF(M85="Significant",5,IF(M85="Moderate",3,2))))</f>
        <v>5</v>
      </c>
    </row>
    <row r="86" spans="1:27" ht="83.15" customHeight="1" x14ac:dyDescent="0.25">
      <c r="A86" s="158" t="s">
        <v>968</v>
      </c>
      <c r="B86" s="85" t="s">
        <v>788</v>
      </c>
      <c r="C86" s="85" t="s">
        <v>789</v>
      </c>
      <c r="D86" s="85" t="s">
        <v>215</v>
      </c>
      <c r="E86" s="85" t="s">
        <v>969</v>
      </c>
      <c r="F86" s="85" t="s">
        <v>970</v>
      </c>
      <c r="G86" s="85" t="s">
        <v>971</v>
      </c>
      <c r="H86" s="85" t="s">
        <v>972</v>
      </c>
      <c r="I86" s="240"/>
      <c r="J86" s="85"/>
      <c r="K86" s="240" t="s">
        <v>973</v>
      </c>
      <c r="L86" s="240"/>
      <c r="M86" s="249" t="s">
        <v>276</v>
      </c>
      <c r="N86" s="247" t="s">
        <v>221</v>
      </c>
      <c r="O86" s="248" t="str">
        <f>CONCATENATE(N86,": ",VLOOKUP(N86,'Issue Code Table'!$A$2:$C$418,2,0))</f>
        <v>HAC15: User accounts not locked out after 3 unsuccessful login attempts</v>
      </c>
      <c r="P86" s="54"/>
      <c r="Q86" s="242" t="s">
        <v>974</v>
      </c>
      <c r="R86" s="240" t="s">
        <v>975</v>
      </c>
      <c r="S86" s="82" t="s">
        <v>976</v>
      </c>
      <c r="T86" s="82" t="s">
        <v>977</v>
      </c>
      <c r="U86" s="82" t="s">
        <v>978</v>
      </c>
      <c r="V86" s="82" t="s">
        <v>979</v>
      </c>
      <c r="W86" s="239" t="s">
        <v>6731</v>
      </c>
      <c r="X86" s="79"/>
      <c r="Y86" s="26"/>
      <c r="AA86" s="238">
        <f>IF(OR(J86="Fail",ISBLANK(J86)),INDEX('Issue Code Table'!C:C,MATCH(N:N,'Issue Code Table'!A:A,0)),IF(M86="Critical",6,IF(M86="Significant",5,IF(M86="Moderate",3,2))))</f>
        <v>5</v>
      </c>
    </row>
    <row r="87" spans="1:27" ht="83.15" customHeight="1" x14ac:dyDescent="0.25">
      <c r="A87" s="158" t="s">
        <v>980</v>
      </c>
      <c r="B87" s="85" t="s">
        <v>270</v>
      </c>
      <c r="C87" s="85" t="s">
        <v>271</v>
      </c>
      <c r="D87" s="85" t="s">
        <v>215</v>
      </c>
      <c r="E87" s="85" t="s">
        <v>981</v>
      </c>
      <c r="F87" s="85" t="s">
        <v>982</v>
      </c>
      <c r="G87" s="85" t="s">
        <v>983</v>
      </c>
      <c r="H87" s="85" t="s">
        <v>984</v>
      </c>
      <c r="I87" s="240"/>
      <c r="J87" s="85"/>
      <c r="K87" s="240" t="s">
        <v>985</v>
      </c>
      <c r="L87" s="240"/>
      <c r="M87" s="249" t="s">
        <v>182</v>
      </c>
      <c r="N87" s="247" t="s">
        <v>986</v>
      </c>
      <c r="O87" s="248" t="str">
        <f>CONCATENATE(N87,": ",VLOOKUP(N87,'Issue Code Table'!$A$2:$C$418,2,0))</f>
        <v>HSI14: The system's automatic update feature is not configured appropriately</v>
      </c>
      <c r="P87" s="54"/>
      <c r="Q87" s="242" t="s">
        <v>974</v>
      </c>
      <c r="R87" s="240" t="s">
        <v>987</v>
      </c>
      <c r="S87" s="82" t="s">
        <v>988</v>
      </c>
      <c r="T87" s="82" t="s">
        <v>989</v>
      </c>
      <c r="U87" s="82" t="s">
        <v>990</v>
      </c>
      <c r="V87" s="82"/>
      <c r="W87" s="239" t="s">
        <v>6732</v>
      </c>
      <c r="X87" s="79" t="s">
        <v>229</v>
      </c>
      <c r="Y87" s="26"/>
      <c r="AA87" s="238">
        <f>IF(OR(J87="Fail",ISBLANK(J87)),INDEX('Issue Code Table'!C:C,MATCH(N:N,'Issue Code Table'!A:A,0)),IF(M87="Critical",6,IF(M87="Significant",5,IF(M87="Moderate",3,2))))</f>
        <v>5</v>
      </c>
    </row>
    <row r="88" spans="1:27" ht="83.15" customHeight="1" x14ac:dyDescent="0.25">
      <c r="A88" s="158" t="s">
        <v>991</v>
      </c>
      <c r="B88" s="85" t="s">
        <v>992</v>
      </c>
      <c r="C88" s="85" t="s">
        <v>993</v>
      </c>
      <c r="D88" s="85" t="s">
        <v>215</v>
      </c>
      <c r="E88" s="85" t="s">
        <v>994</v>
      </c>
      <c r="F88" s="85" t="s">
        <v>995</v>
      </c>
      <c r="G88" s="85" t="s">
        <v>996</v>
      </c>
      <c r="H88" s="85" t="s">
        <v>997</v>
      </c>
      <c r="I88" s="240"/>
      <c r="J88" s="85"/>
      <c r="K88" s="240" t="s">
        <v>998</v>
      </c>
      <c r="L88" s="240"/>
      <c r="M88" s="249" t="s">
        <v>276</v>
      </c>
      <c r="N88" s="241" t="s">
        <v>794</v>
      </c>
      <c r="O88" s="241" t="s">
        <v>795</v>
      </c>
      <c r="P88" s="54"/>
      <c r="Q88" s="242" t="s">
        <v>974</v>
      </c>
      <c r="R88" s="240" t="s">
        <v>999</v>
      </c>
      <c r="S88" s="82" t="s">
        <v>1000</v>
      </c>
      <c r="T88" s="82" t="s">
        <v>1001</v>
      </c>
      <c r="U88" s="82" t="s">
        <v>1002</v>
      </c>
      <c r="V88" s="82" t="s">
        <v>1003</v>
      </c>
      <c r="W88" s="239" t="s">
        <v>6733</v>
      </c>
      <c r="X88" s="79"/>
      <c r="Y88" s="26"/>
      <c r="AA88" s="238">
        <f>IF(OR(J88="Fail",ISBLANK(J88)),INDEX('Issue Code Table'!C:C,MATCH(N:N,'Issue Code Table'!A:A,0)),IF(M88="Critical",6,IF(M88="Significant",5,IF(M88="Moderate",3,2))))</f>
        <v>4</v>
      </c>
    </row>
    <row r="89" spans="1:27" ht="83.15" customHeight="1" x14ac:dyDescent="0.25">
      <c r="A89" s="158" t="s">
        <v>1004</v>
      </c>
      <c r="B89" s="85" t="s">
        <v>788</v>
      </c>
      <c r="C89" s="85" t="s">
        <v>789</v>
      </c>
      <c r="D89" s="85" t="s">
        <v>215</v>
      </c>
      <c r="E89" s="85" t="s">
        <v>1005</v>
      </c>
      <c r="F89" s="85" t="s">
        <v>1006</v>
      </c>
      <c r="G89" s="85" t="s">
        <v>1007</v>
      </c>
      <c r="H89" s="85" t="s">
        <v>1008</v>
      </c>
      <c r="I89" s="240"/>
      <c r="J89" s="85"/>
      <c r="K89" s="240" t="s">
        <v>1009</v>
      </c>
      <c r="L89" s="240"/>
      <c r="M89" s="241" t="s">
        <v>182</v>
      </c>
      <c r="N89" s="241" t="s">
        <v>1010</v>
      </c>
      <c r="O89" s="241" t="s">
        <v>1011</v>
      </c>
      <c r="P89" s="54"/>
      <c r="Q89" s="242" t="s">
        <v>974</v>
      </c>
      <c r="R89" s="240" t="s">
        <v>1012</v>
      </c>
      <c r="S89" s="82" t="s">
        <v>1013</v>
      </c>
      <c r="T89" s="82" t="s">
        <v>1014</v>
      </c>
      <c r="U89" s="82" t="s">
        <v>1015</v>
      </c>
      <c r="V89" s="82" t="s">
        <v>1016</v>
      </c>
      <c r="W89" s="239" t="s">
        <v>6734</v>
      </c>
      <c r="X89" s="79" t="s">
        <v>229</v>
      </c>
      <c r="Y89" s="26"/>
      <c r="AA89" s="238">
        <f>IF(OR(J89="Fail",ISBLANK(J89)),INDEX('Issue Code Table'!C:C,MATCH(N:N,'Issue Code Table'!A:A,0)),IF(M89="Critical",6,IF(M89="Significant",5,IF(M89="Moderate",3,2))))</f>
        <v>5</v>
      </c>
    </row>
    <row r="90" spans="1:27" ht="83.15" customHeight="1" x14ac:dyDescent="0.25">
      <c r="A90" s="158" t="s">
        <v>1017</v>
      </c>
      <c r="B90" s="85" t="s">
        <v>788</v>
      </c>
      <c r="C90" s="85" t="s">
        <v>789</v>
      </c>
      <c r="D90" s="85" t="s">
        <v>215</v>
      </c>
      <c r="E90" s="85" t="s">
        <v>1018</v>
      </c>
      <c r="F90" s="85" t="s">
        <v>1019</v>
      </c>
      <c r="G90" s="85" t="s">
        <v>1020</v>
      </c>
      <c r="H90" s="85" t="s">
        <v>1021</v>
      </c>
      <c r="I90" s="240"/>
      <c r="J90" s="85"/>
      <c r="K90" s="240" t="s">
        <v>1022</v>
      </c>
      <c r="L90" s="240"/>
      <c r="M90" s="249" t="s">
        <v>276</v>
      </c>
      <c r="N90" s="247" t="s">
        <v>1023</v>
      </c>
      <c r="O90" s="248" t="str">
        <f>CONCATENATE(N90,": ",VLOOKUP(N90,'Issue Code Table'!$A$2:$C$418,2,0))</f>
        <v>HCM48: Low-risk operating system settings are not configured securely</v>
      </c>
      <c r="P90" s="54"/>
      <c r="Q90" s="242" t="s">
        <v>974</v>
      </c>
      <c r="R90" s="240" t="s">
        <v>1024</v>
      </c>
      <c r="S90" s="82" t="s">
        <v>1025</v>
      </c>
      <c r="T90" s="82" t="s">
        <v>1026</v>
      </c>
      <c r="U90" s="82" t="s">
        <v>1027</v>
      </c>
      <c r="V90" s="82" t="s">
        <v>1028</v>
      </c>
      <c r="W90" s="239" t="s">
        <v>6735</v>
      </c>
      <c r="X90" s="79"/>
      <c r="Y90" s="26"/>
      <c r="AA90" s="238">
        <f>IF(OR(J90="Fail",ISBLANK(J90)),INDEX('Issue Code Table'!C:C,MATCH(N:N,'Issue Code Table'!A:A,0)),IF(M90="Critical",6,IF(M90="Significant",5,IF(M90="Moderate",3,2))))</f>
        <v>3</v>
      </c>
    </row>
    <row r="91" spans="1:27" ht="83.15" customHeight="1" x14ac:dyDescent="0.25">
      <c r="A91" s="158" t="s">
        <v>1029</v>
      </c>
      <c r="B91" s="85" t="s">
        <v>788</v>
      </c>
      <c r="C91" s="85" t="s">
        <v>789</v>
      </c>
      <c r="D91" s="85" t="s">
        <v>215</v>
      </c>
      <c r="E91" s="85" t="s">
        <v>1030</v>
      </c>
      <c r="F91" s="85" t="s">
        <v>1031</v>
      </c>
      <c r="G91" s="85" t="s">
        <v>1032</v>
      </c>
      <c r="H91" s="85" t="s">
        <v>1033</v>
      </c>
      <c r="I91" s="240"/>
      <c r="J91" s="85"/>
      <c r="K91" s="240" t="s">
        <v>1034</v>
      </c>
      <c r="L91" s="240"/>
      <c r="M91" s="249" t="s">
        <v>236</v>
      </c>
      <c r="N91" s="244" t="s">
        <v>1035</v>
      </c>
      <c r="O91" s="241" t="s">
        <v>1036</v>
      </c>
      <c r="P91" s="54"/>
      <c r="Q91" s="242" t="s">
        <v>974</v>
      </c>
      <c r="R91" s="240" t="s">
        <v>1037</v>
      </c>
      <c r="S91" s="82" t="s">
        <v>1038</v>
      </c>
      <c r="T91" s="82" t="s">
        <v>1039</v>
      </c>
      <c r="U91" s="82" t="s">
        <v>1040</v>
      </c>
      <c r="V91" s="82" t="s">
        <v>1041</v>
      </c>
      <c r="W91" s="239" t="s">
        <v>6736</v>
      </c>
      <c r="X91" s="79"/>
      <c r="Y91" s="26"/>
      <c r="AA91" s="238">
        <f>IF(OR(J91="Fail",ISBLANK(J91)),INDEX('Issue Code Table'!C:C,MATCH(N:N,'Issue Code Table'!A:A,0)),IF(M91="Critical",6,IF(M91="Significant",5,IF(M91="Moderate",3,2))))</f>
        <v>1</v>
      </c>
    </row>
    <row r="92" spans="1:27" ht="83.15" customHeight="1" x14ac:dyDescent="0.25">
      <c r="A92" s="158" t="s">
        <v>1042</v>
      </c>
      <c r="B92" s="85" t="s">
        <v>788</v>
      </c>
      <c r="C92" s="85" t="s">
        <v>789</v>
      </c>
      <c r="D92" s="85" t="s">
        <v>215</v>
      </c>
      <c r="E92" s="85" t="s">
        <v>1043</v>
      </c>
      <c r="F92" s="85" t="s">
        <v>1044</v>
      </c>
      <c r="G92" s="85" t="s">
        <v>1045</v>
      </c>
      <c r="H92" s="85" t="s">
        <v>1046</v>
      </c>
      <c r="I92" s="240"/>
      <c r="J92" s="85"/>
      <c r="K92" s="240" t="s">
        <v>1047</v>
      </c>
      <c r="L92" s="240"/>
      <c r="M92" s="249" t="s">
        <v>276</v>
      </c>
      <c r="N92" s="241" t="s">
        <v>794</v>
      </c>
      <c r="O92" s="241" t="s">
        <v>795</v>
      </c>
      <c r="P92" s="54"/>
      <c r="Q92" s="242" t="s">
        <v>974</v>
      </c>
      <c r="R92" s="240" t="s">
        <v>1048</v>
      </c>
      <c r="S92" s="82" t="s">
        <v>1049</v>
      </c>
      <c r="T92" s="82" t="s">
        <v>1050</v>
      </c>
      <c r="U92" s="82" t="s">
        <v>1051</v>
      </c>
      <c r="V92" s="82" t="s">
        <v>1052</v>
      </c>
      <c r="W92" s="239" t="s">
        <v>6737</v>
      </c>
      <c r="X92" s="79"/>
      <c r="Y92" s="26"/>
      <c r="AA92" s="238">
        <f>IF(OR(J92="Fail",ISBLANK(J92)),INDEX('Issue Code Table'!C:C,MATCH(N:N,'Issue Code Table'!A:A,0)),IF(M92="Critical",6,IF(M92="Significant",5,IF(M92="Moderate",3,2))))</f>
        <v>4</v>
      </c>
    </row>
    <row r="93" spans="1:27" ht="126" customHeight="1" x14ac:dyDescent="0.25">
      <c r="A93" s="158" t="s">
        <v>1053</v>
      </c>
      <c r="B93" s="85" t="s">
        <v>1054</v>
      </c>
      <c r="C93" s="85" t="s">
        <v>1055</v>
      </c>
      <c r="D93" s="85" t="s">
        <v>161</v>
      </c>
      <c r="E93" s="85" t="s">
        <v>1056</v>
      </c>
      <c r="F93" s="85" t="s">
        <v>1057</v>
      </c>
      <c r="G93" s="85" t="s">
        <v>1058</v>
      </c>
      <c r="H93" s="85" t="s">
        <v>1059</v>
      </c>
      <c r="I93" s="240"/>
      <c r="J93" s="85"/>
      <c r="K93" s="240" t="s">
        <v>1060</v>
      </c>
      <c r="L93" s="240" t="s">
        <v>1061</v>
      </c>
      <c r="M93" s="249" t="s">
        <v>236</v>
      </c>
      <c r="N93" s="241" t="s">
        <v>1062</v>
      </c>
      <c r="O93" s="88" t="s">
        <v>1063</v>
      </c>
      <c r="P93" s="54"/>
      <c r="Q93" s="242" t="s">
        <v>974</v>
      </c>
      <c r="R93" s="240" t="s">
        <v>1064</v>
      </c>
      <c r="S93" s="82" t="s">
        <v>1065</v>
      </c>
      <c r="T93" s="82" t="s">
        <v>1066</v>
      </c>
      <c r="U93" s="82" t="s">
        <v>1067</v>
      </c>
      <c r="V93" s="82" t="s">
        <v>1068</v>
      </c>
      <c r="W93" s="239" t="s">
        <v>1069</v>
      </c>
      <c r="X93" s="79"/>
      <c r="Y93" s="26"/>
      <c r="AA93" s="238" t="e">
        <f>IF(OR(J93="Fail",ISBLANK(J93)),INDEX('Issue Code Table'!C:C,MATCH(N:N,'Issue Code Table'!A:A,0)),IF(M93="Critical",6,IF(M93="Significant",5,IF(M93="Moderate",3,2))))</f>
        <v>#N/A</v>
      </c>
    </row>
    <row r="94" spans="1:27" ht="83.15" customHeight="1" x14ac:dyDescent="0.25">
      <c r="A94" s="158" t="s">
        <v>1070</v>
      </c>
      <c r="B94" s="85" t="s">
        <v>788</v>
      </c>
      <c r="C94" s="85" t="s">
        <v>789</v>
      </c>
      <c r="D94" s="85" t="s">
        <v>215</v>
      </c>
      <c r="E94" s="85" t="s">
        <v>1071</v>
      </c>
      <c r="F94" s="85" t="s">
        <v>1072</v>
      </c>
      <c r="G94" s="85" t="s">
        <v>1073</v>
      </c>
      <c r="H94" s="85" t="s">
        <v>1074</v>
      </c>
      <c r="I94" s="240"/>
      <c r="J94" s="85"/>
      <c r="K94" s="240" t="s">
        <v>1075</v>
      </c>
      <c r="L94" s="240"/>
      <c r="M94" s="241" t="s">
        <v>276</v>
      </c>
      <c r="N94" s="241" t="s">
        <v>1076</v>
      </c>
      <c r="O94" s="241" t="s">
        <v>1077</v>
      </c>
      <c r="P94" s="54"/>
      <c r="Q94" s="242" t="s">
        <v>974</v>
      </c>
      <c r="R94" s="240" t="s">
        <v>1078</v>
      </c>
      <c r="S94" s="82" t="s">
        <v>1079</v>
      </c>
      <c r="T94" s="82" t="s">
        <v>1080</v>
      </c>
      <c r="U94" s="82" t="s">
        <v>1081</v>
      </c>
      <c r="V94" s="82" t="s">
        <v>1082</v>
      </c>
      <c r="W94" s="239" t="s">
        <v>6738</v>
      </c>
      <c r="X94" s="79"/>
      <c r="Y94" s="26"/>
      <c r="AA94" s="238">
        <f>IF(OR(J94="Fail",ISBLANK(J94)),INDEX('Issue Code Table'!C:C,MATCH(N:N,'Issue Code Table'!A:A,0)),IF(M94="Critical",6,IF(M94="Significant",5,IF(M94="Moderate",3,2))))</f>
        <v>4</v>
      </c>
    </row>
    <row r="95" spans="1:27" ht="83.15" customHeight="1" x14ac:dyDescent="0.25">
      <c r="A95" s="158" t="s">
        <v>1083</v>
      </c>
      <c r="B95" s="85" t="s">
        <v>914</v>
      </c>
      <c r="C95" s="85" t="s">
        <v>915</v>
      </c>
      <c r="D95" s="85" t="s">
        <v>215</v>
      </c>
      <c r="E95" s="85" t="s">
        <v>1084</v>
      </c>
      <c r="F95" s="85" t="s">
        <v>1085</v>
      </c>
      <c r="G95" s="85" t="s">
        <v>1086</v>
      </c>
      <c r="H95" s="85" t="s">
        <v>1087</v>
      </c>
      <c r="I95" s="240"/>
      <c r="J95" s="85"/>
      <c r="K95" s="240" t="s">
        <v>1088</v>
      </c>
      <c r="L95" s="240"/>
      <c r="M95" s="249" t="s">
        <v>182</v>
      </c>
      <c r="N95" s="244" t="s">
        <v>921</v>
      </c>
      <c r="O95" s="241" t="s">
        <v>922</v>
      </c>
      <c r="P95" s="54"/>
      <c r="Q95" s="242" t="s">
        <v>1089</v>
      </c>
      <c r="R95" s="240" t="s">
        <v>1090</v>
      </c>
      <c r="S95" s="82" t="s">
        <v>1091</v>
      </c>
      <c r="T95" s="82" t="s">
        <v>1092</v>
      </c>
      <c r="U95" s="82" t="s">
        <v>1093</v>
      </c>
      <c r="V95" s="82" t="s">
        <v>1094</v>
      </c>
      <c r="W95" s="239" t="s">
        <v>6739</v>
      </c>
      <c r="X95" s="79" t="s">
        <v>229</v>
      </c>
      <c r="Y95" s="26"/>
      <c r="AA95" s="238">
        <f>IF(OR(J95="Fail",ISBLANK(J95)),INDEX('Issue Code Table'!C:C,MATCH(N:N,'Issue Code Table'!A:A,0)),IF(M95="Critical",6,IF(M95="Significant",5,IF(M95="Moderate",3,2))))</f>
        <v>6</v>
      </c>
    </row>
    <row r="96" spans="1:27" ht="83.15" customHeight="1" x14ac:dyDescent="0.25">
      <c r="A96" s="158" t="s">
        <v>1095</v>
      </c>
      <c r="B96" s="82" t="s">
        <v>270</v>
      </c>
      <c r="C96" s="82" t="s">
        <v>271</v>
      </c>
      <c r="D96" s="85" t="s">
        <v>215</v>
      </c>
      <c r="E96" s="85" t="s">
        <v>1096</v>
      </c>
      <c r="F96" s="85" t="s">
        <v>1097</v>
      </c>
      <c r="G96" s="85" t="s">
        <v>1098</v>
      </c>
      <c r="H96" s="85" t="s">
        <v>1099</v>
      </c>
      <c r="I96" s="240"/>
      <c r="J96" s="85"/>
      <c r="K96" s="240" t="s">
        <v>1100</v>
      </c>
      <c r="L96" s="240"/>
      <c r="M96" s="249" t="s">
        <v>182</v>
      </c>
      <c r="N96" s="251" t="s">
        <v>208</v>
      </c>
      <c r="O96" s="87" t="s">
        <v>209</v>
      </c>
      <c r="P96" s="54"/>
      <c r="Q96" s="242" t="s">
        <v>1089</v>
      </c>
      <c r="R96" s="240" t="s">
        <v>1101</v>
      </c>
      <c r="S96" s="82" t="s">
        <v>1102</v>
      </c>
      <c r="T96" s="82" t="s">
        <v>1103</v>
      </c>
      <c r="U96" s="82" t="s">
        <v>1104</v>
      </c>
      <c r="V96" s="82" t="s">
        <v>1105</v>
      </c>
      <c r="W96" s="239" t="s">
        <v>6740</v>
      </c>
      <c r="X96" s="79" t="s">
        <v>229</v>
      </c>
      <c r="Y96" s="26"/>
      <c r="AA96" s="238">
        <f>IF(OR(J96="Fail",ISBLANK(J96)),INDEX('Issue Code Table'!C:C,MATCH(N:N,'Issue Code Table'!A:A,0)),IF(M96="Critical",6,IF(M96="Significant",5,IF(M96="Moderate",3,2))))</f>
        <v>6</v>
      </c>
    </row>
    <row r="97" spans="1:27" ht="83.15" customHeight="1" x14ac:dyDescent="0.25">
      <c r="A97" s="158" t="s">
        <v>1106</v>
      </c>
      <c r="B97" s="85" t="s">
        <v>788</v>
      </c>
      <c r="C97" s="85" t="s">
        <v>789</v>
      </c>
      <c r="D97" s="85" t="s">
        <v>215</v>
      </c>
      <c r="E97" s="85" t="s">
        <v>1107</v>
      </c>
      <c r="F97" s="85" t="s">
        <v>1108</v>
      </c>
      <c r="G97" s="85" t="s">
        <v>1109</v>
      </c>
      <c r="H97" s="85" t="s">
        <v>1110</v>
      </c>
      <c r="I97" s="240"/>
      <c r="J97" s="85"/>
      <c r="K97" s="240" t="s">
        <v>1111</v>
      </c>
      <c r="L97" s="240"/>
      <c r="M97" s="249" t="s">
        <v>182</v>
      </c>
      <c r="N97" s="251" t="s">
        <v>208</v>
      </c>
      <c r="O97" s="87" t="s">
        <v>209</v>
      </c>
      <c r="P97" s="54"/>
      <c r="Q97" s="242" t="s">
        <v>1089</v>
      </c>
      <c r="R97" s="240" t="s">
        <v>1112</v>
      </c>
      <c r="S97" s="82" t="s">
        <v>1113</v>
      </c>
      <c r="T97" s="82" t="s">
        <v>1114</v>
      </c>
      <c r="U97" s="82" t="s">
        <v>1104</v>
      </c>
      <c r="V97" s="82" t="s">
        <v>1115</v>
      </c>
      <c r="W97" s="239" t="s">
        <v>6741</v>
      </c>
      <c r="X97" s="79" t="s">
        <v>229</v>
      </c>
      <c r="Y97" s="26"/>
      <c r="AA97" s="238">
        <f>IF(OR(J97="Fail",ISBLANK(J97)),INDEX('Issue Code Table'!C:C,MATCH(N:N,'Issue Code Table'!A:A,0)),IF(M97="Critical",6,IF(M97="Significant",5,IF(M97="Moderate",3,2))))</f>
        <v>6</v>
      </c>
    </row>
    <row r="98" spans="1:27" ht="83.15" customHeight="1" x14ac:dyDescent="0.25">
      <c r="A98" s="158" t="s">
        <v>1116</v>
      </c>
      <c r="B98" s="85" t="s">
        <v>788</v>
      </c>
      <c r="C98" s="85" t="s">
        <v>789</v>
      </c>
      <c r="D98" s="85" t="s">
        <v>215</v>
      </c>
      <c r="E98" s="85" t="s">
        <v>1117</v>
      </c>
      <c r="F98" s="85" t="s">
        <v>1118</v>
      </c>
      <c r="G98" s="85" t="s">
        <v>1119</v>
      </c>
      <c r="H98" s="85" t="s">
        <v>1120</v>
      </c>
      <c r="I98" s="240"/>
      <c r="J98" s="85"/>
      <c r="K98" s="240" t="s">
        <v>1121</v>
      </c>
      <c r="L98" s="240"/>
      <c r="M98" s="249" t="s">
        <v>276</v>
      </c>
      <c r="N98" s="241" t="s">
        <v>794</v>
      </c>
      <c r="O98" s="241" t="s">
        <v>795</v>
      </c>
      <c r="P98" s="54"/>
      <c r="Q98" s="242" t="s">
        <v>1122</v>
      </c>
      <c r="R98" s="240" t="s">
        <v>1123</v>
      </c>
      <c r="S98" s="82" t="s">
        <v>1124</v>
      </c>
      <c r="T98" s="82" t="s">
        <v>1125</v>
      </c>
      <c r="U98" s="82" t="s">
        <v>1126</v>
      </c>
      <c r="V98" s="82" t="s">
        <v>1127</v>
      </c>
      <c r="W98" s="239" t="s">
        <v>6742</v>
      </c>
      <c r="X98" s="79"/>
      <c r="Y98" s="26"/>
      <c r="AA98" s="238">
        <f>IF(OR(J98="Fail",ISBLANK(J98)),INDEX('Issue Code Table'!C:C,MATCH(N:N,'Issue Code Table'!A:A,0)),IF(M98="Critical",6,IF(M98="Significant",5,IF(M98="Moderate",3,2))))</f>
        <v>4</v>
      </c>
    </row>
    <row r="99" spans="1:27" ht="83.15" customHeight="1" x14ac:dyDescent="0.25">
      <c r="A99" s="158" t="s">
        <v>1128</v>
      </c>
      <c r="B99" s="82" t="s">
        <v>1129</v>
      </c>
      <c r="C99" s="252" t="s">
        <v>1130</v>
      </c>
      <c r="D99" s="85" t="s">
        <v>215</v>
      </c>
      <c r="E99" s="85" t="s">
        <v>1131</v>
      </c>
      <c r="F99" s="85" t="s">
        <v>1132</v>
      </c>
      <c r="G99" s="85" t="s">
        <v>1133</v>
      </c>
      <c r="H99" s="85" t="s">
        <v>1134</v>
      </c>
      <c r="I99" s="240"/>
      <c r="J99" s="85"/>
      <c r="K99" s="240" t="s">
        <v>1135</v>
      </c>
      <c r="L99" s="240" t="s">
        <v>1136</v>
      </c>
      <c r="M99" s="249" t="s">
        <v>276</v>
      </c>
      <c r="N99" s="241" t="s">
        <v>1137</v>
      </c>
      <c r="O99" s="241" t="s">
        <v>1138</v>
      </c>
      <c r="P99" s="54"/>
      <c r="Q99" s="242" t="s">
        <v>1122</v>
      </c>
      <c r="R99" s="240" t="s">
        <v>1139</v>
      </c>
      <c r="S99" s="82" t="s">
        <v>1140</v>
      </c>
      <c r="T99" s="82" t="s">
        <v>1141</v>
      </c>
      <c r="U99" s="82" t="s">
        <v>1142</v>
      </c>
      <c r="V99" s="82" t="s">
        <v>1143</v>
      </c>
      <c r="W99" s="239" t="s">
        <v>6743</v>
      </c>
      <c r="X99" s="79"/>
      <c r="Y99" s="26"/>
      <c r="AA99" s="238">
        <f>IF(OR(J99="Fail",ISBLANK(J99)),INDEX('Issue Code Table'!C:C,MATCH(N:N,'Issue Code Table'!A:A,0)),IF(M99="Critical",6,IF(M99="Significant",5,IF(M99="Moderate",3,2))))</f>
        <v>4</v>
      </c>
    </row>
    <row r="100" spans="1:27" ht="83.15" customHeight="1" x14ac:dyDescent="0.25">
      <c r="A100" s="158" t="s">
        <v>1144</v>
      </c>
      <c r="B100" s="85" t="s">
        <v>788</v>
      </c>
      <c r="C100" s="85" t="s">
        <v>789</v>
      </c>
      <c r="D100" s="85" t="s">
        <v>215</v>
      </c>
      <c r="E100" s="85" t="s">
        <v>1145</v>
      </c>
      <c r="F100" s="85" t="s">
        <v>1146</v>
      </c>
      <c r="G100" s="85" t="s">
        <v>1147</v>
      </c>
      <c r="H100" s="85" t="s">
        <v>1148</v>
      </c>
      <c r="I100" s="240"/>
      <c r="J100" s="85"/>
      <c r="K100" s="240" t="s">
        <v>1149</v>
      </c>
      <c r="L100" s="240"/>
      <c r="M100" s="241" t="s">
        <v>182</v>
      </c>
      <c r="N100" s="251" t="s">
        <v>208</v>
      </c>
      <c r="O100" s="87" t="s">
        <v>209</v>
      </c>
      <c r="P100" s="54"/>
      <c r="Q100" s="242" t="s">
        <v>1122</v>
      </c>
      <c r="R100" s="240" t="s">
        <v>1150</v>
      </c>
      <c r="S100" s="82" t="s">
        <v>1102</v>
      </c>
      <c r="T100" s="82" t="s">
        <v>1151</v>
      </c>
      <c r="U100" s="82" t="s">
        <v>1104</v>
      </c>
      <c r="V100" s="82" t="s">
        <v>1152</v>
      </c>
      <c r="W100" s="239" t="s">
        <v>6744</v>
      </c>
      <c r="X100" s="79" t="s">
        <v>229</v>
      </c>
      <c r="Y100" s="26"/>
      <c r="AA100" s="238">
        <f>IF(OR(J100="Fail",ISBLANK(J100)),INDEX('Issue Code Table'!C:C,MATCH(N:N,'Issue Code Table'!A:A,0)),IF(M100="Critical",6,IF(M100="Significant",5,IF(M100="Moderate",3,2))))</f>
        <v>6</v>
      </c>
    </row>
    <row r="101" spans="1:27" ht="83.15" customHeight="1" x14ac:dyDescent="0.25">
      <c r="A101" s="158" t="s">
        <v>1153</v>
      </c>
      <c r="B101" s="85" t="s">
        <v>255</v>
      </c>
      <c r="C101" s="85" t="s">
        <v>256</v>
      </c>
      <c r="D101" s="85" t="s">
        <v>215</v>
      </c>
      <c r="E101" s="85" t="s">
        <v>1154</v>
      </c>
      <c r="F101" s="85" t="s">
        <v>1155</v>
      </c>
      <c r="G101" s="85" t="s">
        <v>1156</v>
      </c>
      <c r="H101" s="85" t="s">
        <v>1157</v>
      </c>
      <c r="I101" s="240"/>
      <c r="J101" s="85"/>
      <c r="K101" s="240" t="s">
        <v>1158</v>
      </c>
      <c r="L101" s="240"/>
      <c r="M101" s="249" t="s">
        <v>182</v>
      </c>
      <c r="N101" s="241" t="s">
        <v>855</v>
      </c>
      <c r="O101" s="241" t="s">
        <v>856</v>
      </c>
      <c r="P101" s="54"/>
      <c r="Q101" s="242" t="s">
        <v>1122</v>
      </c>
      <c r="R101" s="240" t="s">
        <v>1159</v>
      </c>
      <c r="S101" s="82" t="s">
        <v>1160</v>
      </c>
      <c r="T101" s="82" t="s">
        <v>1161</v>
      </c>
      <c r="U101" s="82" t="s">
        <v>6456</v>
      </c>
      <c r="V101" s="82" t="s">
        <v>1162</v>
      </c>
      <c r="W101" s="239" t="s">
        <v>6745</v>
      </c>
      <c r="X101" s="79" t="s">
        <v>229</v>
      </c>
      <c r="Y101" s="26"/>
      <c r="AA101" s="238">
        <f>IF(OR(J101="Fail",ISBLANK(J101)),INDEX('Issue Code Table'!C:C,MATCH(N:N,'Issue Code Table'!A:A,0)),IF(M101="Critical",6,IF(M101="Significant",5,IF(M101="Moderate",3,2))))</f>
        <v>5</v>
      </c>
    </row>
    <row r="102" spans="1:27" ht="83.15" customHeight="1" x14ac:dyDescent="0.25">
      <c r="A102" s="158" t="s">
        <v>1163</v>
      </c>
      <c r="B102" s="85" t="s">
        <v>270</v>
      </c>
      <c r="C102" s="85" t="s">
        <v>271</v>
      </c>
      <c r="D102" s="85" t="s">
        <v>215</v>
      </c>
      <c r="E102" s="85" t="s">
        <v>1164</v>
      </c>
      <c r="F102" s="85" t="s">
        <v>1165</v>
      </c>
      <c r="G102" s="85" t="s">
        <v>1166</v>
      </c>
      <c r="H102" s="85" t="s">
        <v>1167</v>
      </c>
      <c r="I102" s="240"/>
      <c r="J102" s="85"/>
      <c r="K102" s="240" t="s">
        <v>1168</v>
      </c>
      <c r="L102" s="240"/>
      <c r="M102" s="249" t="s">
        <v>182</v>
      </c>
      <c r="N102" s="251" t="s">
        <v>208</v>
      </c>
      <c r="O102" s="87" t="s">
        <v>209</v>
      </c>
      <c r="P102" s="54"/>
      <c r="Q102" s="242" t="s">
        <v>1122</v>
      </c>
      <c r="R102" s="240" t="s">
        <v>1169</v>
      </c>
      <c r="S102" s="82" t="s">
        <v>1102</v>
      </c>
      <c r="T102" s="82" t="s">
        <v>1170</v>
      </c>
      <c r="U102" s="82" t="s">
        <v>1104</v>
      </c>
      <c r="V102" s="82" t="s">
        <v>1171</v>
      </c>
      <c r="W102" s="239" t="s">
        <v>6747</v>
      </c>
      <c r="X102" s="79" t="s">
        <v>229</v>
      </c>
      <c r="Y102" s="26"/>
      <c r="AA102" s="238">
        <f>IF(OR(J102="Fail",ISBLANK(J102)),INDEX('Issue Code Table'!C:C,MATCH(N:N,'Issue Code Table'!A:A,0)),IF(M102="Critical",6,IF(M102="Significant",5,IF(M102="Moderate",3,2))))</f>
        <v>6</v>
      </c>
    </row>
    <row r="103" spans="1:27" ht="83.15" customHeight="1" x14ac:dyDescent="0.25">
      <c r="A103" s="158" t="s">
        <v>1172</v>
      </c>
      <c r="B103" s="85" t="s">
        <v>1173</v>
      </c>
      <c r="C103" s="85" t="s">
        <v>1174</v>
      </c>
      <c r="D103" s="85" t="s">
        <v>215</v>
      </c>
      <c r="E103" s="85" t="s">
        <v>1175</v>
      </c>
      <c r="F103" s="85" t="s">
        <v>1176</v>
      </c>
      <c r="G103" s="85" t="s">
        <v>1177</v>
      </c>
      <c r="H103" s="85" t="s">
        <v>1178</v>
      </c>
      <c r="I103" s="240"/>
      <c r="J103" s="85"/>
      <c r="K103" s="240" t="s">
        <v>1179</v>
      </c>
      <c r="L103" s="240"/>
      <c r="M103" s="241" t="s">
        <v>182</v>
      </c>
      <c r="N103" s="241" t="s">
        <v>1180</v>
      </c>
      <c r="O103" s="246" t="s">
        <v>1181</v>
      </c>
      <c r="P103" s="54"/>
      <c r="Q103" s="242" t="s">
        <v>1182</v>
      </c>
      <c r="R103" s="240" t="s">
        <v>1183</v>
      </c>
      <c r="S103" s="82" t="s">
        <v>1184</v>
      </c>
      <c r="T103" s="82" t="s">
        <v>1185</v>
      </c>
      <c r="U103" s="82" t="s">
        <v>1186</v>
      </c>
      <c r="V103" s="82" t="s">
        <v>1187</v>
      </c>
      <c r="W103" s="239" t="s">
        <v>6746</v>
      </c>
      <c r="X103" s="79" t="s">
        <v>229</v>
      </c>
      <c r="Y103" s="26"/>
      <c r="AA103" s="238">
        <f>IF(OR(J103="Fail",ISBLANK(J103)),INDEX('Issue Code Table'!C:C,MATCH(N:N,'Issue Code Table'!A:A,0)),IF(M103="Critical",6,IF(M103="Significant",5,IF(M103="Moderate",3,2))))</f>
        <v>5</v>
      </c>
    </row>
    <row r="104" spans="1:27" ht="83.15" customHeight="1" x14ac:dyDescent="0.25">
      <c r="A104" s="158" t="s">
        <v>1188</v>
      </c>
      <c r="B104" s="85" t="s">
        <v>788</v>
      </c>
      <c r="C104" s="85" t="s">
        <v>789</v>
      </c>
      <c r="D104" s="85" t="s">
        <v>215</v>
      </c>
      <c r="E104" s="85" t="s">
        <v>1189</v>
      </c>
      <c r="F104" s="85" t="s">
        <v>1190</v>
      </c>
      <c r="G104" s="85" t="s">
        <v>1191</v>
      </c>
      <c r="H104" s="85" t="s">
        <v>1192</v>
      </c>
      <c r="I104" s="240"/>
      <c r="J104" s="85"/>
      <c r="K104" s="240" t="s">
        <v>1193</v>
      </c>
      <c r="L104" s="240"/>
      <c r="M104" s="249" t="s">
        <v>182</v>
      </c>
      <c r="N104" s="241" t="s">
        <v>855</v>
      </c>
      <c r="O104" s="241" t="s">
        <v>856</v>
      </c>
      <c r="P104" s="54"/>
      <c r="Q104" s="242" t="s">
        <v>1182</v>
      </c>
      <c r="R104" s="240" t="s">
        <v>1194</v>
      </c>
      <c r="S104" s="82" t="s">
        <v>1195</v>
      </c>
      <c r="T104" s="82" t="s">
        <v>1196</v>
      </c>
      <c r="U104" s="82" t="s">
        <v>1197</v>
      </c>
      <c r="V104" s="82" t="s">
        <v>1198</v>
      </c>
      <c r="W104" s="239" t="s">
        <v>6748</v>
      </c>
      <c r="X104" s="79" t="s">
        <v>229</v>
      </c>
      <c r="Y104" s="26"/>
      <c r="AA104" s="238">
        <f>IF(OR(J104="Fail",ISBLANK(J104)),INDEX('Issue Code Table'!C:C,MATCH(N:N,'Issue Code Table'!A:A,0)),IF(M104="Critical",6,IF(M104="Significant",5,IF(M104="Moderate",3,2))))</f>
        <v>5</v>
      </c>
    </row>
    <row r="105" spans="1:27" ht="83.15" customHeight="1" x14ac:dyDescent="0.25">
      <c r="A105" s="158" t="s">
        <v>1199</v>
      </c>
      <c r="B105" s="85" t="s">
        <v>175</v>
      </c>
      <c r="C105" s="85" t="s">
        <v>176</v>
      </c>
      <c r="D105" s="85" t="s">
        <v>215</v>
      </c>
      <c r="E105" s="85" t="s">
        <v>1200</v>
      </c>
      <c r="F105" s="85" t="s">
        <v>1201</v>
      </c>
      <c r="G105" s="85" t="s">
        <v>1202</v>
      </c>
      <c r="H105" s="85" t="s">
        <v>1203</v>
      </c>
      <c r="I105" s="240"/>
      <c r="J105" s="85"/>
      <c r="K105" s="240" t="s">
        <v>1204</v>
      </c>
      <c r="L105" s="240"/>
      <c r="M105" s="241" t="s">
        <v>236</v>
      </c>
      <c r="N105" s="241" t="s">
        <v>1205</v>
      </c>
      <c r="O105" s="246" t="s">
        <v>1206</v>
      </c>
      <c r="P105" s="54"/>
      <c r="Q105" s="242" t="s">
        <v>1182</v>
      </c>
      <c r="R105" s="240" t="s">
        <v>1207</v>
      </c>
      <c r="S105" s="82" t="s">
        <v>1208</v>
      </c>
      <c r="T105" s="82" t="s">
        <v>1209</v>
      </c>
      <c r="U105" s="82" t="s">
        <v>1210</v>
      </c>
      <c r="V105" s="82" t="s">
        <v>1211</v>
      </c>
      <c r="W105" s="239" t="s">
        <v>6749</v>
      </c>
      <c r="X105" s="79"/>
      <c r="Y105" s="26"/>
      <c r="AA105" s="238">
        <f>IF(OR(J105="Fail",ISBLANK(J105)),INDEX('Issue Code Table'!C:C,MATCH(N:N,'Issue Code Table'!A:A,0)),IF(M105="Critical",6,IF(M105="Significant",5,IF(M105="Moderate",3,2))))</f>
        <v>2</v>
      </c>
    </row>
    <row r="106" spans="1:27" ht="83.15" customHeight="1" x14ac:dyDescent="0.25">
      <c r="A106" s="158" t="s">
        <v>1212</v>
      </c>
      <c r="B106" s="85" t="s">
        <v>788</v>
      </c>
      <c r="C106" s="85" t="s">
        <v>789</v>
      </c>
      <c r="D106" s="85" t="s">
        <v>215</v>
      </c>
      <c r="E106" s="85" t="s">
        <v>1213</v>
      </c>
      <c r="F106" s="85" t="s">
        <v>1214</v>
      </c>
      <c r="G106" s="85" t="s">
        <v>1215</v>
      </c>
      <c r="H106" s="85" t="s">
        <v>1216</v>
      </c>
      <c r="I106" s="240"/>
      <c r="J106" s="85"/>
      <c r="K106" s="240" t="s">
        <v>1217</v>
      </c>
      <c r="L106" s="240"/>
      <c r="M106" s="249" t="s">
        <v>182</v>
      </c>
      <c r="N106" s="241" t="s">
        <v>855</v>
      </c>
      <c r="O106" s="246" t="s">
        <v>856</v>
      </c>
      <c r="P106" s="54"/>
      <c r="Q106" s="242" t="s">
        <v>1182</v>
      </c>
      <c r="R106" s="240" t="s">
        <v>1218</v>
      </c>
      <c r="S106" s="82" t="s">
        <v>1219</v>
      </c>
      <c r="T106" s="82" t="s">
        <v>1220</v>
      </c>
      <c r="U106" s="82" t="s">
        <v>1221</v>
      </c>
      <c r="V106" s="82" t="s">
        <v>1222</v>
      </c>
      <c r="W106" s="239" t="s">
        <v>6750</v>
      </c>
      <c r="X106" s="79" t="s">
        <v>229</v>
      </c>
      <c r="Y106" s="26"/>
      <c r="AA106" s="238">
        <f>IF(OR(J106="Fail",ISBLANK(J106)),INDEX('Issue Code Table'!C:C,MATCH(N:N,'Issue Code Table'!A:A,0)),IF(M106="Critical",6,IF(M106="Significant",5,IF(M106="Moderate",3,2))))</f>
        <v>5</v>
      </c>
    </row>
    <row r="107" spans="1:27" ht="83.15" customHeight="1" x14ac:dyDescent="0.25">
      <c r="A107" s="158" t="s">
        <v>1223</v>
      </c>
      <c r="B107" s="85" t="s">
        <v>788</v>
      </c>
      <c r="C107" s="85" t="s">
        <v>789</v>
      </c>
      <c r="D107" s="85" t="s">
        <v>215</v>
      </c>
      <c r="E107" s="85" t="s">
        <v>1224</v>
      </c>
      <c r="F107" s="85" t="s">
        <v>1225</v>
      </c>
      <c r="G107" s="85" t="s">
        <v>1226</v>
      </c>
      <c r="H107" s="85" t="s">
        <v>1227</v>
      </c>
      <c r="I107" s="240"/>
      <c r="J107" s="85"/>
      <c r="K107" s="240" t="s">
        <v>1228</v>
      </c>
      <c r="L107" s="240"/>
      <c r="M107" s="249" t="s">
        <v>276</v>
      </c>
      <c r="N107" s="247" t="s">
        <v>1023</v>
      </c>
      <c r="O107" s="248" t="str">
        <f>CONCATENATE(N107,": ",VLOOKUP(N107,'Issue Code Table'!$A$2:$C$418,2,0))</f>
        <v>HCM48: Low-risk operating system settings are not configured securely</v>
      </c>
      <c r="P107" s="54"/>
      <c r="Q107" s="242" t="s">
        <v>1182</v>
      </c>
      <c r="R107" s="240" t="s">
        <v>1229</v>
      </c>
      <c r="S107" s="82" t="s">
        <v>1230</v>
      </c>
      <c r="T107" s="82" t="s">
        <v>1231</v>
      </c>
      <c r="U107" s="82" t="s">
        <v>1232</v>
      </c>
      <c r="V107" s="82" t="s">
        <v>1233</v>
      </c>
      <c r="W107" s="239" t="s">
        <v>6751</v>
      </c>
      <c r="X107" s="79"/>
      <c r="Y107" s="26"/>
      <c r="AA107" s="238">
        <f>IF(OR(J107="Fail",ISBLANK(J107)),INDEX('Issue Code Table'!C:C,MATCH(N:N,'Issue Code Table'!A:A,0)),IF(M107="Critical",6,IF(M107="Significant",5,IF(M107="Moderate",3,2))))</f>
        <v>3</v>
      </c>
    </row>
    <row r="108" spans="1:27" ht="83.15" customHeight="1" x14ac:dyDescent="0.25">
      <c r="A108" s="158" t="s">
        <v>1234</v>
      </c>
      <c r="B108" s="85" t="s">
        <v>1235</v>
      </c>
      <c r="C108" s="85" t="s">
        <v>1236</v>
      </c>
      <c r="D108" s="85" t="s">
        <v>215</v>
      </c>
      <c r="E108" s="85" t="s">
        <v>1237</v>
      </c>
      <c r="F108" s="85" t="s">
        <v>1238</v>
      </c>
      <c r="G108" s="85" t="s">
        <v>1239</v>
      </c>
      <c r="H108" s="85" t="s">
        <v>1240</v>
      </c>
      <c r="I108" s="240"/>
      <c r="J108" s="85"/>
      <c r="K108" s="240" t="s">
        <v>1241</v>
      </c>
      <c r="L108" s="240"/>
      <c r="M108" s="249" t="s">
        <v>276</v>
      </c>
      <c r="N108" s="241" t="s">
        <v>855</v>
      </c>
      <c r="O108" s="246" t="s">
        <v>856</v>
      </c>
      <c r="P108" s="54"/>
      <c r="Q108" s="242" t="s">
        <v>1182</v>
      </c>
      <c r="R108" s="240" t="s">
        <v>1242</v>
      </c>
      <c r="S108" s="82" t="s">
        <v>1243</v>
      </c>
      <c r="T108" s="82" t="s">
        <v>1244</v>
      </c>
      <c r="U108" s="82" t="s">
        <v>1245</v>
      </c>
      <c r="V108" s="82" t="s">
        <v>1246</v>
      </c>
      <c r="W108" s="239" t="s">
        <v>6752</v>
      </c>
      <c r="X108" s="79"/>
      <c r="Y108" s="26"/>
      <c r="AA108" s="238">
        <f>IF(OR(J108="Fail",ISBLANK(J108)),INDEX('Issue Code Table'!C:C,MATCH(N:N,'Issue Code Table'!A:A,0)),IF(M108="Critical",6,IF(M108="Significant",5,IF(M108="Moderate",3,2))))</f>
        <v>5</v>
      </c>
    </row>
    <row r="109" spans="1:27" ht="83.15" customHeight="1" x14ac:dyDescent="0.25">
      <c r="A109" s="158" t="s">
        <v>1247</v>
      </c>
      <c r="B109" s="85" t="s">
        <v>788</v>
      </c>
      <c r="C109" s="85" t="s">
        <v>789</v>
      </c>
      <c r="D109" s="85" t="s">
        <v>215</v>
      </c>
      <c r="E109" s="85" t="s">
        <v>1248</v>
      </c>
      <c r="F109" s="85" t="s">
        <v>1249</v>
      </c>
      <c r="G109" s="85" t="s">
        <v>1250</v>
      </c>
      <c r="H109" s="85" t="s">
        <v>1251</v>
      </c>
      <c r="I109" s="240"/>
      <c r="J109" s="85"/>
      <c r="K109" s="240" t="s">
        <v>1252</v>
      </c>
      <c r="L109" s="240"/>
      <c r="M109" s="249" t="s">
        <v>182</v>
      </c>
      <c r="N109" s="241" t="s">
        <v>855</v>
      </c>
      <c r="O109" s="246" t="s">
        <v>856</v>
      </c>
      <c r="P109" s="54"/>
      <c r="Q109" s="242" t="s">
        <v>1182</v>
      </c>
      <c r="R109" s="240" t="s">
        <v>1253</v>
      </c>
      <c r="S109" s="82" t="s">
        <v>1219</v>
      </c>
      <c r="T109" s="82" t="s">
        <v>1254</v>
      </c>
      <c r="U109" s="82" t="s">
        <v>1221</v>
      </c>
      <c r="V109" s="82" t="s">
        <v>1255</v>
      </c>
      <c r="W109" s="239" t="s">
        <v>6753</v>
      </c>
      <c r="X109" s="79" t="s">
        <v>229</v>
      </c>
      <c r="Y109" s="26"/>
      <c r="AA109" s="238">
        <f>IF(OR(J109="Fail",ISBLANK(J109)),INDEX('Issue Code Table'!C:C,MATCH(N:N,'Issue Code Table'!A:A,0)),IF(M109="Critical",6,IF(M109="Significant",5,IF(M109="Moderate",3,2))))</f>
        <v>5</v>
      </c>
    </row>
    <row r="110" spans="1:27" ht="83.15" customHeight="1" x14ac:dyDescent="0.25">
      <c r="A110" s="158" t="s">
        <v>1256</v>
      </c>
      <c r="B110" s="85" t="s">
        <v>788</v>
      </c>
      <c r="C110" s="85" t="s">
        <v>789</v>
      </c>
      <c r="D110" s="85" t="s">
        <v>215</v>
      </c>
      <c r="E110" s="85" t="s">
        <v>1257</v>
      </c>
      <c r="F110" s="85" t="s">
        <v>1258</v>
      </c>
      <c r="G110" s="85" t="s">
        <v>1259</v>
      </c>
      <c r="H110" s="85" t="s">
        <v>1260</v>
      </c>
      <c r="I110" s="240"/>
      <c r="J110" s="85"/>
      <c r="K110" s="240" t="s">
        <v>1261</v>
      </c>
      <c r="L110" s="240"/>
      <c r="M110" s="249" t="s">
        <v>182</v>
      </c>
      <c r="N110" s="244" t="s">
        <v>1262</v>
      </c>
      <c r="O110" s="241" t="s">
        <v>1263</v>
      </c>
      <c r="P110" s="54"/>
      <c r="Q110" s="242" t="s">
        <v>1264</v>
      </c>
      <c r="R110" s="240" t="s">
        <v>1265</v>
      </c>
      <c r="S110" s="82" t="s">
        <v>1266</v>
      </c>
      <c r="T110" s="82" t="s">
        <v>1267</v>
      </c>
      <c r="U110" s="82" t="s">
        <v>860</v>
      </c>
      <c r="V110" s="82" t="s">
        <v>1268</v>
      </c>
      <c r="W110" s="239" t="s">
        <v>6754</v>
      </c>
      <c r="X110" s="79" t="s">
        <v>229</v>
      </c>
      <c r="Y110" s="26"/>
      <c r="AA110" s="238">
        <f>IF(OR(J110="Fail",ISBLANK(J110)),INDEX('Issue Code Table'!C:C,MATCH(N:N,'Issue Code Table'!A:A,0)),IF(M110="Critical",6,IF(M110="Significant",5,IF(M110="Moderate",3,2))))</f>
        <v>5</v>
      </c>
    </row>
    <row r="111" spans="1:27" ht="83.15" customHeight="1" x14ac:dyDescent="0.25">
      <c r="A111" s="158" t="s">
        <v>1269</v>
      </c>
      <c r="B111" s="85" t="s">
        <v>788</v>
      </c>
      <c r="C111" s="85" t="s">
        <v>789</v>
      </c>
      <c r="D111" s="85" t="s">
        <v>215</v>
      </c>
      <c r="E111" s="85" t="s">
        <v>1270</v>
      </c>
      <c r="F111" s="85" t="s">
        <v>1271</v>
      </c>
      <c r="G111" s="85" t="s">
        <v>218</v>
      </c>
      <c r="H111" s="85" t="s">
        <v>1272</v>
      </c>
      <c r="I111" s="240"/>
      <c r="J111" s="85"/>
      <c r="K111" s="240" t="s">
        <v>1273</v>
      </c>
      <c r="L111" s="240"/>
      <c r="M111" s="241" t="s">
        <v>182</v>
      </c>
      <c r="N111" s="241" t="s">
        <v>855</v>
      </c>
      <c r="O111" s="241" t="s">
        <v>856</v>
      </c>
      <c r="P111" s="54"/>
      <c r="Q111" s="242" t="s">
        <v>1264</v>
      </c>
      <c r="R111" s="240" t="s">
        <v>1274</v>
      </c>
      <c r="S111" s="82" t="s">
        <v>1275</v>
      </c>
      <c r="T111" s="82" t="s">
        <v>1276</v>
      </c>
      <c r="U111" s="82" t="s">
        <v>1277</v>
      </c>
      <c r="V111" s="82" t="s">
        <v>1278</v>
      </c>
      <c r="W111" s="239" t="s">
        <v>6755</v>
      </c>
      <c r="X111" s="79" t="s">
        <v>229</v>
      </c>
      <c r="Y111" s="26"/>
      <c r="AA111" s="238">
        <f>IF(OR(J111="Fail",ISBLANK(J111)),INDEX('Issue Code Table'!C:C,MATCH(N:N,'Issue Code Table'!A:A,0)),IF(M111="Critical",6,IF(M111="Significant",5,IF(M111="Moderate",3,2))))</f>
        <v>5</v>
      </c>
    </row>
    <row r="112" spans="1:27" ht="83.15" customHeight="1" x14ac:dyDescent="0.25">
      <c r="A112" s="158" t="s">
        <v>1279</v>
      </c>
      <c r="B112" s="85" t="s">
        <v>788</v>
      </c>
      <c r="C112" s="85" t="s">
        <v>789</v>
      </c>
      <c r="D112" s="85" t="s">
        <v>215</v>
      </c>
      <c r="E112" s="85" t="s">
        <v>1280</v>
      </c>
      <c r="F112" s="85" t="s">
        <v>1281</v>
      </c>
      <c r="G112" s="85" t="s">
        <v>1282</v>
      </c>
      <c r="H112" s="85" t="s">
        <v>1283</v>
      </c>
      <c r="I112" s="240"/>
      <c r="J112" s="85"/>
      <c r="K112" s="240" t="s">
        <v>1284</v>
      </c>
      <c r="L112" s="240"/>
      <c r="M112" s="249" t="s">
        <v>182</v>
      </c>
      <c r="N112" s="241" t="s">
        <v>855</v>
      </c>
      <c r="O112" s="241" t="s">
        <v>856</v>
      </c>
      <c r="P112" s="54"/>
      <c r="Q112" s="242" t="s">
        <v>1264</v>
      </c>
      <c r="R112" s="240" t="s">
        <v>1285</v>
      </c>
      <c r="S112" s="82" t="s">
        <v>1286</v>
      </c>
      <c r="T112" s="82" t="s">
        <v>1287</v>
      </c>
      <c r="U112" s="82" t="s">
        <v>1288</v>
      </c>
      <c r="V112" s="82" t="s">
        <v>1289</v>
      </c>
      <c r="W112" s="239" t="s">
        <v>6756</v>
      </c>
      <c r="X112" s="79" t="s">
        <v>229</v>
      </c>
      <c r="Y112" s="26"/>
      <c r="AA112" s="238">
        <f>IF(OR(J112="Fail",ISBLANK(J112)),INDEX('Issue Code Table'!C:C,MATCH(N:N,'Issue Code Table'!A:A,0)),IF(M112="Critical",6,IF(M112="Significant",5,IF(M112="Moderate",3,2))))</f>
        <v>5</v>
      </c>
    </row>
    <row r="113" spans="1:27" ht="83.15" customHeight="1" x14ac:dyDescent="0.25">
      <c r="A113" s="158" t="s">
        <v>1290</v>
      </c>
      <c r="B113" s="85" t="s">
        <v>788</v>
      </c>
      <c r="C113" s="85" t="s">
        <v>789</v>
      </c>
      <c r="D113" s="85" t="s">
        <v>215</v>
      </c>
      <c r="E113" s="85" t="s">
        <v>1291</v>
      </c>
      <c r="F113" s="85" t="s">
        <v>1292</v>
      </c>
      <c r="G113" s="85" t="s">
        <v>1293</v>
      </c>
      <c r="H113" s="85" t="s">
        <v>1294</v>
      </c>
      <c r="I113" s="240"/>
      <c r="J113" s="85"/>
      <c r="K113" s="240" t="s">
        <v>1295</v>
      </c>
      <c r="L113" s="240"/>
      <c r="M113" s="249" t="s">
        <v>182</v>
      </c>
      <c r="N113" s="241" t="s">
        <v>855</v>
      </c>
      <c r="O113" s="241" t="s">
        <v>856</v>
      </c>
      <c r="P113" s="54"/>
      <c r="Q113" s="242" t="s">
        <v>1264</v>
      </c>
      <c r="R113" s="240" t="s">
        <v>1296</v>
      </c>
      <c r="S113" s="82" t="s">
        <v>1297</v>
      </c>
      <c r="T113" s="82" t="s">
        <v>1298</v>
      </c>
      <c r="U113" s="82" t="s">
        <v>1299</v>
      </c>
      <c r="V113" s="82" t="s">
        <v>1300</v>
      </c>
      <c r="W113" s="239" t="s">
        <v>6757</v>
      </c>
      <c r="X113" s="79" t="s">
        <v>229</v>
      </c>
      <c r="Y113" s="26"/>
      <c r="AA113" s="238">
        <f>IF(OR(J113="Fail",ISBLANK(J113)),INDEX('Issue Code Table'!C:C,MATCH(N:N,'Issue Code Table'!A:A,0)),IF(M113="Critical",6,IF(M113="Significant",5,IF(M113="Moderate",3,2))))</f>
        <v>5</v>
      </c>
    </row>
    <row r="114" spans="1:27" ht="83.15" customHeight="1" x14ac:dyDescent="0.25">
      <c r="A114" s="158" t="s">
        <v>1301</v>
      </c>
      <c r="B114" s="85" t="s">
        <v>175</v>
      </c>
      <c r="C114" s="85" t="s">
        <v>176</v>
      </c>
      <c r="D114" s="85" t="s">
        <v>215</v>
      </c>
      <c r="E114" s="85" t="s">
        <v>1302</v>
      </c>
      <c r="F114" s="85" t="s">
        <v>1303</v>
      </c>
      <c r="G114" s="85" t="s">
        <v>1304</v>
      </c>
      <c r="H114" s="85" t="s">
        <v>1305</v>
      </c>
      <c r="I114" s="240"/>
      <c r="J114" s="85"/>
      <c r="K114" s="240" t="s">
        <v>1306</v>
      </c>
      <c r="L114" s="240"/>
      <c r="M114" s="249" t="s">
        <v>182</v>
      </c>
      <c r="N114" s="244" t="s">
        <v>1307</v>
      </c>
      <c r="O114" s="241" t="s">
        <v>1308</v>
      </c>
      <c r="P114" s="54"/>
      <c r="Q114" s="242" t="s">
        <v>1264</v>
      </c>
      <c r="R114" s="240" t="s">
        <v>1309</v>
      </c>
      <c r="S114" s="82" t="s">
        <v>1310</v>
      </c>
      <c r="T114" s="82" t="s">
        <v>1311</v>
      </c>
      <c r="U114" s="82" t="s">
        <v>860</v>
      </c>
      <c r="V114" s="82" t="s">
        <v>1312</v>
      </c>
      <c r="W114" s="239" t="s">
        <v>6758</v>
      </c>
      <c r="X114" s="79" t="s">
        <v>229</v>
      </c>
      <c r="Y114" s="26"/>
      <c r="AA114" s="238">
        <f>IF(OR(J114="Fail",ISBLANK(J114)),INDEX('Issue Code Table'!C:C,MATCH(N:N,'Issue Code Table'!A:A,0)),IF(M114="Critical",6,IF(M114="Significant",5,IF(M114="Moderate",3,2))))</f>
        <v>7</v>
      </c>
    </row>
    <row r="115" spans="1:27" ht="114.75" customHeight="1" x14ac:dyDescent="0.25">
      <c r="A115" s="158" t="s">
        <v>1313</v>
      </c>
      <c r="B115" s="85" t="s">
        <v>788</v>
      </c>
      <c r="C115" s="85" t="s">
        <v>789</v>
      </c>
      <c r="D115" s="85" t="s">
        <v>215</v>
      </c>
      <c r="E115" s="85" t="s">
        <v>1314</v>
      </c>
      <c r="F115" s="85" t="s">
        <v>1315</v>
      </c>
      <c r="G115" s="85" t="s">
        <v>1316</v>
      </c>
      <c r="H115" s="85" t="s">
        <v>1317</v>
      </c>
      <c r="I115" s="240"/>
      <c r="J115" s="85"/>
      <c r="K115" s="240" t="s">
        <v>1318</v>
      </c>
      <c r="L115" s="240"/>
      <c r="M115" s="249" t="s">
        <v>182</v>
      </c>
      <c r="N115" s="241" t="s">
        <v>855</v>
      </c>
      <c r="O115" s="241" t="s">
        <v>856</v>
      </c>
      <c r="P115" s="54"/>
      <c r="Q115" s="242" t="s">
        <v>1264</v>
      </c>
      <c r="R115" s="240" t="s">
        <v>1319</v>
      </c>
      <c r="S115" s="82" t="s">
        <v>1320</v>
      </c>
      <c r="T115" s="82" t="s">
        <v>1321</v>
      </c>
      <c r="U115" s="82" t="s">
        <v>1322</v>
      </c>
      <c r="V115" s="82" t="s">
        <v>1323</v>
      </c>
      <c r="W115" s="239" t="s">
        <v>6759</v>
      </c>
      <c r="X115" s="79" t="s">
        <v>229</v>
      </c>
      <c r="Y115" s="26"/>
      <c r="AA115" s="238">
        <f>IF(OR(J115="Fail",ISBLANK(J115)),INDEX('Issue Code Table'!C:C,MATCH(N:N,'Issue Code Table'!A:A,0)),IF(M115="Critical",6,IF(M115="Significant",5,IF(M115="Moderate",3,2))))</f>
        <v>5</v>
      </c>
    </row>
    <row r="116" spans="1:27" ht="83.15" customHeight="1" x14ac:dyDescent="0.25">
      <c r="A116" s="158" t="s">
        <v>1324</v>
      </c>
      <c r="B116" s="85" t="s">
        <v>788</v>
      </c>
      <c r="C116" s="85" t="s">
        <v>789</v>
      </c>
      <c r="D116" s="85" t="s">
        <v>215</v>
      </c>
      <c r="E116" s="85" t="s">
        <v>1325</v>
      </c>
      <c r="F116" s="85" t="s">
        <v>1326</v>
      </c>
      <c r="G116" s="85" t="s">
        <v>1327</v>
      </c>
      <c r="H116" s="85" t="s">
        <v>1328</v>
      </c>
      <c r="I116" s="240"/>
      <c r="J116" s="85"/>
      <c r="K116" s="240" t="s">
        <v>1329</v>
      </c>
      <c r="L116" s="240"/>
      <c r="M116" s="249" t="s">
        <v>182</v>
      </c>
      <c r="N116" s="247" t="s">
        <v>855</v>
      </c>
      <c r="O116" s="248" t="str">
        <f>CONCATENATE(N116,": ",VLOOKUP(N116,'Issue Code Table'!$A$2:$C$418,2,0))</f>
        <v>HCM45: System configuration provides additional attack surface</v>
      </c>
      <c r="P116" s="54"/>
      <c r="Q116" s="242" t="s">
        <v>1264</v>
      </c>
      <c r="R116" s="240" t="s">
        <v>1330</v>
      </c>
      <c r="S116" s="82" t="s">
        <v>1331</v>
      </c>
      <c r="T116" s="82" t="s">
        <v>1332</v>
      </c>
      <c r="U116" s="82" t="s">
        <v>1333</v>
      </c>
      <c r="V116" s="82" t="s">
        <v>1334</v>
      </c>
      <c r="W116" s="239" t="s">
        <v>6760</v>
      </c>
      <c r="X116" s="79" t="s">
        <v>229</v>
      </c>
      <c r="Y116" s="26"/>
      <c r="AA116" s="238">
        <f>IF(OR(J116="Fail",ISBLANK(J116)),INDEX('Issue Code Table'!C:C,MATCH(N:N,'Issue Code Table'!A:A,0)),IF(M116="Critical",6,IF(M116="Significant",5,IF(M116="Moderate",3,2))))</f>
        <v>5</v>
      </c>
    </row>
    <row r="117" spans="1:27" ht="83.15" customHeight="1" x14ac:dyDescent="0.25">
      <c r="A117" s="158" t="s">
        <v>1335</v>
      </c>
      <c r="B117" s="85" t="s">
        <v>788</v>
      </c>
      <c r="C117" s="85" t="s">
        <v>789</v>
      </c>
      <c r="D117" s="85" t="s">
        <v>215</v>
      </c>
      <c r="E117" s="85" t="s">
        <v>1336</v>
      </c>
      <c r="F117" s="85" t="s">
        <v>1337</v>
      </c>
      <c r="G117" s="85" t="s">
        <v>1338</v>
      </c>
      <c r="H117" s="85" t="s">
        <v>1339</v>
      </c>
      <c r="I117" s="240"/>
      <c r="J117" s="85"/>
      <c r="K117" s="240" t="s">
        <v>1340</v>
      </c>
      <c r="L117" s="240"/>
      <c r="M117" s="249" t="s">
        <v>182</v>
      </c>
      <c r="N117" s="241" t="s">
        <v>855</v>
      </c>
      <c r="O117" s="241" t="s">
        <v>856</v>
      </c>
      <c r="P117" s="54"/>
      <c r="Q117" s="242" t="s">
        <v>1264</v>
      </c>
      <c r="R117" s="240" t="s">
        <v>1341</v>
      </c>
      <c r="S117" s="82" t="s">
        <v>1342</v>
      </c>
      <c r="T117" s="82" t="s">
        <v>1343</v>
      </c>
      <c r="U117" s="82" t="s">
        <v>1344</v>
      </c>
      <c r="V117" s="82" t="s">
        <v>1345</v>
      </c>
      <c r="W117" s="239" t="s">
        <v>6761</v>
      </c>
      <c r="X117" s="79" t="s">
        <v>229</v>
      </c>
      <c r="Y117" s="26"/>
      <c r="AA117" s="238">
        <f>IF(OR(J117="Fail",ISBLANK(J117)),INDEX('Issue Code Table'!C:C,MATCH(N:N,'Issue Code Table'!A:A,0)),IF(M117="Critical",6,IF(M117="Significant",5,IF(M117="Moderate",3,2))))</f>
        <v>5</v>
      </c>
    </row>
    <row r="118" spans="1:27" ht="154.5" customHeight="1" x14ac:dyDescent="0.25">
      <c r="A118" s="158" t="s">
        <v>1346</v>
      </c>
      <c r="B118" s="85" t="s">
        <v>788</v>
      </c>
      <c r="C118" s="85" t="s">
        <v>789</v>
      </c>
      <c r="D118" s="85" t="s">
        <v>215</v>
      </c>
      <c r="E118" s="85" t="s">
        <v>1347</v>
      </c>
      <c r="F118" s="85" t="s">
        <v>1348</v>
      </c>
      <c r="G118" s="85" t="s">
        <v>1349</v>
      </c>
      <c r="H118" s="85" t="s">
        <v>1350</v>
      </c>
      <c r="I118" s="240"/>
      <c r="J118" s="85"/>
      <c r="K118" s="240" t="s">
        <v>1351</v>
      </c>
      <c r="L118" s="240"/>
      <c r="M118" s="249" t="s">
        <v>182</v>
      </c>
      <c r="N118" s="241" t="s">
        <v>855</v>
      </c>
      <c r="O118" s="241" t="s">
        <v>856</v>
      </c>
      <c r="P118" s="54"/>
      <c r="Q118" s="242" t="s">
        <v>1264</v>
      </c>
      <c r="R118" s="240" t="s">
        <v>1352</v>
      </c>
      <c r="S118" s="82" t="s">
        <v>1353</v>
      </c>
      <c r="T118" s="82" t="s">
        <v>1354</v>
      </c>
      <c r="U118" s="82" t="s">
        <v>1322</v>
      </c>
      <c r="V118" s="82" t="s">
        <v>1355</v>
      </c>
      <c r="W118" s="239" t="s">
        <v>6762</v>
      </c>
      <c r="X118" s="79" t="s">
        <v>229</v>
      </c>
      <c r="Y118" s="26"/>
      <c r="AA118" s="238">
        <f>IF(OR(J118="Fail",ISBLANK(J118)),INDEX('Issue Code Table'!C:C,MATCH(N:N,'Issue Code Table'!A:A,0)),IF(M118="Critical",6,IF(M118="Significant",5,IF(M118="Moderate",3,2))))</f>
        <v>5</v>
      </c>
    </row>
    <row r="119" spans="1:27" ht="83.15" customHeight="1" x14ac:dyDescent="0.25">
      <c r="A119" s="158" t="s">
        <v>1356</v>
      </c>
      <c r="B119" s="85" t="s">
        <v>1357</v>
      </c>
      <c r="C119" s="85" t="s">
        <v>1236</v>
      </c>
      <c r="D119" s="85" t="s">
        <v>215</v>
      </c>
      <c r="E119" s="85" t="s">
        <v>1358</v>
      </c>
      <c r="F119" s="85" t="s">
        <v>1359</v>
      </c>
      <c r="G119" s="85" t="s">
        <v>1360</v>
      </c>
      <c r="H119" s="85" t="s">
        <v>1361</v>
      </c>
      <c r="I119" s="240"/>
      <c r="J119" s="85"/>
      <c r="K119" s="240" t="s">
        <v>1362</v>
      </c>
      <c r="L119" s="240"/>
      <c r="M119" s="249" t="s">
        <v>182</v>
      </c>
      <c r="N119" s="241" t="s">
        <v>1010</v>
      </c>
      <c r="O119" s="241" t="s">
        <v>1011</v>
      </c>
      <c r="P119" s="54"/>
      <c r="Q119" s="242" t="s">
        <v>1363</v>
      </c>
      <c r="R119" s="240" t="s">
        <v>1364</v>
      </c>
      <c r="S119" s="82" t="s">
        <v>1365</v>
      </c>
      <c r="T119" s="82" t="s">
        <v>1366</v>
      </c>
      <c r="U119" s="82" t="s">
        <v>1367</v>
      </c>
      <c r="V119" s="82" t="s">
        <v>1368</v>
      </c>
      <c r="W119" s="239" t="s">
        <v>6763</v>
      </c>
      <c r="X119" s="79" t="s">
        <v>229</v>
      </c>
      <c r="Y119" s="26"/>
      <c r="AA119" s="238">
        <f>IF(OR(J119="Fail",ISBLANK(J119)),INDEX('Issue Code Table'!C:C,MATCH(N:N,'Issue Code Table'!A:A,0)),IF(M119="Critical",6,IF(M119="Significant",5,IF(M119="Moderate",3,2))))</f>
        <v>5</v>
      </c>
    </row>
    <row r="120" spans="1:27" ht="83.15" customHeight="1" x14ac:dyDescent="0.25">
      <c r="A120" s="158" t="s">
        <v>1369</v>
      </c>
      <c r="B120" s="85" t="s">
        <v>175</v>
      </c>
      <c r="C120" s="85" t="s">
        <v>176</v>
      </c>
      <c r="D120" s="85" t="s">
        <v>215</v>
      </c>
      <c r="E120" s="85" t="s">
        <v>1370</v>
      </c>
      <c r="F120" s="85" t="s">
        <v>1371</v>
      </c>
      <c r="G120" s="85" t="s">
        <v>1372</v>
      </c>
      <c r="H120" s="85" t="s">
        <v>1373</v>
      </c>
      <c r="I120" s="240"/>
      <c r="J120" s="85"/>
      <c r="K120" s="240" t="s">
        <v>1374</v>
      </c>
      <c r="L120" s="240"/>
      <c r="M120" s="249" t="s">
        <v>182</v>
      </c>
      <c r="N120" s="251" t="s">
        <v>208</v>
      </c>
      <c r="O120" s="87" t="s">
        <v>209</v>
      </c>
      <c r="P120" s="54"/>
      <c r="Q120" s="242" t="s">
        <v>1363</v>
      </c>
      <c r="R120" s="240" t="s">
        <v>1375</v>
      </c>
      <c r="S120" s="82" t="s">
        <v>1376</v>
      </c>
      <c r="T120" s="82" t="s">
        <v>1377</v>
      </c>
      <c r="U120" s="82" t="s">
        <v>1378</v>
      </c>
      <c r="V120" s="82" t="s">
        <v>1379</v>
      </c>
      <c r="W120" s="239" t="s">
        <v>6764</v>
      </c>
      <c r="X120" s="79" t="s">
        <v>229</v>
      </c>
      <c r="Y120" s="26"/>
      <c r="AA120" s="238">
        <f>IF(OR(J120="Fail",ISBLANK(J120)),INDEX('Issue Code Table'!C:C,MATCH(N:N,'Issue Code Table'!A:A,0)),IF(M120="Critical",6,IF(M120="Significant",5,IF(M120="Moderate",3,2))))</f>
        <v>6</v>
      </c>
    </row>
    <row r="121" spans="1:27" ht="83.15" customHeight="1" x14ac:dyDescent="0.25">
      <c r="A121" s="158" t="s">
        <v>1380</v>
      </c>
      <c r="B121" s="85" t="s">
        <v>1381</v>
      </c>
      <c r="C121" s="85" t="s">
        <v>1382</v>
      </c>
      <c r="D121" s="85" t="s">
        <v>215</v>
      </c>
      <c r="E121" s="85" t="s">
        <v>1383</v>
      </c>
      <c r="F121" s="85" t="s">
        <v>1384</v>
      </c>
      <c r="G121" s="85" t="s">
        <v>1385</v>
      </c>
      <c r="H121" s="85" t="s">
        <v>1386</v>
      </c>
      <c r="I121" s="240"/>
      <c r="J121" s="85"/>
      <c r="K121" s="240" t="s">
        <v>1387</v>
      </c>
      <c r="L121" s="240"/>
      <c r="M121" s="241" t="s">
        <v>182</v>
      </c>
      <c r="N121" s="241" t="s">
        <v>855</v>
      </c>
      <c r="O121" s="241" t="s">
        <v>856</v>
      </c>
      <c r="P121" s="54"/>
      <c r="Q121" s="242" t="s">
        <v>1363</v>
      </c>
      <c r="R121" s="240" t="s">
        <v>1388</v>
      </c>
      <c r="S121" s="82" t="s">
        <v>1389</v>
      </c>
      <c r="T121" s="82" t="s">
        <v>1390</v>
      </c>
      <c r="U121" s="82" t="s">
        <v>1391</v>
      </c>
      <c r="V121" s="82" t="s">
        <v>1392</v>
      </c>
      <c r="W121" s="239" t="s">
        <v>6765</v>
      </c>
      <c r="X121" s="79" t="s">
        <v>229</v>
      </c>
      <c r="Y121" s="26"/>
      <c r="AA121" s="238">
        <f>IF(OR(J121="Fail",ISBLANK(J121)),INDEX('Issue Code Table'!C:C,MATCH(N:N,'Issue Code Table'!A:A,0)),IF(M121="Critical",6,IF(M121="Significant",5,IF(M121="Moderate",3,2))))</f>
        <v>5</v>
      </c>
    </row>
    <row r="122" spans="1:27" ht="83.15" customHeight="1" x14ac:dyDescent="0.25">
      <c r="A122" s="158" t="s">
        <v>1393</v>
      </c>
      <c r="B122" s="85" t="s">
        <v>1381</v>
      </c>
      <c r="C122" s="85" t="s">
        <v>1382</v>
      </c>
      <c r="D122" s="85" t="s">
        <v>215</v>
      </c>
      <c r="E122" s="85" t="s">
        <v>1394</v>
      </c>
      <c r="F122" s="85" t="s">
        <v>1395</v>
      </c>
      <c r="G122" s="85" t="s">
        <v>1396</v>
      </c>
      <c r="H122" s="85" t="s">
        <v>1397</v>
      </c>
      <c r="I122" s="240"/>
      <c r="J122" s="85"/>
      <c r="K122" s="240" t="s">
        <v>1398</v>
      </c>
      <c r="L122" s="240"/>
      <c r="M122" s="241" t="s">
        <v>182</v>
      </c>
      <c r="N122" s="241" t="s">
        <v>855</v>
      </c>
      <c r="O122" s="241" t="s">
        <v>856</v>
      </c>
      <c r="P122" s="54"/>
      <c r="Q122" s="242" t="s">
        <v>1363</v>
      </c>
      <c r="R122" s="240" t="s">
        <v>1399</v>
      </c>
      <c r="S122" s="82" t="s">
        <v>1400</v>
      </c>
      <c r="T122" s="82" t="s">
        <v>1401</v>
      </c>
      <c r="U122" s="82" t="s">
        <v>1402</v>
      </c>
      <c r="V122" s="82" t="s">
        <v>1403</v>
      </c>
      <c r="W122" s="239" t="s">
        <v>6766</v>
      </c>
      <c r="X122" s="79" t="s">
        <v>229</v>
      </c>
      <c r="Y122" s="26"/>
      <c r="AA122" s="238">
        <f>IF(OR(J122="Fail",ISBLANK(J122)),INDEX('Issue Code Table'!C:C,MATCH(N:N,'Issue Code Table'!A:A,0)),IF(M122="Critical",6,IF(M122="Significant",5,IF(M122="Moderate",3,2))))</f>
        <v>5</v>
      </c>
    </row>
    <row r="123" spans="1:27" ht="83.15" customHeight="1" x14ac:dyDescent="0.25">
      <c r="A123" s="158" t="s">
        <v>1404</v>
      </c>
      <c r="B123" s="85" t="s">
        <v>175</v>
      </c>
      <c r="C123" s="85" t="s">
        <v>176</v>
      </c>
      <c r="D123" s="85" t="s">
        <v>215</v>
      </c>
      <c r="E123" s="85" t="s">
        <v>1405</v>
      </c>
      <c r="F123" s="85" t="s">
        <v>1406</v>
      </c>
      <c r="G123" s="85" t="s">
        <v>1407</v>
      </c>
      <c r="H123" s="85" t="s">
        <v>1408</v>
      </c>
      <c r="I123" s="240"/>
      <c r="J123" s="85"/>
      <c r="K123" s="240" t="s">
        <v>1409</v>
      </c>
      <c r="L123" s="240"/>
      <c r="M123" s="249" t="s">
        <v>182</v>
      </c>
      <c r="N123" s="251" t="s">
        <v>208</v>
      </c>
      <c r="O123" s="87" t="s">
        <v>209</v>
      </c>
      <c r="P123" s="54"/>
      <c r="Q123" s="242" t="s">
        <v>1363</v>
      </c>
      <c r="R123" s="240" t="s">
        <v>1410</v>
      </c>
      <c r="S123" s="82" t="s">
        <v>1411</v>
      </c>
      <c r="T123" s="82" t="s">
        <v>1412</v>
      </c>
      <c r="U123" s="82" t="s">
        <v>1413</v>
      </c>
      <c r="V123" s="82" t="s">
        <v>1414</v>
      </c>
      <c r="W123" s="239" t="s">
        <v>6767</v>
      </c>
      <c r="X123" s="79" t="s">
        <v>229</v>
      </c>
      <c r="Y123" s="26"/>
      <c r="AA123" s="238">
        <f>IF(OR(J123="Fail",ISBLANK(J123)),INDEX('Issue Code Table'!C:C,MATCH(N:N,'Issue Code Table'!A:A,0)),IF(M123="Critical",6,IF(M123="Significant",5,IF(M123="Moderate",3,2))))</f>
        <v>6</v>
      </c>
    </row>
    <row r="124" spans="1:27" ht="83.15" customHeight="1" x14ac:dyDescent="0.25">
      <c r="A124" s="158" t="s">
        <v>1415</v>
      </c>
      <c r="B124" s="85" t="s">
        <v>175</v>
      </c>
      <c r="C124" s="85" t="s">
        <v>176</v>
      </c>
      <c r="D124" s="85" t="s">
        <v>215</v>
      </c>
      <c r="E124" s="85" t="s">
        <v>1416</v>
      </c>
      <c r="F124" s="85" t="s">
        <v>1417</v>
      </c>
      <c r="G124" s="85" t="s">
        <v>1418</v>
      </c>
      <c r="H124" s="85" t="s">
        <v>1419</v>
      </c>
      <c r="I124" s="240"/>
      <c r="J124" s="85"/>
      <c r="K124" s="240" t="s">
        <v>1420</v>
      </c>
      <c r="L124" s="240"/>
      <c r="M124" s="249" t="s">
        <v>182</v>
      </c>
      <c r="N124" s="247" t="s">
        <v>855</v>
      </c>
      <c r="O124" s="248" t="str">
        <f>CONCATENATE(N124,": ",VLOOKUP(N124,'Issue Code Table'!$A$2:$C$418,2,0))</f>
        <v>HCM45: System configuration provides additional attack surface</v>
      </c>
      <c r="P124" s="54"/>
      <c r="Q124" s="242" t="s">
        <v>1363</v>
      </c>
      <c r="R124" s="240" t="s">
        <v>1421</v>
      </c>
      <c r="S124" s="82" t="s">
        <v>1422</v>
      </c>
      <c r="T124" s="82" t="s">
        <v>1423</v>
      </c>
      <c r="U124" s="82" t="s">
        <v>1424</v>
      </c>
      <c r="V124" s="82" t="s">
        <v>1425</v>
      </c>
      <c r="W124" s="239" t="s">
        <v>6768</v>
      </c>
      <c r="X124" s="79" t="s">
        <v>229</v>
      </c>
      <c r="Y124" s="26"/>
      <c r="AA124" s="238">
        <f>IF(OR(J124="Fail",ISBLANK(J124)),INDEX('Issue Code Table'!C:C,MATCH(N:N,'Issue Code Table'!A:A,0)),IF(M124="Critical",6,IF(M124="Significant",5,IF(M124="Moderate",3,2))))</f>
        <v>5</v>
      </c>
    </row>
    <row r="125" spans="1:27" ht="83.15" customHeight="1" x14ac:dyDescent="0.25">
      <c r="A125" s="158" t="s">
        <v>1426</v>
      </c>
      <c r="B125" s="85" t="s">
        <v>1427</v>
      </c>
      <c r="C125" s="85" t="s">
        <v>188</v>
      </c>
      <c r="D125" s="85" t="s">
        <v>215</v>
      </c>
      <c r="E125" s="85" t="s">
        <v>1428</v>
      </c>
      <c r="F125" s="85" t="s">
        <v>1429</v>
      </c>
      <c r="G125" s="85" t="s">
        <v>1430</v>
      </c>
      <c r="H125" s="85" t="s">
        <v>1431</v>
      </c>
      <c r="I125" s="240"/>
      <c r="J125" s="85"/>
      <c r="K125" s="240" t="s">
        <v>1432</v>
      </c>
      <c r="L125" s="240"/>
      <c r="M125" s="249" t="s">
        <v>182</v>
      </c>
      <c r="N125" s="244" t="s">
        <v>921</v>
      </c>
      <c r="O125" s="241" t="s">
        <v>922</v>
      </c>
      <c r="P125" s="54"/>
      <c r="Q125" s="242" t="s">
        <v>1363</v>
      </c>
      <c r="R125" s="240" t="s">
        <v>1433</v>
      </c>
      <c r="S125" s="82" t="s">
        <v>1434</v>
      </c>
      <c r="T125" s="82" t="s">
        <v>1435</v>
      </c>
      <c r="U125" s="82" t="s">
        <v>1436</v>
      </c>
      <c r="V125" s="82" t="s">
        <v>1437</v>
      </c>
      <c r="W125" s="239" t="s">
        <v>6769</v>
      </c>
      <c r="X125" s="79" t="s">
        <v>229</v>
      </c>
      <c r="Y125" s="26"/>
      <c r="AA125" s="238">
        <f>IF(OR(J125="Fail",ISBLANK(J125)),INDEX('Issue Code Table'!C:C,MATCH(N:N,'Issue Code Table'!A:A,0)),IF(M125="Critical",6,IF(M125="Significant",5,IF(M125="Moderate",3,2))))</f>
        <v>6</v>
      </c>
    </row>
    <row r="126" spans="1:27" ht="83.15" customHeight="1" x14ac:dyDescent="0.25">
      <c r="A126" s="158" t="s">
        <v>1438</v>
      </c>
      <c r="B126" s="85" t="s">
        <v>1381</v>
      </c>
      <c r="C126" s="85" t="s">
        <v>1382</v>
      </c>
      <c r="D126" s="85" t="s">
        <v>215</v>
      </c>
      <c r="E126" s="85" t="s">
        <v>1439</v>
      </c>
      <c r="F126" s="85" t="s">
        <v>1440</v>
      </c>
      <c r="G126" s="85" t="s">
        <v>1441</v>
      </c>
      <c r="H126" s="85" t="s">
        <v>1442</v>
      </c>
      <c r="I126" s="240"/>
      <c r="J126" s="85"/>
      <c r="K126" s="240" t="s">
        <v>1443</v>
      </c>
      <c r="L126" s="240"/>
      <c r="M126" s="249" t="s">
        <v>182</v>
      </c>
      <c r="N126" s="241" t="s">
        <v>855</v>
      </c>
      <c r="O126" s="241" t="s">
        <v>856</v>
      </c>
      <c r="P126" s="54"/>
      <c r="Q126" s="242" t="s">
        <v>1363</v>
      </c>
      <c r="R126" s="240" t="s">
        <v>1444</v>
      </c>
      <c r="S126" s="82" t="s">
        <v>1445</v>
      </c>
      <c r="T126" s="82" t="s">
        <v>1446</v>
      </c>
      <c r="U126" s="82" t="s">
        <v>1447</v>
      </c>
      <c r="V126" s="82" t="s">
        <v>1448</v>
      </c>
      <c r="W126" s="239" t="s">
        <v>6770</v>
      </c>
      <c r="X126" s="79" t="s">
        <v>229</v>
      </c>
      <c r="Y126" s="26"/>
      <c r="AA126" s="238">
        <f>IF(OR(J126="Fail",ISBLANK(J126)),INDEX('Issue Code Table'!C:C,MATCH(N:N,'Issue Code Table'!A:A,0)),IF(M126="Critical",6,IF(M126="Significant",5,IF(M126="Moderate",3,2))))</f>
        <v>5</v>
      </c>
    </row>
    <row r="127" spans="1:27" ht="83.15" customHeight="1" x14ac:dyDescent="0.25">
      <c r="A127" s="158" t="s">
        <v>1449</v>
      </c>
      <c r="B127" s="85" t="s">
        <v>1450</v>
      </c>
      <c r="C127" s="85" t="s">
        <v>915</v>
      </c>
      <c r="D127" s="85" t="s">
        <v>215</v>
      </c>
      <c r="E127" s="85" t="s">
        <v>1451</v>
      </c>
      <c r="F127" s="85" t="s">
        <v>1452</v>
      </c>
      <c r="G127" s="85" t="s">
        <v>1453</v>
      </c>
      <c r="H127" s="85" t="s">
        <v>1454</v>
      </c>
      <c r="I127" s="240"/>
      <c r="J127" s="85"/>
      <c r="K127" s="240" t="s">
        <v>1455</v>
      </c>
      <c r="L127" s="240"/>
      <c r="M127" s="249" t="s">
        <v>182</v>
      </c>
      <c r="N127" s="251" t="s">
        <v>208</v>
      </c>
      <c r="O127" s="87" t="s">
        <v>209</v>
      </c>
      <c r="P127" s="54"/>
      <c r="Q127" s="242" t="s">
        <v>1363</v>
      </c>
      <c r="R127" s="240" t="s">
        <v>1456</v>
      </c>
      <c r="S127" s="82" t="s">
        <v>1457</v>
      </c>
      <c r="T127" s="82" t="s">
        <v>1458</v>
      </c>
      <c r="U127" s="82" t="s">
        <v>1459</v>
      </c>
      <c r="V127" s="82" t="s">
        <v>1460</v>
      </c>
      <c r="W127" s="239" t="s">
        <v>6771</v>
      </c>
      <c r="X127" s="79" t="s">
        <v>229</v>
      </c>
      <c r="Y127" s="26"/>
      <c r="AA127" s="238">
        <f>IF(OR(J127="Fail",ISBLANK(J127)),INDEX('Issue Code Table'!C:C,MATCH(N:N,'Issue Code Table'!A:A,0)),IF(M127="Critical",6,IF(M127="Significant",5,IF(M127="Moderate",3,2))))</f>
        <v>6</v>
      </c>
    </row>
    <row r="128" spans="1:27" ht="83.15" customHeight="1" x14ac:dyDescent="0.25">
      <c r="A128" s="158" t="s">
        <v>1461</v>
      </c>
      <c r="B128" s="85" t="s">
        <v>175</v>
      </c>
      <c r="C128" s="85" t="s">
        <v>176</v>
      </c>
      <c r="D128" s="85" t="s">
        <v>215</v>
      </c>
      <c r="E128" s="85" t="s">
        <v>1462</v>
      </c>
      <c r="F128" s="85" t="s">
        <v>1463</v>
      </c>
      <c r="G128" s="85" t="s">
        <v>1464</v>
      </c>
      <c r="H128" s="85" t="s">
        <v>1465</v>
      </c>
      <c r="I128" s="240"/>
      <c r="J128" s="85"/>
      <c r="K128" s="240" t="s">
        <v>1466</v>
      </c>
      <c r="L128" s="240"/>
      <c r="M128" s="249" t="s">
        <v>182</v>
      </c>
      <c r="N128" s="251" t="s">
        <v>208</v>
      </c>
      <c r="O128" s="87" t="s">
        <v>209</v>
      </c>
      <c r="P128" s="54"/>
      <c r="Q128" s="242" t="s">
        <v>1363</v>
      </c>
      <c r="R128" s="240" t="s">
        <v>1467</v>
      </c>
      <c r="S128" s="82" t="s">
        <v>1468</v>
      </c>
      <c r="T128" s="82" t="s">
        <v>1469</v>
      </c>
      <c r="U128" s="82" t="s">
        <v>1470</v>
      </c>
      <c r="V128" s="82" t="s">
        <v>1471</v>
      </c>
      <c r="W128" s="239" t="s">
        <v>6772</v>
      </c>
      <c r="X128" s="79" t="s">
        <v>229</v>
      </c>
      <c r="Y128" s="26"/>
      <c r="AA128" s="238">
        <f>IF(OR(J128="Fail",ISBLANK(J128)),INDEX('Issue Code Table'!C:C,MATCH(N:N,'Issue Code Table'!A:A,0)),IF(M128="Critical",6,IF(M128="Significant",5,IF(M128="Moderate",3,2))))</f>
        <v>6</v>
      </c>
    </row>
    <row r="129" spans="1:27" ht="83.15" customHeight="1" x14ac:dyDescent="0.25">
      <c r="A129" s="158" t="s">
        <v>1472</v>
      </c>
      <c r="B129" s="85" t="s">
        <v>175</v>
      </c>
      <c r="C129" s="85" t="s">
        <v>176</v>
      </c>
      <c r="D129" s="85" t="s">
        <v>215</v>
      </c>
      <c r="E129" s="85" t="s">
        <v>1473</v>
      </c>
      <c r="F129" s="85" t="s">
        <v>1474</v>
      </c>
      <c r="G129" s="85" t="s">
        <v>1475</v>
      </c>
      <c r="H129" s="85" t="s">
        <v>1476</v>
      </c>
      <c r="I129" s="240"/>
      <c r="J129" s="85"/>
      <c r="K129" s="240" t="s">
        <v>1477</v>
      </c>
      <c r="L129" s="240"/>
      <c r="M129" s="241" t="s">
        <v>182</v>
      </c>
      <c r="N129" s="241" t="s">
        <v>855</v>
      </c>
      <c r="O129" s="241" t="s">
        <v>856</v>
      </c>
      <c r="P129" s="54"/>
      <c r="Q129" s="242" t="s">
        <v>1478</v>
      </c>
      <c r="R129" s="240" t="s">
        <v>1479</v>
      </c>
      <c r="S129" s="82" t="s">
        <v>1480</v>
      </c>
      <c r="T129" s="82" t="s">
        <v>1481</v>
      </c>
      <c r="U129" s="82" t="s">
        <v>1482</v>
      </c>
      <c r="V129" s="82" t="s">
        <v>1483</v>
      </c>
      <c r="W129" s="239" t="s">
        <v>6773</v>
      </c>
      <c r="X129" s="79" t="s">
        <v>229</v>
      </c>
      <c r="Y129" s="26"/>
      <c r="AA129" s="238">
        <f>IF(OR(J129="Fail",ISBLANK(J129)),INDEX('Issue Code Table'!C:C,MATCH(N:N,'Issue Code Table'!A:A,0)),IF(M129="Critical",6,IF(M129="Significant",5,IF(M129="Moderate",3,2))))</f>
        <v>5</v>
      </c>
    </row>
    <row r="130" spans="1:27" ht="83.15" customHeight="1" x14ac:dyDescent="0.25">
      <c r="A130" s="158" t="s">
        <v>1484</v>
      </c>
      <c r="B130" s="85" t="s">
        <v>270</v>
      </c>
      <c r="C130" s="85" t="s">
        <v>271</v>
      </c>
      <c r="D130" s="85" t="s">
        <v>215</v>
      </c>
      <c r="E130" s="85" t="s">
        <v>1485</v>
      </c>
      <c r="F130" s="85" t="s">
        <v>1486</v>
      </c>
      <c r="G130" s="85" t="s">
        <v>1487</v>
      </c>
      <c r="H130" s="85" t="s">
        <v>1488</v>
      </c>
      <c r="I130" s="240"/>
      <c r="J130" s="85"/>
      <c r="K130" s="240" t="s">
        <v>1489</v>
      </c>
      <c r="L130" s="240"/>
      <c r="M130" s="241" t="s">
        <v>276</v>
      </c>
      <c r="N130" s="241" t="s">
        <v>893</v>
      </c>
      <c r="O130" s="241" t="s">
        <v>894</v>
      </c>
      <c r="P130" s="54"/>
      <c r="Q130" s="242" t="s">
        <v>1478</v>
      </c>
      <c r="R130" s="240" t="s">
        <v>1490</v>
      </c>
      <c r="S130" s="82" t="s">
        <v>1491</v>
      </c>
      <c r="T130" s="82" t="s">
        <v>1492</v>
      </c>
      <c r="U130" s="82" t="s">
        <v>1493</v>
      </c>
      <c r="V130" s="82" t="s">
        <v>1494</v>
      </c>
      <c r="W130" s="239" t="s">
        <v>6774</v>
      </c>
      <c r="X130" s="79"/>
      <c r="Y130" s="26"/>
      <c r="AA130" s="238">
        <f>IF(OR(J130="Fail",ISBLANK(J130)),INDEX('Issue Code Table'!C:C,MATCH(N:N,'Issue Code Table'!A:A,0)),IF(M130="Critical",6,IF(M130="Significant",5,IF(M130="Moderate",3,2))))</f>
        <v>4</v>
      </c>
    </row>
    <row r="131" spans="1:27" ht="83.15" customHeight="1" x14ac:dyDescent="0.25">
      <c r="A131" s="158" t="s">
        <v>1495</v>
      </c>
      <c r="B131" s="85" t="s">
        <v>1496</v>
      </c>
      <c r="C131" s="85" t="s">
        <v>1382</v>
      </c>
      <c r="D131" s="85" t="s">
        <v>215</v>
      </c>
      <c r="E131" s="85" t="s">
        <v>1497</v>
      </c>
      <c r="F131" s="85" t="s">
        <v>1498</v>
      </c>
      <c r="G131" s="85" t="s">
        <v>1499</v>
      </c>
      <c r="H131" s="85" t="s">
        <v>1500</v>
      </c>
      <c r="I131" s="240"/>
      <c r="J131" s="85"/>
      <c r="K131" s="240" t="s">
        <v>1501</v>
      </c>
      <c r="L131" s="240"/>
      <c r="M131" s="249" t="s">
        <v>276</v>
      </c>
      <c r="N131" s="247" t="s">
        <v>1502</v>
      </c>
      <c r="O131" s="248" t="str">
        <f>CONCATENATE(N131,": ",VLOOKUP(N131,'Issue Code Table'!$A$2:$C$418,2,0))</f>
        <v>HSI33: Memory protection mechanisms are not sufficient</v>
      </c>
      <c r="P131" s="54"/>
      <c r="Q131" s="242" t="s">
        <v>1503</v>
      </c>
      <c r="R131" s="240" t="s">
        <v>1504</v>
      </c>
      <c r="S131" s="82" t="s">
        <v>1505</v>
      </c>
      <c r="T131" s="82" t="s">
        <v>1506</v>
      </c>
      <c r="U131" s="82" t="s">
        <v>1507</v>
      </c>
      <c r="V131" s="82" t="s">
        <v>1508</v>
      </c>
      <c r="W131" s="239" t="s">
        <v>6775</v>
      </c>
      <c r="X131" s="79"/>
      <c r="Y131" s="26"/>
      <c r="AA131" s="238">
        <f>IF(OR(J131="Fail",ISBLANK(J131)),INDEX('Issue Code Table'!C:C,MATCH(N:N,'Issue Code Table'!A:A,0)),IF(M131="Critical",6,IF(M131="Significant",5,IF(M131="Moderate",3,2))))</f>
        <v>5</v>
      </c>
    </row>
    <row r="132" spans="1:27" ht="83.15" customHeight="1" x14ac:dyDescent="0.25">
      <c r="A132" s="158" t="s">
        <v>1509</v>
      </c>
      <c r="B132" s="85" t="s">
        <v>1381</v>
      </c>
      <c r="C132" s="85" t="s">
        <v>1382</v>
      </c>
      <c r="D132" s="85" t="s">
        <v>215</v>
      </c>
      <c r="E132" s="85" t="s">
        <v>1510</v>
      </c>
      <c r="F132" s="85" t="s">
        <v>1511</v>
      </c>
      <c r="G132" s="85" t="s">
        <v>1512</v>
      </c>
      <c r="H132" s="85" t="s">
        <v>1513</v>
      </c>
      <c r="I132" s="240"/>
      <c r="J132" s="85"/>
      <c r="K132" s="240" t="s">
        <v>1514</v>
      </c>
      <c r="L132" s="240"/>
      <c r="M132" s="249" t="s">
        <v>182</v>
      </c>
      <c r="N132" s="247" t="s">
        <v>1023</v>
      </c>
      <c r="O132" s="248" t="str">
        <f>CONCATENATE(N132,": ",VLOOKUP(N132,'Issue Code Table'!$A$2:$C$418,2,0))</f>
        <v>HCM48: Low-risk operating system settings are not configured securely</v>
      </c>
      <c r="P132" s="54"/>
      <c r="Q132" s="242" t="s">
        <v>1503</v>
      </c>
      <c r="R132" s="240" t="s">
        <v>1515</v>
      </c>
      <c r="S132" s="82" t="s">
        <v>1516</v>
      </c>
      <c r="T132" s="82" t="s">
        <v>1517</v>
      </c>
      <c r="U132" s="82" t="s">
        <v>1518</v>
      </c>
      <c r="V132" s="82" t="s">
        <v>1519</v>
      </c>
      <c r="W132" s="239" t="s">
        <v>6776</v>
      </c>
      <c r="X132" s="79" t="s">
        <v>229</v>
      </c>
      <c r="Y132" s="26"/>
      <c r="AA132" s="238">
        <f>IF(OR(J132="Fail",ISBLANK(J132)),INDEX('Issue Code Table'!C:C,MATCH(N:N,'Issue Code Table'!A:A,0)),IF(M132="Critical",6,IF(M132="Significant",5,IF(M132="Moderate",3,2))))</f>
        <v>3</v>
      </c>
    </row>
    <row r="133" spans="1:27" ht="83.15" customHeight="1" x14ac:dyDescent="0.25">
      <c r="A133" s="158" t="s">
        <v>1520</v>
      </c>
      <c r="B133" s="85" t="s">
        <v>1450</v>
      </c>
      <c r="C133" s="85" t="s">
        <v>915</v>
      </c>
      <c r="D133" s="85" t="s">
        <v>215</v>
      </c>
      <c r="E133" s="85" t="s">
        <v>1521</v>
      </c>
      <c r="F133" s="85" t="s">
        <v>1522</v>
      </c>
      <c r="G133" s="85" t="s">
        <v>1523</v>
      </c>
      <c r="H133" s="85" t="s">
        <v>1524</v>
      </c>
      <c r="I133" s="240"/>
      <c r="J133" s="85"/>
      <c r="K133" s="240" t="s">
        <v>1525</v>
      </c>
      <c r="L133" s="240"/>
      <c r="M133" s="249" t="s">
        <v>182</v>
      </c>
      <c r="N133" s="251" t="s">
        <v>208</v>
      </c>
      <c r="O133" s="87" t="s">
        <v>209</v>
      </c>
      <c r="P133" s="54"/>
      <c r="Q133" s="242" t="s">
        <v>1526</v>
      </c>
      <c r="R133" s="240" t="s">
        <v>1527</v>
      </c>
      <c r="S133" s="82" t="s">
        <v>1528</v>
      </c>
      <c r="T133" s="82" t="s">
        <v>1529</v>
      </c>
      <c r="U133" s="82" t="s">
        <v>1530</v>
      </c>
      <c r="V133" s="82" t="s">
        <v>1531</v>
      </c>
      <c r="W133" s="239" t="s">
        <v>6777</v>
      </c>
      <c r="X133" s="79" t="s">
        <v>229</v>
      </c>
      <c r="Y133" s="26"/>
      <c r="AA133" s="238">
        <f>IF(OR(J133="Fail",ISBLANK(J133)),INDEX('Issue Code Table'!C:C,MATCH(N:N,'Issue Code Table'!A:A,0)),IF(M133="Critical",6,IF(M133="Significant",5,IF(M133="Moderate",3,2))))</f>
        <v>6</v>
      </c>
    </row>
    <row r="134" spans="1:27" ht="83.15" customHeight="1" x14ac:dyDescent="0.25">
      <c r="A134" s="158" t="s">
        <v>1532</v>
      </c>
      <c r="B134" s="85" t="s">
        <v>270</v>
      </c>
      <c r="C134" s="85" t="s">
        <v>271</v>
      </c>
      <c r="D134" s="85" t="s">
        <v>215</v>
      </c>
      <c r="E134" s="85" t="s">
        <v>1533</v>
      </c>
      <c r="F134" s="85" t="s">
        <v>1534</v>
      </c>
      <c r="G134" s="85" t="s">
        <v>1535</v>
      </c>
      <c r="H134" s="85" t="s">
        <v>6455</v>
      </c>
      <c r="I134" s="240"/>
      <c r="J134" s="85"/>
      <c r="K134" s="85" t="s">
        <v>3720</v>
      </c>
      <c r="L134" s="240"/>
      <c r="M134" s="249" t="s">
        <v>182</v>
      </c>
      <c r="N134" s="244" t="s">
        <v>1262</v>
      </c>
      <c r="O134" s="241" t="s">
        <v>1263</v>
      </c>
      <c r="P134" s="54"/>
      <c r="Q134" s="242" t="s">
        <v>1536</v>
      </c>
      <c r="R134" s="240" t="s">
        <v>1537</v>
      </c>
      <c r="S134" s="82" t="s">
        <v>1538</v>
      </c>
      <c r="T134" s="82" t="s">
        <v>1539</v>
      </c>
      <c r="U134" s="82" t="s">
        <v>860</v>
      </c>
      <c r="V134" s="82" t="s">
        <v>1540</v>
      </c>
      <c r="W134" s="239" t="s">
        <v>6778</v>
      </c>
      <c r="X134" s="79" t="s">
        <v>229</v>
      </c>
      <c r="Y134" s="26"/>
      <c r="AA134" s="238">
        <f>IF(OR(J134="Fail",ISBLANK(J134)),INDEX('Issue Code Table'!C:C,MATCH(N:N,'Issue Code Table'!A:A,0)),IF(M134="Critical",6,IF(M134="Significant",5,IF(M134="Moderate",3,2))))</f>
        <v>5</v>
      </c>
    </row>
    <row r="135" spans="1:27" ht="83.15" customHeight="1" x14ac:dyDescent="0.25">
      <c r="A135" s="158" t="s">
        <v>1541</v>
      </c>
      <c r="B135" s="85" t="s">
        <v>270</v>
      </c>
      <c r="C135" s="85" t="s">
        <v>271</v>
      </c>
      <c r="D135" s="85" t="s">
        <v>215</v>
      </c>
      <c r="E135" s="85" t="s">
        <v>1542</v>
      </c>
      <c r="F135" s="85" t="s">
        <v>1543</v>
      </c>
      <c r="G135" s="85" t="s">
        <v>1544</v>
      </c>
      <c r="H135" s="85" t="s">
        <v>1545</v>
      </c>
      <c r="I135" s="240"/>
      <c r="J135" s="85"/>
      <c r="K135" s="240" t="s">
        <v>1546</v>
      </c>
      <c r="L135" s="240"/>
      <c r="M135" s="241" t="s">
        <v>276</v>
      </c>
      <c r="N135" s="241" t="s">
        <v>855</v>
      </c>
      <c r="O135" s="241" t="s">
        <v>856</v>
      </c>
      <c r="P135" s="54"/>
      <c r="Q135" s="242" t="s">
        <v>1536</v>
      </c>
      <c r="R135" s="240" t="s">
        <v>1547</v>
      </c>
      <c r="S135" s="82" t="s">
        <v>1548</v>
      </c>
      <c r="T135" s="82" t="s">
        <v>1549</v>
      </c>
      <c r="U135" s="82" t="s">
        <v>1550</v>
      </c>
      <c r="V135" s="82" t="s">
        <v>1551</v>
      </c>
      <c r="W135" s="239" t="s">
        <v>6779</v>
      </c>
      <c r="X135" s="79"/>
      <c r="Y135" s="26"/>
      <c r="AA135" s="238">
        <f>IF(OR(J135="Fail",ISBLANK(J135)),INDEX('Issue Code Table'!C:C,MATCH(N:N,'Issue Code Table'!A:A,0)),IF(M135="Critical",6,IF(M135="Significant",5,IF(M135="Moderate",3,2))))</f>
        <v>5</v>
      </c>
    </row>
    <row r="136" spans="1:27" ht="83.15" customHeight="1" x14ac:dyDescent="0.25">
      <c r="A136" s="158" t="s">
        <v>1552</v>
      </c>
      <c r="B136" s="85" t="s">
        <v>788</v>
      </c>
      <c r="C136" s="85" t="s">
        <v>789</v>
      </c>
      <c r="D136" s="85" t="s">
        <v>215</v>
      </c>
      <c r="E136" s="85" t="s">
        <v>1553</v>
      </c>
      <c r="F136" s="85" t="s">
        <v>1554</v>
      </c>
      <c r="G136" s="85" t="s">
        <v>1555</v>
      </c>
      <c r="H136" s="85" t="s">
        <v>1556</v>
      </c>
      <c r="I136" s="240"/>
      <c r="J136" s="85"/>
      <c r="K136" s="240" t="s">
        <v>1557</v>
      </c>
      <c r="L136" s="240"/>
      <c r="M136" s="241" t="s">
        <v>182</v>
      </c>
      <c r="N136" s="241" t="s">
        <v>1262</v>
      </c>
      <c r="O136" s="241" t="s">
        <v>1263</v>
      </c>
      <c r="P136" s="54"/>
      <c r="Q136" s="242" t="s">
        <v>1558</v>
      </c>
      <c r="R136" s="240" t="s">
        <v>1559</v>
      </c>
      <c r="S136" s="82" t="s">
        <v>1560</v>
      </c>
      <c r="T136" s="82" t="s">
        <v>1561</v>
      </c>
      <c r="U136" s="82" t="s">
        <v>1562</v>
      </c>
      <c r="V136" s="82" t="s">
        <v>1563</v>
      </c>
      <c r="W136" s="239" t="s">
        <v>6780</v>
      </c>
      <c r="X136" s="79" t="s">
        <v>229</v>
      </c>
      <c r="Y136" s="26"/>
      <c r="AA136" s="238">
        <f>IF(OR(J136="Fail",ISBLANK(J136)),INDEX('Issue Code Table'!C:C,MATCH(N:N,'Issue Code Table'!A:A,0)),IF(M136="Critical",6,IF(M136="Significant",5,IF(M136="Moderate",3,2))))</f>
        <v>5</v>
      </c>
    </row>
    <row r="137" spans="1:27" ht="83.15" customHeight="1" x14ac:dyDescent="0.25">
      <c r="A137" s="158" t="s">
        <v>1564</v>
      </c>
      <c r="B137" s="85" t="s">
        <v>788</v>
      </c>
      <c r="C137" s="85" t="s">
        <v>789</v>
      </c>
      <c r="D137" s="85" t="s">
        <v>215</v>
      </c>
      <c r="E137" s="85" t="s">
        <v>1565</v>
      </c>
      <c r="F137" s="85" t="s">
        <v>1566</v>
      </c>
      <c r="G137" s="85" t="s">
        <v>1567</v>
      </c>
      <c r="H137" s="85" t="s">
        <v>1568</v>
      </c>
      <c r="I137" s="240"/>
      <c r="J137" s="85"/>
      <c r="K137" s="240" t="s">
        <v>1569</v>
      </c>
      <c r="L137" s="240"/>
      <c r="M137" s="241" t="s">
        <v>182</v>
      </c>
      <c r="N137" s="241" t="s">
        <v>1570</v>
      </c>
      <c r="O137" s="241" t="s">
        <v>1571</v>
      </c>
      <c r="P137" s="54"/>
      <c r="Q137" s="242" t="s">
        <v>1558</v>
      </c>
      <c r="R137" s="240" t="s">
        <v>1572</v>
      </c>
      <c r="S137" s="82" t="s">
        <v>1573</v>
      </c>
      <c r="T137" s="82" t="s">
        <v>1574</v>
      </c>
      <c r="U137" s="82" t="s">
        <v>1575</v>
      </c>
      <c r="V137" s="82" t="s">
        <v>1576</v>
      </c>
      <c r="W137" s="237" t="s">
        <v>1577</v>
      </c>
      <c r="X137" s="79" t="s">
        <v>229</v>
      </c>
      <c r="Y137" s="26"/>
      <c r="AA137" s="238">
        <f>IF(OR(J137="Fail",ISBLANK(J137)),INDEX('Issue Code Table'!C:C,MATCH(N:N,'Issue Code Table'!A:A,0)),IF(M137="Critical",6,IF(M137="Significant",5,IF(M137="Moderate",3,2))))</f>
        <v>5</v>
      </c>
    </row>
    <row r="138" spans="1:27" ht="83.15" customHeight="1" x14ac:dyDescent="0.25">
      <c r="A138" s="158" t="s">
        <v>1578</v>
      </c>
      <c r="B138" s="85" t="s">
        <v>788</v>
      </c>
      <c r="C138" s="85" t="s">
        <v>789</v>
      </c>
      <c r="D138" s="85" t="s">
        <v>215</v>
      </c>
      <c r="E138" s="85" t="s">
        <v>1579</v>
      </c>
      <c r="F138" s="85" t="s">
        <v>1580</v>
      </c>
      <c r="G138" s="85" t="s">
        <v>1581</v>
      </c>
      <c r="H138" s="85" t="s">
        <v>1582</v>
      </c>
      <c r="I138" s="240"/>
      <c r="J138" s="85"/>
      <c r="K138" s="240" t="s">
        <v>1583</v>
      </c>
      <c r="L138" s="240"/>
      <c r="M138" s="241" t="s">
        <v>182</v>
      </c>
      <c r="N138" s="241" t="s">
        <v>1262</v>
      </c>
      <c r="O138" s="241" t="s">
        <v>1263</v>
      </c>
      <c r="P138" s="54"/>
      <c r="Q138" s="242" t="s">
        <v>1558</v>
      </c>
      <c r="R138" s="240" t="s">
        <v>1584</v>
      </c>
      <c r="S138" s="82" t="s">
        <v>1585</v>
      </c>
      <c r="T138" s="82" t="s">
        <v>1586</v>
      </c>
      <c r="U138" s="82" t="s">
        <v>1587</v>
      </c>
      <c r="V138" s="82" t="s">
        <v>1588</v>
      </c>
      <c r="W138" s="237" t="s">
        <v>1589</v>
      </c>
      <c r="X138" s="79" t="s">
        <v>229</v>
      </c>
      <c r="Y138" s="26"/>
      <c r="AA138" s="238">
        <f>IF(OR(J138="Fail",ISBLANK(J138)),INDEX('Issue Code Table'!C:C,MATCH(N:N,'Issue Code Table'!A:A,0)),IF(M138="Critical",6,IF(M138="Significant",5,IF(M138="Moderate",3,2))))</f>
        <v>5</v>
      </c>
    </row>
    <row r="139" spans="1:27" ht="83.15" customHeight="1" x14ac:dyDescent="0.25">
      <c r="A139" s="158" t="s">
        <v>1590</v>
      </c>
      <c r="B139" s="85" t="s">
        <v>788</v>
      </c>
      <c r="C139" s="85" t="s">
        <v>789</v>
      </c>
      <c r="D139" s="85" t="s">
        <v>215</v>
      </c>
      <c r="E139" s="85" t="s">
        <v>1591</v>
      </c>
      <c r="F139" s="85" t="s">
        <v>1592</v>
      </c>
      <c r="G139" s="85" t="s">
        <v>1593</v>
      </c>
      <c r="H139" s="85" t="s">
        <v>1594</v>
      </c>
      <c r="I139" s="240"/>
      <c r="J139" s="85"/>
      <c r="K139" s="240" t="s">
        <v>1595</v>
      </c>
      <c r="L139" s="240"/>
      <c r="M139" s="241" t="s">
        <v>182</v>
      </c>
      <c r="N139" s="241" t="s">
        <v>1262</v>
      </c>
      <c r="O139" s="241" t="s">
        <v>1263</v>
      </c>
      <c r="P139" s="54"/>
      <c r="Q139" s="242" t="s">
        <v>1558</v>
      </c>
      <c r="R139" s="240" t="s">
        <v>1596</v>
      </c>
      <c r="S139" s="82" t="s">
        <v>1597</v>
      </c>
      <c r="T139" s="82" t="s">
        <v>1598</v>
      </c>
      <c r="U139" s="82" t="s">
        <v>1599</v>
      </c>
      <c r="V139" s="82" t="s">
        <v>1600</v>
      </c>
      <c r="W139" s="237" t="s">
        <v>1601</v>
      </c>
      <c r="X139" s="79" t="s">
        <v>229</v>
      </c>
      <c r="Y139" s="26"/>
      <c r="AA139" s="238">
        <f>IF(OR(J139="Fail",ISBLANK(J139)),INDEX('Issue Code Table'!C:C,MATCH(N:N,'Issue Code Table'!A:A,0)),IF(M139="Critical",6,IF(M139="Significant",5,IF(M139="Moderate",3,2))))</f>
        <v>5</v>
      </c>
    </row>
    <row r="140" spans="1:27" ht="83.15" customHeight="1" x14ac:dyDescent="0.25">
      <c r="A140" s="158" t="s">
        <v>1602</v>
      </c>
      <c r="B140" s="85" t="s">
        <v>788</v>
      </c>
      <c r="C140" s="85" t="s">
        <v>789</v>
      </c>
      <c r="D140" s="85" t="s">
        <v>215</v>
      </c>
      <c r="E140" s="85" t="s">
        <v>1603</v>
      </c>
      <c r="F140" s="85" t="s">
        <v>1604</v>
      </c>
      <c r="G140" s="85" t="s">
        <v>1605</v>
      </c>
      <c r="H140" s="85" t="s">
        <v>1606</v>
      </c>
      <c r="I140" s="240"/>
      <c r="J140" s="85"/>
      <c r="K140" s="240" t="s">
        <v>1607</v>
      </c>
      <c r="L140" s="240"/>
      <c r="M140" s="241" t="s">
        <v>182</v>
      </c>
      <c r="N140" s="241" t="s">
        <v>855</v>
      </c>
      <c r="O140" s="241" t="s">
        <v>856</v>
      </c>
      <c r="P140" s="54"/>
      <c r="Q140" s="242" t="s">
        <v>1558</v>
      </c>
      <c r="R140" s="240" t="s">
        <v>1608</v>
      </c>
      <c r="S140" s="82" t="s">
        <v>1609</v>
      </c>
      <c r="T140" s="82" t="s">
        <v>1610</v>
      </c>
      <c r="U140" s="82" t="s">
        <v>1611</v>
      </c>
      <c r="V140" s="82" t="s">
        <v>1612</v>
      </c>
      <c r="W140" s="237" t="s">
        <v>1613</v>
      </c>
      <c r="X140" s="79" t="s">
        <v>229</v>
      </c>
      <c r="Y140" s="26"/>
      <c r="AA140" s="238">
        <f>IF(OR(J140="Fail",ISBLANK(J140)),INDEX('Issue Code Table'!C:C,MATCH(N:N,'Issue Code Table'!A:A,0)),IF(M140="Critical",6,IF(M140="Significant",5,IF(M140="Moderate",3,2))))</f>
        <v>5</v>
      </c>
    </row>
    <row r="141" spans="1:27" ht="83.15" customHeight="1" x14ac:dyDescent="0.25">
      <c r="A141" s="158" t="s">
        <v>1614</v>
      </c>
      <c r="B141" s="85" t="s">
        <v>788</v>
      </c>
      <c r="C141" s="85" t="s">
        <v>789</v>
      </c>
      <c r="D141" s="85" t="s">
        <v>215</v>
      </c>
      <c r="E141" s="85" t="s">
        <v>1615</v>
      </c>
      <c r="F141" s="85" t="s">
        <v>1616</v>
      </c>
      <c r="G141" s="85" t="s">
        <v>1617</v>
      </c>
      <c r="H141" s="85" t="s">
        <v>1618</v>
      </c>
      <c r="I141" s="240"/>
      <c r="J141" s="85"/>
      <c r="K141" s="240" t="s">
        <v>1619</v>
      </c>
      <c r="L141" s="240"/>
      <c r="M141" s="249" t="s">
        <v>276</v>
      </c>
      <c r="N141" s="241" t="s">
        <v>1620</v>
      </c>
      <c r="O141" s="241" t="s">
        <v>1621</v>
      </c>
      <c r="P141" s="54"/>
      <c r="Q141" s="242" t="s">
        <v>1558</v>
      </c>
      <c r="R141" s="240" t="s">
        <v>1622</v>
      </c>
      <c r="S141" s="82" t="s">
        <v>1623</v>
      </c>
      <c r="T141" s="82" t="s">
        <v>1624</v>
      </c>
      <c r="U141" s="82" t="s">
        <v>860</v>
      </c>
      <c r="V141" s="82" t="s">
        <v>1625</v>
      </c>
      <c r="W141" s="237" t="s">
        <v>1626</v>
      </c>
      <c r="X141" s="79"/>
      <c r="Y141" s="26"/>
      <c r="AA141" s="238">
        <f>IF(OR(J141="Fail",ISBLANK(J141)),INDEX('Issue Code Table'!C:C,MATCH(N:N,'Issue Code Table'!A:A,0)),IF(M141="Critical",6,IF(M141="Significant",5,IF(M141="Moderate",3,2))))</f>
        <v>4</v>
      </c>
    </row>
    <row r="142" spans="1:27" ht="83.15" customHeight="1" x14ac:dyDescent="0.25">
      <c r="A142" s="158" t="s">
        <v>1627</v>
      </c>
      <c r="B142" s="85" t="s">
        <v>788</v>
      </c>
      <c r="C142" s="85" t="s">
        <v>789</v>
      </c>
      <c r="D142" s="85" t="s">
        <v>215</v>
      </c>
      <c r="E142" s="85" t="s">
        <v>1628</v>
      </c>
      <c r="F142" s="85" t="s">
        <v>1629</v>
      </c>
      <c r="G142" s="85" t="s">
        <v>1630</v>
      </c>
      <c r="H142" s="85" t="s">
        <v>1631</v>
      </c>
      <c r="I142" s="240"/>
      <c r="J142" s="85"/>
      <c r="K142" s="240" t="s">
        <v>1632</v>
      </c>
      <c r="L142" s="240"/>
      <c r="M142" s="241" t="s">
        <v>182</v>
      </c>
      <c r="N142" s="241" t="s">
        <v>855</v>
      </c>
      <c r="O142" s="241" t="s">
        <v>856</v>
      </c>
      <c r="P142" s="54"/>
      <c r="Q142" s="242" t="s">
        <v>1558</v>
      </c>
      <c r="R142" s="240" t="s">
        <v>1633</v>
      </c>
      <c r="S142" s="82" t="s">
        <v>1634</v>
      </c>
      <c r="T142" s="82" t="s">
        <v>1635</v>
      </c>
      <c r="U142" s="82" t="s">
        <v>860</v>
      </c>
      <c r="V142" s="82" t="s">
        <v>1636</v>
      </c>
      <c r="W142" s="239" t="s">
        <v>6833</v>
      </c>
      <c r="X142" s="79" t="s">
        <v>229</v>
      </c>
      <c r="Y142" s="26"/>
      <c r="AA142" s="238">
        <f>IF(OR(J142="Fail",ISBLANK(J142)),INDEX('Issue Code Table'!C:C,MATCH(N:N,'Issue Code Table'!A:A,0)),IF(M142="Critical",6,IF(M142="Significant",5,IF(M142="Moderate",3,2))))</f>
        <v>5</v>
      </c>
    </row>
    <row r="143" spans="1:27" ht="83.15" customHeight="1" x14ac:dyDescent="0.25">
      <c r="A143" s="158" t="s">
        <v>1637</v>
      </c>
      <c r="B143" s="85" t="s">
        <v>788</v>
      </c>
      <c r="C143" s="85" t="s">
        <v>789</v>
      </c>
      <c r="D143" s="85" t="s">
        <v>215</v>
      </c>
      <c r="E143" s="85" t="s">
        <v>1638</v>
      </c>
      <c r="F143" s="85" t="s">
        <v>1639</v>
      </c>
      <c r="G143" s="85" t="s">
        <v>1640</v>
      </c>
      <c r="H143" s="85" t="s">
        <v>1641</v>
      </c>
      <c r="I143" s="240"/>
      <c r="J143" s="85"/>
      <c r="K143" s="240" t="s">
        <v>1642</v>
      </c>
      <c r="L143" s="240"/>
      <c r="M143" s="241" t="s">
        <v>182</v>
      </c>
      <c r="N143" s="241" t="s">
        <v>855</v>
      </c>
      <c r="O143" s="241" t="s">
        <v>856</v>
      </c>
      <c r="P143" s="54"/>
      <c r="Q143" s="242" t="s">
        <v>1558</v>
      </c>
      <c r="R143" s="240" t="s">
        <v>1643</v>
      </c>
      <c r="S143" s="82" t="s">
        <v>1644</v>
      </c>
      <c r="T143" s="82" t="s">
        <v>1645</v>
      </c>
      <c r="U143" s="82" t="s">
        <v>1646</v>
      </c>
      <c r="V143" s="82" t="s">
        <v>1647</v>
      </c>
      <c r="W143" s="239" t="s">
        <v>6834</v>
      </c>
      <c r="X143" s="79" t="s">
        <v>229</v>
      </c>
      <c r="Y143" s="26"/>
      <c r="AA143" s="238">
        <f>IF(OR(J143="Fail",ISBLANK(J143)),INDEX('Issue Code Table'!C:C,MATCH(N:N,'Issue Code Table'!A:A,0)),IF(M143="Critical",6,IF(M143="Significant",5,IF(M143="Moderate",3,2))))</f>
        <v>5</v>
      </c>
    </row>
    <row r="144" spans="1:27" ht="83.15" customHeight="1" x14ac:dyDescent="0.25">
      <c r="A144" s="158" t="s">
        <v>1648</v>
      </c>
      <c r="B144" s="85" t="s">
        <v>788</v>
      </c>
      <c r="C144" s="85" t="s">
        <v>789</v>
      </c>
      <c r="D144" s="85" t="s">
        <v>215</v>
      </c>
      <c r="E144" s="85" t="s">
        <v>1649</v>
      </c>
      <c r="F144" s="85" t="s">
        <v>1650</v>
      </c>
      <c r="G144" s="85" t="s">
        <v>1651</v>
      </c>
      <c r="H144" s="85" t="s">
        <v>1652</v>
      </c>
      <c r="I144" s="240"/>
      <c r="J144" s="85"/>
      <c r="K144" s="240" t="s">
        <v>1653</v>
      </c>
      <c r="L144" s="240"/>
      <c r="M144" s="249" t="s">
        <v>276</v>
      </c>
      <c r="N144" s="247" t="s">
        <v>1023</v>
      </c>
      <c r="O144" s="248" t="str">
        <f>CONCATENATE(N144,": ",VLOOKUP(N144,'Issue Code Table'!$A$2:$C$418,2,0))</f>
        <v>HCM48: Low-risk operating system settings are not configured securely</v>
      </c>
      <c r="P144" s="54"/>
      <c r="Q144" s="242" t="s">
        <v>1558</v>
      </c>
      <c r="R144" s="240" t="s">
        <v>1654</v>
      </c>
      <c r="S144" s="82" t="s">
        <v>1655</v>
      </c>
      <c r="T144" s="82" t="s">
        <v>1656</v>
      </c>
      <c r="U144" s="82" t="s">
        <v>1657</v>
      </c>
      <c r="V144" s="82" t="s">
        <v>1658</v>
      </c>
      <c r="W144" s="239" t="s">
        <v>6835</v>
      </c>
      <c r="X144" s="79"/>
      <c r="Y144" s="26"/>
      <c r="AA144" s="238">
        <f>IF(OR(J144="Fail",ISBLANK(J144)),INDEX('Issue Code Table'!C:C,MATCH(N:N,'Issue Code Table'!A:A,0)),IF(M144="Critical",6,IF(M144="Significant",5,IF(M144="Moderate",3,2))))</f>
        <v>3</v>
      </c>
    </row>
    <row r="145" spans="1:27" ht="83.15" customHeight="1" x14ac:dyDescent="0.25">
      <c r="A145" s="158" t="s">
        <v>1659</v>
      </c>
      <c r="B145" s="85" t="s">
        <v>788</v>
      </c>
      <c r="C145" s="85" t="s">
        <v>789</v>
      </c>
      <c r="D145" s="85" t="s">
        <v>215</v>
      </c>
      <c r="E145" s="85" t="s">
        <v>1660</v>
      </c>
      <c r="F145" s="85" t="s">
        <v>1661</v>
      </c>
      <c r="G145" s="85" t="s">
        <v>1662</v>
      </c>
      <c r="H145" s="85" t="s">
        <v>1663</v>
      </c>
      <c r="I145" s="240"/>
      <c r="J145" s="85"/>
      <c r="K145" s="240" t="s">
        <v>1664</v>
      </c>
      <c r="L145" s="240"/>
      <c r="M145" s="241" t="s">
        <v>182</v>
      </c>
      <c r="N145" s="241" t="s">
        <v>1262</v>
      </c>
      <c r="O145" s="241" t="s">
        <v>1263</v>
      </c>
      <c r="P145" s="54"/>
      <c r="Q145" s="242" t="s">
        <v>1558</v>
      </c>
      <c r="R145" s="240" t="s">
        <v>1665</v>
      </c>
      <c r="S145" s="82" t="s">
        <v>1666</v>
      </c>
      <c r="T145" s="82" t="s">
        <v>1667</v>
      </c>
      <c r="U145" s="82" t="s">
        <v>1668</v>
      </c>
      <c r="V145" s="82" t="s">
        <v>1669</v>
      </c>
      <c r="W145" s="239" t="s">
        <v>6836</v>
      </c>
      <c r="X145" s="79" t="s">
        <v>229</v>
      </c>
      <c r="Y145" s="26"/>
      <c r="AA145" s="238">
        <f>IF(OR(J145="Fail",ISBLANK(J145)),INDEX('Issue Code Table'!C:C,MATCH(N:N,'Issue Code Table'!A:A,0)),IF(M145="Critical",6,IF(M145="Significant",5,IF(M145="Moderate",3,2))))</f>
        <v>5</v>
      </c>
    </row>
    <row r="146" spans="1:27" ht="83.15" customHeight="1" x14ac:dyDescent="0.25">
      <c r="A146" s="158" t="s">
        <v>1670</v>
      </c>
      <c r="B146" s="85" t="s">
        <v>270</v>
      </c>
      <c r="C146" s="85" t="s">
        <v>271</v>
      </c>
      <c r="D146" s="85" t="s">
        <v>215</v>
      </c>
      <c r="E146" s="85" t="s">
        <v>1671</v>
      </c>
      <c r="F146" s="85" t="s">
        <v>1672</v>
      </c>
      <c r="G146" s="85" t="s">
        <v>218</v>
      </c>
      <c r="H146" s="85" t="s">
        <v>1673</v>
      </c>
      <c r="I146" s="240"/>
      <c r="J146" s="85"/>
      <c r="K146" s="240" t="s">
        <v>1674</v>
      </c>
      <c r="L146" s="240"/>
      <c r="M146" s="249" t="s">
        <v>182</v>
      </c>
      <c r="N146" s="241" t="s">
        <v>1262</v>
      </c>
      <c r="O146" s="241" t="s">
        <v>1263</v>
      </c>
      <c r="P146" s="54"/>
      <c r="Q146" s="242" t="s">
        <v>1675</v>
      </c>
      <c r="R146" s="240" t="s">
        <v>1676</v>
      </c>
      <c r="S146" s="82" t="s">
        <v>1677</v>
      </c>
      <c r="T146" s="82" t="s">
        <v>1678</v>
      </c>
      <c r="U146" s="82" t="s">
        <v>1679</v>
      </c>
      <c r="V146" s="82" t="s">
        <v>1680</v>
      </c>
      <c r="W146" s="239" t="s">
        <v>6837</v>
      </c>
      <c r="X146" s="79" t="s">
        <v>229</v>
      </c>
      <c r="Y146" s="26"/>
      <c r="AA146" s="238">
        <f>IF(OR(J146="Fail",ISBLANK(J146)),INDEX('Issue Code Table'!C:C,MATCH(N:N,'Issue Code Table'!A:A,0)),IF(M146="Critical",6,IF(M146="Significant",5,IF(M146="Moderate",3,2))))</f>
        <v>5</v>
      </c>
    </row>
    <row r="147" spans="1:27" ht="83.15" customHeight="1" x14ac:dyDescent="0.25">
      <c r="A147" s="158" t="s">
        <v>1681</v>
      </c>
      <c r="B147" s="85" t="s">
        <v>187</v>
      </c>
      <c r="C147" s="85" t="s">
        <v>188</v>
      </c>
      <c r="D147" s="85" t="s">
        <v>215</v>
      </c>
      <c r="E147" s="85" t="s">
        <v>1682</v>
      </c>
      <c r="F147" s="85" t="s">
        <v>1683</v>
      </c>
      <c r="G147" s="85" t="s">
        <v>218</v>
      </c>
      <c r="H147" s="85" t="s">
        <v>1684</v>
      </c>
      <c r="I147" s="240"/>
      <c r="J147" s="85"/>
      <c r="K147" s="240" t="s">
        <v>1685</v>
      </c>
      <c r="L147" s="240"/>
      <c r="M147" s="249" t="s">
        <v>182</v>
      </c>
      <c r="N147" s="241" t="s">
        <v>841</v>
      </c>
      <c r="O147" s="241" t="s">
        <v>842</v>
      </c>
      <c r="P147" s="54"/>
      <c r="Q147" s="242" t="s">
        <v>1675</v>
      </c>
      <c r="R147" s="240" t="s">
        <v>1686</v>
      </c>
      <c r="S147" s="82" t="s">
        <v>1687</v>
      </c>
      <c r="T147" s="82" t="s">
        <v>1688</v>
      </c>
      <c r="U147" s="82" t="s">
        <v>1689</v>
      </c>
      <c r="V147" s="82" t="s">
        <v>1690</v>
      </c>
      <c r="W147" s="239" t="s">
        <v>6838</v>
      </c>
      <c r="X147" s="79" t="s">
        <v>229</v>
      </c>
      <c r="Y147" s="26"/>
      <c r="AA147" s="238">
        <f>IF(OR(J147="Fail",ISBLANK(J147)),INDEX('Issue Code Table'!C:C,MATCH(N:N,'Issue Code Table'!A:A,0)),IF(M147="Critical",6,IF(M147="Significant",5,IF(M147="Moderate",3,2))))</f>
        <v>6</v>
      </c>
    </row>
    <row r="148" spans="1:27" ht="83.15" customHeight="1" x14ac:dyDescent="0.25">
      <c r="A148" s="158" t="s">
        <v>1691</v>
      </c>
      <c r="B148" s="85" t="s">
        <v>788</v>
      </c>
      <c r="C148" s="85" t="s">
        <v>789</v>
      </c>
      <c r="D148" s="85" t="s">
        <v>215</v>
      </c>
      <c r="E148" s="85" t="s">
        <v>1692</v>
      </c>
      <c r="F148" s="85" t="s">
        <v>1693</v>
      </c>
      <c r="G148" s="85" t="s">
        <v>218</v>
      </c>
      <c r="H148" s="85" t="s">
        <v>1694</v>
      </c>
      <c r="I148" s="240"/>
      <c r="J148" s="85"/>
      <c r="K148" s="240" t="s">
        <v>1695</v>
      </c>
      <c r="L148" s="240"/>
      <c r="M148" s="241" t="s">
        <v>236</v>
      </c>
      <c r="N148" s="241" t="s">
        <v>893</v>
      </c>
      <c r="O148" s="241" t="s">
        <v>894</v>
      </c>
      <c r="P148" s="54"/>
      <c r="Q148" s="242" t="s">
        <v>1675</v>
      </c>
      <c r="R148" s="240" t="s">
        <v>1696</v>
      </c>
      <c r="S148" s="82" t="s">
        <v>1697</v>
      </c>
      <c r="T148" s="82" t="s">
        <v>1698</v>
      </c>
      <c r="U148" s="82" t="s">
        <v>860</v>
      </c>
      <c r="V148" s="82" t="s">
        <v>1699</v>
      </c>
      <c r="W148" s="239" t="s">
        <v>6839</v>
      </c>
      <c r="X148" s="79"/>
      <c r="Y148" s="26"/>
      <c r="AA148" s="238">
        <f>IF(OR(J148="Fail",ISBLANK(J148)),INDEX('Issue Code Table'!C:C,MATCH(N:N,'Issue Code Table'!A:A,0)),IF(M148="Critical",6,IF(M148="Significant",5,IF(M148="Moderate",3,2))))</f>
        <v>4</v>
      </c>
    </row>
    <row r="149" spans="1:27" ht="83.15" customHeight="1" x14ac:dyDescent="0.25">
      <c r="A149" s="158" t="s">
        <v>1700</v>
      </c>
      <c r="B149" s="85" t="s">
        <v>788</v>
      </c>
      <c r="C149" s="85" t="s">
        <v>789</v>
      </c>
      <c r="D149" s="85" t="s">
        <v>215</v>
      </c>
      <c r="E149" s="85" t="s">
        <v>1701</v>
      </c>
      <c r="F149" s="85" t="s">
        <v>1702</v>
      </c>
      <c r="G149" s="85" t="s">
        <v>218</v>
      </c>
      <c r="H149" s="85" t="s">
        <v>1703</v>
      </c>
      <c r="I149" s="240"/>
      <c r="J149" s="85"/>
      <c r="K149" s="240" t="s">
        <v>1704</v>
      </c>
      <c r="L149" s="240"/>
      <c r="M149" s="241" t="s">
        <v>276</v>
      </c>
      <c r="N149" s="241" t="s">
        <v>893</v>
      </c>
      <c r="O149" s="241" t="s">
        <v>894</v>
      </c>
      <c r="P149" s="54"/>
      <c r="Q149" s="242" t="s">
        <v>1675</v>
      </c>
      <c r="R149" s="240" t="s">
        <v>1705</v>
      </c>
      <c r="S149" s="82" t="s">
        <v>1706</v>
      </c>
      <c r="T149" s="82" t="s">
        <v>1707</v>
      </c>
      <c r="U149" s="82" t="s">
        <v>860</v>
      </c>
      <c r="V149" s="82" t="s">
        <v>1708</v>
      </c>
      <c r="W149" s="239" t="s">
        <v>6448</v>
      </c>
      <c r="X149" s="79"/>
      <c r="Y149" s="26"/>
      <c r="AA149" s="238">
        <f>IF(OR(J149="Fail",ISBLANK(J149)),INDEX('Issue Code Table'!C:C,MATCH(N:N,'Issue Code Table'!A:A,0)),IF(M149="Critical",6,IF(M149="Significant",5,IF(M149="Moderate",3,2))))</f>
        <v>4</v>
      </c>
    </row>
    <row r="150" spans="1:27" ht="83.15" customHeight="1" x14ac:dyDescent="0.25">
      <c r="A150" s="158" t="s">
        <v>1709</v>
      </c>
      <c r="B150" s="85" t="s">
        <v>788</v>
      </c>
      <c r="C150" s="85" t="s">
        <v>789</v>
      </c>
      <c r="D150" s="85" t="s">
        <v>215</v>
      </c>
      <c r="E150" s="85" t="s">
        <v>1710</v>
      </c>
      <c r="F150" s="85" t="s">
        <v>1711</v>
      </c>
      <c r="G150" s="85" t="s">
        <v>218</v>
      </c>
      <c r="H150" s="85" t="s">
        <v>1712</v>
      </c>
      <c r="I150" s="240"/>
      <c r="J150" s="85"/>
      <c r="K150" s="240" t="s">
        <v>1713</v>
      </c>
      <c r="L150" s="240"/>
      <c r="M150" s="241" t="s">
        <v>276</v>
      </c>
      <c r="N150" s="241" t="s">
        <v>893</v>
      </c>
      <c r="O150" s="241" t="s">
        <v>894</v>
      </c>
      <c r="P150" s="54"/>
      <c r="Q150" s="242" t="s">
        <v>1675</v>
      </c>
      <c r="R150" s="240" t="s">
        <v>1714</v>
      </c>
      <c r="S150" s="82" t="s">
        <v>1715</v>
      </c>
      <c r="T150" s="82" t="s">
        <v>1716</v>
      </c>
      <c r="U150" s="82" t="s">
        <v>860</v>
      </c>
      <c r="V150" s="82" t="s">
        <v>1717</v>
      </c>
      <c r="W150" s="239" t="s">
        <v>6840</v>
      </c>
      <c r="X150" s="79"/>
      <c r="Y150" s="26"/>
      <c r="AA150" s="238">
        <f>IF(OR(J150="Fail",ISBLANK(J150)),INDEX('Issue Code Table'!C:C,MATCH(N:N,'Issue Code Table'!A:A,0)),IF(M150="Critical",6,IF(M150="Significant",5,IF(M150="Moderate",3,2))))</f>
        <v>4</v>
      </c>
    </row>
    <row r="151" spans="1:27" ht="83.15" customHeight="1" x14ac:dyDescent="0.25">
      <c r="A151" s="158" t="s">
        <v>1718</v>
      </c>
      <c r="B151" s="85" t="s">
        <v>788</v>
      </c>
      <c r="C151" s="85" t="s">
        <v>789</v>
      </c>
      <c r="D151" s="85" t="s">
        <v>215</v>
      </c>
      <c r="E151" s="85" t="s">
        <v>1719</v>
      </c>
      <c r="F151" s="85" t="s">
        <v>1720</v>
      </c>
      <c r="G151" s="85" t="s">
        <v>218</v>
      </c>
      <c r="H151" s="85" t="s">
        <v>1721</v>
      </c>
      <c r="I151" s="240"/>
      <c r="J151" s="85"/>
      <c r="K151" s="240" t="s">
        <v>1722</v>
      </c>
      <c r="L151" s="240"/>
      <c r="M151" s="249" t="s">
        <v>182</v>
      </c>
      <c r="N151" s="241" t="s">
        <v>1262</v>
      </c>
      <c r="O151" s="241" t="s">
        <v>1263</v>
      </c>
      <c r="P151" s="54"/>
      <c r="Q151" s="242" t="s">
        <v>1675</v>
      </c>
      <c r="R151" s="240" t="s">
        <v>1723</v>
      </c>
      <c r="S151" s="82" t="s">
        <v>1724</v>
      </c>
      <c r="T151" s="82" t="s">
        <v>1725</v>
      </c>
      <c r="U151" s="82" t="s">
        <v>1726</v>
      </c>
      <c r="V151" s="82" t="s">
        <v>1727</v>
      </c>
      <c r="W151" s="239" t="s">
        <v>6841</v>
      </c>
      <c r="X151" s="79" t="s">
        <v>229</v>
      </c>
      <c r="Y151" s="26"/>
      <c r="AA151" s="238">
        <f>IF(OR(J151="Fail",ISBLANK(J151)),INDEX('Issue Code Table'!C:C,MATCH(N:N,'Issue Code Table'!A:A,0)),IF(M151="Critical",6,IF(M151="Significant",5,IF(M151="Moderate",3,2))))</f>
        <v>5</v>
      </c>
    </row>
    <row r="152" spans="1:27" ht="83.15" customHeight="1" x14ac:dyDescent="0.25">
      <c r="A152" s="158" t="s">
        <v>1728</v>
      </c>
      <c r="B152" s="85" t="s">
        <v>1235</v>
      </c>
      <c r="C152" s="85" t="s">
        <v>1236</v>
      </c>
      <c r="D152" s="85" t="s">
        <v>215</v>
      </c>
      <c r="E152" s="85" t="s">
        <v>1729</v>
      </c>
      <c r="F152" s="85" t="s">
        <v>1730</v>
      </c>
      <c r="G152" s="85" t="s">
        <v>218</v>
      </c>
      <c r="H152" s="85" t="s">
        <v>1731</v>
      </c>
      <c r="I152" s="240"/>
      <c r="J152" s="85"/>
      <c r="K152" s="240" t="s">
        <v>1732</v>
      </c>
      <c r="L152" s="240"/>
      <c r="M152" s="241" t="s">
        <v>276</v>
      </c>
      <c r="N152" s="241" t="s">
        <v>893</v>
      </c>
      <c r="O152" s="241" t="s">
        <v>894</v>
      </c>
      <c r="P152" s="54"/>
      <c r="Q152" s="242" t="s">
        <v>1675</v>
      </c>
      <c r="R152" s="240" t="s">
        <v>1733</v>
      </c>
      <c r="S152" s="82" t="s">
        <v>1734</v>
      </c>
      <c r="T152" s="82" t="s">
        <v>1735</v>
      </c>
      <c r="U152" s="82" t="s">
        <v>1736</v>
      </c>
      <c r="V152" s="82" t="s">
        <v>1737</v>
      </c>
      <c r="W152" s="239" t="s">
        <v>6842</v>
      </c>
      <c r="X152" s="79"/>
      <c r="Y152" s="26"/>
      <c r="AA152" s="238">
        <f>IF(OR(J152="Fail",ISBLANK(J152)),INDEX('Issue Code Table'!C:C,MATCH(N:N,'Issue Code Table'!A:A,0)),IF(M152="Critical",6,IF(M152="Significant",5,IF(M152="Moderate",3,2))))</f>
        <v>4</v>
      </c>
    </row>
    <row r="153" spans="1:27" ht="83.15" customHeight="1" x14ac:dyDescent="0.25">
      <c r="A153" s="158" t="s">
        <v>1738</v>
      </c>
      <c r="B153" s="85" t="s">
        <v>1739</v>
      </c>
      <c r="C153" s="85" t="s">
        <v>1740</v>
      </c>
      <c r="D153" s="85" t="s">
        <v>215</v>
      </c>
      <c r="E153" s="85" t="s">
        <v>1741</v>
      </c>
      <c r="F153" s="85" t="s">
        <v>1742</v>
      </c>
      <c r="G153" s="85" t="s">
        <v>218</v>
      </c>
      <c r="H153" s="85" t="s">
        <v>1743</v>
      </c>
      <c r="I153" s="240"/>
      <c r="J153" s="85"/>
      <c r="K153" s="240" t="s">
        <v>1744</v>
      </c>
      <c r="L153" s="240"/>
      <c r="M153" s="249" t="s">
        <v>276</v>
      </c>
      <c r="N153" s="241" t="s">
        <v>893</v>
      </c>
      <c r="O153" s="241" t="s">
        <v>894</v>
      </c>
      <c r="P153" s="54"/>
      <c r="Q153" s="242" t="s">
        <v>1675</v>
      </c>
      <c r="R153" s="240" t="s">
        <v>1745</v>
      </c>
      <c r="S153" s="82" t="s">
        <v>1746</v>
      </c>
      <c r="T153" s="82" t="s">
        <v>1747</v>
      </c>
      <c r="U153" s="82" t="s">
        <v>860</v>
      </c>
      <c r="V153" s="82" t="s">
        <v>1748</v>
      </c>
      <c r="W153" s="239" t="s">
        <v>6843</v>
      </c>
      <c r="X153" s="79"/>
      <c r="Y153" s="26"/>
      <c r="AA153" s="238">
        <f>IF(OR(J153="Fail",ISBLANK(J153)),INDEX('Issue Code Table'!C:C,MATCH(N:N,'Issue Code Table'!A:A,0)),IF(M153="Critical",6,IF(M153="Significant",5,IF(M153="Moderate",3,2))))</f>
        <v>4</v>
      </c>
    </row>
    <row r="154" spans="1:27" ht="83.15" customHeight="1" x14ac:dyDescent="0.25">
      <c r="A154" s="158" t="s">
        <v>1749</v>
      </c>
      <c r="B154" s="85" t="s">
        <v>788</v>
      </c>
      <c r="C154" s="85" t="s">
        <v>789</v>
      </c>
      <c r="D154" s="85" t="s">
        <v>215</v>
      </c>
      <c r="E154" s="85" t="s">
        <v>1750</v>
      </c>
      <c r="F154" s="85" t="s">
        <v>1751</v>
      </c>
      <c r="G154" s="85" t="s">
        <v>218</v>
      </c>
      <c r="H154" s="85" t="s">
        <v>1752</v>
      </c>
      <c r="I154" s="240"/>
      <c r="J154" s="85"/>
      <c r="K154" s="240" t="s">
        <v>1753</v>
      </c>
      <c r="L154" s="240"/>
      <c r="M154" s="241" t="s">
        <v>276</v>
      </c>
      <c r="N154" s="241" t="s">
        <v>893</v>
      </c>
      <c r="O154" s="241" t="s">
        <v>894</v>
      </c>
      <c r="P154" s="54"/>
      <c r="Q154" s="242" t="s">
        <v>1675</v>
      </c>
      <c r="R154" s="240" t="s">
        <v>1754</v>
      </c>
      <c r="S154" s="82" t="s">
        <v>1755</v>
      </c>
      <c r="T154" s="82" t="s">
        <v>1756</v>
      </c>
      <c r="U154" s="82" t="s">
        <v>860</v>
      </c>
      <c r="V154" s="82" t="s">
        <v>1757</v>
      </c>
      <c r="W154" s="239" t="s">
        <v>6844</v>
      </c>
      <c r="X154" s="79"/>
      <c r="Y154" s="26"/>
      <c r="AA154" s="238">
        <f>IF(OR(J154="Fail",ISBLANK(J154)),INDEX('Issue Code Table'!C:C,MATCH(N:N,'Issue Code Table'!A:A,0)),IF(M154="Critical",6,IF(M154="Significant",5,IF(M154="Moderate",3,2))))</f>
        <v>4</v>
      </c>
    </row>
    <row r="155" spans="1:27" ht="83.15" customHeight="1" x14ac:dyDescent="0.25">
      <c r="A155" s="158" t="s">
        <v>1758</v>
      </c>
      <c r="B155" s="85" t="s">
        <v>788</v>
      </c>
      <c r="C155" s="85" t="s">
        <v>789</v>
      </c>
      <c r="D155" s="85" t="s">
        <v>215</v>
      </c>
      <c r="E155" s="85" t="s">
        <v>1759</v>
      </c>
      <c r="F155" s="85" t="s">
        <v>1760</v>
      </c>
      <c r="G155" s="85" t="s">
        <v>218</v>
      </c>
      <c r="H155" s="85" t="s">
        <v>1761</v>
      </c>
      <c r="I155" s="240"/>
      <c r="J155" s="85"/>
      <c r="K155" s="240" t="s">
        <v>1762</v>
      </c>
      <c r="L155" s="240"/>
      <c r="M155" s="249" t="s">
        <v>182</v>
      </c>
      <c r="N155" s="244" t="s">
        <v>1262</v>
      </c>
      <c r="O155" s="241" t="s">
        <v>1263</v>
      </c>
      <c r="P155" s="54"/>
      <c r="Q155" s="242" t="s">
        <v>1675</v>
      </c>
      <c r="R155" s="240" t="s">
        <v>1763</v>
      </c>
      <c r="S155" s="82" t="s">
        <v>1764</v>
      </c>
      <c r="T155" s="82" t="s">
        <v>1765</v>
      </c>
      <c r="U155" s="82" t="s">
        <v>860</v>
      </c>
      <c r="V155" s="82" t="s">
        <v>1766</v>
      </c>
      <c r="W155" s="239" t="s">
        <v>6845</v>
      </c>
      <c r="X155" s="79" t="s">
        <v>229</v>
      </c>
      <c r="Y155" s="26"/>
      <c r="AA155" s="238">
        <f>IF(OR(J155="Fail",ISBLANK(J155)),INDEX('Issue Code Table'!C:C,MATCH(N:N,'Issue Code Table'!A:A,0)),IF(M155="Critical",6,IF(M155="Significant",5,IF(M155="Moderate",3,2))))</f>
        <v>5</v>
      </c>
    </row>
    <row r="156" spans="1:27" ht="83.15" customHeight="1" x14ac:dyDescent="0.25">
      <c r="A156" s="158" t="s">
        <v>1767</v>
      </c>
      <c r="B156" s="85" t="s">
        <v>270</v>
      </c>
      <c r="C156" s="85" t="s">
        <v>271</v>
      </c>
      <c r="D156" s="85" t="s">
        <v>215</v>
      </c>
      <c r="E156" s="85" t="s">
        <v>1768</v>
      </c>
      <c r="F156" s="85" t="s">
        <v>1769</v>
      </c>
      <c r="G156" s="85" t="s">
        <v>218</v>
      </c>
      <c r="H156" s="85" t="s">
        <v>1770</v>
      </c>
      <c r="I156" s="240"/>
      <c r="J156" s="85"/>
      <c r="K156" s="240" t="s">
        <v>1771</v>
      </c>
      <c r="L156" s="240"/>
      <c r="M156" s="241" t="s">
        <v>276</v>
      </c>
      <c r="N156" s="241" t="s">
        <v>893</v>
      </c>
      <c r="O156" s="241" t="s">
        <v>894</v>
      </c>
      <c r="P156" s="54"/>
      <c r="Q156" s="242" t="s">
        <v>1675</v>
      </c>
      <c r="R156" s="240" t="s">
        <v>1772</v>
      </c>
      <c r="S156" s="82" t="s">
        <v>1773</v>
      </c>
      <c r="T156" s="82" t="s">
        <v>1774</v>
      </c>
      <c r="U156" s="82" t="s">
        <v>1775</v>
      </c>
      <c r="V156" s="82" t="s">
        <v>1776</v>
      </c>
      <c r="W156" s="239" t="s">
        <v>6846</v>
      </c>
      <c r="X156" s="79"/>
      <c r="Y156" s="26"/>
      <c r="AA156" s="238">
        <f>IF(OR(J156="Fail",ISBLANK(J156)),INDEX('Issue Code Table'!C:C,MATCH(N:N,'Issue Code Table'!A:A,0)),IF(M156="Critical",6,IF(M156="Significant",5,IF(M156="Moderate",3,2))))</f>
        <v>4</v>
      </c>
    </row>
    <row r="157" spans="1:27" ht="83.15" customHeight="1" x14ac:dyDescent="0.25">
      <c r="A157" s="158" t="s">
        <v>1777</v>
      </c>
      <c r="B157" s="85" t="s">
        <v>788</v>
      </c>
      <c r="C157" s="85" t="s">
        <v>789</v>
      </c>
      <c r="D157" s="85" t="s">
        <v>215</v>
      </c>
      <c r="E157" s="85" t="s">
        <v>1778</v>
      </c>
      <c r="F157" s="85" t="s">
        <v>1779</v>
      </c>
      <c r="G157" s="85" t="s">
        <v>218</v>
      </c>
      <c r="H157" s="85" t="s">
        <v>1780</v>
      </c>
      <c r="I157" s="240"/>
      <c r="J157" s="85"/>
      <c r="K157" s="240" t="s">
        <v>1781</v>
      </c>
      <c r="L157" s="240"/>
      <c r="M157" s="241" t="s">
        <v>276</v>
      </c>
      <c r="N157" s="241" t="s">
        <v>893</v>
      </c>
      <c r="O157" s="241" t="s">
        <v>894</v>
      </c>
      <c r="P157" s="54"/>
      <c r="Q157" s="242" t="s">
        <v>1675</v>
      </c>
      <c r="R157" s="240" t="s">
        <v>1782</v>
      </c>
      <c r="S157" s="82" t="s">
        <v>1783</v>
      </c>
      <c r="T157" s="82" t="s">
        <v>1784</v>
      </c>
      <c r="U157" s="82" t="s">
        <v>1785</v>
      </c>
      <c r="V157" s="82" t="s">
        <v>1786</v>
      </c>
      <c r="W157" s="239" t="s">
        <v>6847</v>
      </c>
      <c r="X157" s="79"/>
      <c r="Y157" s="26"/>
      <c r="AA157" s="238">
        <f>IF(OR(J157="Fail",ISBLANK(J157)),INDEX('Issue Code Table'!C:C,MATCH(N:N,'Issue Code Table'!A:A,0)),IF(M157="Critical",6,IF(M157="Significant",5,IF(M157="Moderate",3,2))))</f>
        <v>4</v>
      </c>
    </row>
    <row r="158" spans="1:27" ht="83.15" customHeight="1" x14ac:dyDescent="0.25">
      <c r="A158" s="158" t="s">
        <v>1787</v>
      </c>
      <c r="B158" s="85" t="s">
        <v>270</v>
      </c>
      <c r="C158" s="85" t="s">
        <v>271</v>
      </c>
      <c r="D158" s="85" t="s">
        <v>215</v>
      </c>
      <c r="E158" s="85" t="s">
        <v>1788</v>
      </c>
      <c r="F158" s="85" t="s">
        <v>1789</v>
      </c>
      <c r="G158" s="85" t="s">
        <v>218</v>
      </c>
      <c r="H158" s="85" t="s">
        <v>1790</v>
      </c>
      <c r="I158" s="240"/>
      <c r="J158" s="85"/>
      <c r="K158" s="240" t="s">
        <v>1791</v>
      </c>
      <c r="L158" s="240"/>
      <c r="M158" s="249" t="s">
        <v>182</v>
      </c>
      <c r="N158" s="244" t="s">
        <v>1262</v>
      </c>
      <c r="O158" s="241" t="s">
        <v>1263</v>
      </c>
      <c r="P158" s="54"/>
      <c r="Q158" s="242" t="s">
        <v>1675</v>
      </c>
      <c r="R158" s="240" t="s">
        <v>1792</v>
      </c>
      <c r="S158" s="82" t="s">
        <v>1793</v>
      </c>
      <c r="T158" s="82" t="s">
        <v>1794</v>
      </c>
      <c r="U158" s="82" t="s">
        <v>860</v>
      </c>
      <c r="V158" s="82" t="s">
        <v>1795</v>
      </c>
      <c r="W158" s="239" t="s">
        <v>6848</v>
      </c>
      <c r="X158" s="79" t="s">
        <v>229</v>
      </c>
      <c r="Y158" s="26"/>
      <c r="AA158" s="238">
        <f>IF(OR(J158="Fail",ISBLANK(J158)),INDEX('Issue Code Table'!C:C,MATCH(N:N,'Issue Code Table'!A:A,0)),IF(M158="Critical",6,IF(M158="Significant",5,IF(M158="Moderate",3,2))))</f>
        <v>5</v>
      </c>
    </row>
    <row r="159" spans="1:27" ht="83.15" customHeight="1" x14ac:dyDescent="0.25">
      <c r="A159" s="158" t="s">
        <v>1796</v>
      </c>
      <c r="B159" s="85" t="s">
        <v>187</v>
      </c>
      <c r="C159" s="85" t="s">
        <v>188</v>
      </c>
      <c r="D159" s="85" t="s">
        <v>215</v>
      </c>
      <c r="E159" s="85" t="s">
        <v>1797</v>
      </c>
      <c r="F159" s="85" t="s">
        <v>1798</v>
      </c>
      <c r="G159" s="85" t="s">
        <v>218</v>
      </c>
      <c r="H159" s="85" t="s">
        <v>1799</v>
      </c>
      <c r="I159" s="240"/>
      <c r="J159" s="85"/>
      <c r="K159" s="240" t="s">
        <v>1800</v>
      </c>
      <c r="L159" s="240"/>
      <c r="M159" s="241" t="s">
        <v>276</v>
      </c>
      <c r="N159" s="241" t="s">
        <v>893</v>
      </c>
      <c r="O159" s="241" t="s">
        <v>894</v>
      </c>
      <c r="P159" s="54"/>
      <c r="Q159" s="242" t="s">
        <v>1675</v>
      </c>
      <c r="R159" s="240" t="s">
        <v>1801</v>
      </c>
      <c r="S159" s="82" t="s">
        <v>1802</v>
      </c>
      <c r="T159" s="82" t="s">
        <v>1803</v>
      </c>
      <c r="U159" s="82" t="s">
        <v>1804</v>
      </c>
      <c r="V159" s="82" t="s">
        <v>1805</v>
      </c>
      <c r="W159" s="239" t="s">
        <v>6849</v>
      </c>
      <c r="X159" s="79"/>
      <c r="Y159" s="26"/>
      <c r="AA159" s="238">
        <f>IF(OR(J159="Fail",ISBLANK(J159)),INDEX('Issue Code Table'!C:C,MATCH(N:N,'Issue Code Table'!A:A,0)),IF(M159="Critical",6,IF(M159="Significant",5,IF(M159="Moderate",3,2))))</f>
        <v>4</v>
      </c>
    </row>
    <row r="160" spans="1:27" ht="83.15" customHeight="1" x14ac:dyDescent="0.25">
      <c r="A160" s="158" t="s">
        <v>1806</v>
      </c>
      <c r="B160" s="85" t="s">
        <v>270</v>
      </c>
      <c r="C160" s="85" t="s">
        <v>271</v>
      </c>
      <c r="D160" s="85" t="s">
        <v>215</v>
      </c>
      <c r="E160" s="85" t="s">
        <v>1807</v>
      </c>
      <c r="F160" s="85" t="s">
        <v>1808</v>
      </c>
      <c r="G160" s="85" t="s">
        <v>218</v>
      </c>
      <c r="H160" s="85" t="s">
        <v>1809</v>
      </c>
      <c r="I160" s="240"/>
      <c r="J160" s="85"/>
      <c r="K160" s="240" t="s">
        <v>1810</v>
      </c>
      <c r="L160" s="240"/>
      <c r="M160" s="241" t="s">
        <v>182</v>
      </c>
      <c r="N160" s="241" t="s">
        <v>1262</v>
      </c>
      <c r="O160" s="241" t="s">
        <v>1263</v>
      </c>
      <c r="P160" s="54"/>
      <c r="Q160" s="242" t="s">
        <v>1675</v>
      </c>
      <c r="R160" s="240" t="s">
        <v>1811</v>
      </c>
      <c r="S160" s="82" t="s">
        <v>1812</v>
      </c>
      <c r="T160" s="82" t="s">
        <v>1813</v>
      </c>
      <c r="U160" s="82" t="s">
        <v>1814</v>
      </c>
      <c r="V160" s="82" t="s">
        <v>1815</v>
      </c>
      <c r="W160" s="239" t="s">
        <v>6850</v>
      </c>
      <c r="X160" s="79" t="s">
        <v>229</v>
      </c>
      <c r="Y160" s="26"/>
      <c r="AA160" s="238">
        <f>IF(OR(J160="Fail",ISBLANK(J160)),INDEX('Issue Code Table'!C:C,MATCH(N:N,'Issue Code Table'!A:A,0)),IF(M160="Critical",6,IF(M160="Significant",5,IF(M160="Moderate",3,2))))</f>
        <v>5</v>
      </c>
    </row>
    <row r="161" spans="1:27" ht="83.15" customHeight="1" x14ac:dyDescent="0.25">
      <c r="A161" s="158" t="s">
        <v>1816</v>
      </c>
      <c r="B161" s="85" t="s">
        <v>1817</v>
      </c>
      <c r="C161" s="85" t="s">
        <v>1818</v>
      </c>
      <c r="D161" s="85" t="s">
        <v>215</v>
      </c>
      <c r="E161" s="85" t="s">
        <v>1819</v>
      </c>
      <c r="F161" s="85" t="s">
        <v>1820</v>
      </c>
      <c r="G161" s="85" t="s">
        <v>218</v>
      </c>
      <c r="H161" s="85" t="s">
        <v>1821</v>
      </c>
      <c r="I161" s="240"/>
      <c r="J161" s="85"/>
      <c r="K161" s="240" t="s">
        <v>1822</v>
      </c>
      <c r="L161" s="240"/>
      <c r="M161" s="241" t="s">
        <v>276</v>
      </c>
      <c r="N161" s="241" t="s">
        <v>893</v>
      </c>
      <c r="O161" s="241" t="s">
        <v>894</v>
      </c>
      <c r="P161" s="54"/>
      <c r="Q161" s="242" t="s">
        <v>1675</v>
      </c>
      <c r="R161" s="240" t="s">
        <v>1823</v>
      </c>
      <c r="S161" s="82" t="s">
        <v>1824</v>
      </c>
      <c r="T161" s="82" t="s">
        <v>1825</v>
      </c>
      <c r="U161" s="82" t="s">
        <v>860</v>
      </c>
      <c r="V161" s="82" t="s">
        <v>1826</v>
      </c>
      <c r="W161" s="239" t="s">
        <v>6851</v>
      </c>
      <c r="X161" s="79"/>
      <c r="Y161" s="26"/>
      <c r="AA161" s="238">
        <f>IF(OR(J161="Fail",ISBLANK(J161)),INDEX('Issue Code Table'!C:C,MATCH(N:N,'Issue Code Table'!A:A,0)),IF(M161="Critical",6,IF(M161="Significant",5,IF(M161="Moderate",3,2))))</f>
        <v>4</v>
      </c>
    </row>
    <row r="162" spans="1:27" ht="83.15" customHeight="1" x14ac:dyDescent="0.25">
      <c r="A162" s="158" t="s">
        <v>1827</v>
      </c>
      <c r="B162" s="85" t="s">
        <v>1828</v>
      </c>
      <c r="C162" s="85" t="s">
        <v>1829</v>
      </c>
      <c r="D162" s="85" t="s">
        <v>215</v>
      </c>
      <c r="E162" s="85" t="s">
        <v>1830</v>
      </c>
      <c r="F162" s="85" t="s">
        <v>1831</v>
      </c>
      <c r="G162" s="85" t="s">
        <v>218</v>
      </c>
      <c r="H162" s="85" t="s">
        <v>1832</v>
      </c>
      <c r="I162" s="240"/>
      <c r="J162" s="85"/>
      <c r="K162" s="240" t="s">
        <v>1833</v>
      </c>
      <c r="L162" s="240"/>
      <c r="M162" s="241" t="s">
        <v>276</v>
      </c>
      <c r="N162" s="241" t="s">
        <v>893</v>
      </c>
      <c r="O162" s="241" t="s">
        <v>894</v>
      </c>
      <c r="P162" s="54"/>
      <c r="Q162" s="242" t="s">
        <v>1675</v>
      </c>
      <c r="R162" s="240" t="s">
        <v>1834</v>
      </c>
      <c r="S162" s="82" t="s">
        <v>1835</v>
      </c>
      <c r="T162" s="82" t="s">
        <v>1836</v>
      </c>
      <c r="U162" s="82" t="s">
        <v>1837</v>
      </c>
      <c r="V162" s="82" t="s">
        <v>1838</v>
      </c>
      <c r="W162" s="239" t="s">
        <v>6852</v>
      </c>
      <c r="X162" s="79"/>
      <c r="Y162" s="26"/>
      <c r="AA162" s="238">
        <f>IF(OR(J162="Fail",ISBLANK(J162)),INDEX('Issue Code Table'!C:C,MATCH(N:N,'Issue Code Table'!A:A,0)),IF(M162="Critical",6,IF(M162="Significant",5,IF(M162="Moderate",3,2))))</f>
        <v>4</v>
      </c>
    </row>
    <row r="163" spans="1:27" ht="83.15" customHeight="1" x14ac:dyDescent="0.25">
      <c r="A163" s="158" t="s">
        <v>1839</v>
      </c>
      <c r="B163" s="85" t="s">
        <v>788</v>
      </c>
      <c r="C163" s="85" t="s">
        <v>789</v>
      </c>
      <c r="D163" s="85" t="s">
        <v>215</v>
      </c>
      <c r="E163" s="85" t="s">
        <v>1840</v>
      </c>
      <c r="F163" s="85" t="s">
        <v>1841</v>
      </c>
      <c r="G163" s="85" t="s">
        <v>218</v>
      </c>
      <c r="H163" s="85" t="s">
        <v>1842</v>
      </c>
      <c r="I163" s="240"/>
      <c r="J163" s="85"/>
      <c r="K163" s="240" t="s">
        <v>1843</v>
      </c>
      <c r="L163" s="240"/>
      <c r="M163" s="241" t="s">
        <v>276</v>
      </c>
      <c r="N163" s="241" t="s">
        <v>893</v>
      </c>
      <c r="O163" s="241" t="s">
        <v>894</v>
      </c>
      <c r="P163" s="54"/>
      <c r="Q163" s="242" t="s">
        <v>1675</v>
      </c>
      <c r="R163" s="240" t="s">
        <v>1844</v>
      </c>
      <c r="S163" s="82" t="s">
        <v>1845</v>
      </c>
      <c r="T163" s="82" t="s">
        <v>1846</v>
      </c>
      <c r="U163" s="82" t="s">
        <v>1847</v>
      </c>
      <c r="V163" s="82" t="s">
        <v>1848</v>
      </c>
      <c r="W163" s="239" t="s">
        <v>6853</v>
      </c>
      <c r="X163" s="79"/>
      <c r="Y163" s="26"/>
      <c r="AA163" s="238">
        <f>IF(OR(J163="Fail",ISBLANK(J163)),INDEX('Issue Code Table'!C:C,MATCH(N:N,'Issue Code Table'!A:A,0)),IF(M163="Critical",6,IF(M163="Significant",5,IF(M163="Moderate",3,2))))</f>
        <v>4</v>
      </c>
    </row>
    <row r="164" spans="1:27" ht="83.15" customHeight="1" x14ac:dyDescent="0.25">
      <c r="A164" s="158" t="s">
        <v>1849</v>
      </c>
      <c r="B164" s="85" t="s">
        <v>788</v>
      </c>
      <c r="C164" s="85" t="s">
        <v>789</v>
      </c>
      <c r="D164" s="85" t="s">
        <v>215</v>
      </c>
      <c r="E164" s="85" t="s">
        <v>1850</v>
      </c>
      <c r="F164" s="85" t="s">
        <v>1851</v>
      </c>
      <c r="G164" s="85" t="s">
        <v>218</v>
      </c>
      <c r="H164" s="85" t="s">
        <v>1852</v>
      </c>
      <c r="I164" s="240"/>
      <c r="J164" s="85"/>
      <c r="K164" s="240" t="s">
        <v>1853</v>
      </c>
      <c r="L164" s="240"/>
      <c r="M164" s="241" t="s">
        <v>182</v>
      </c>
      <c r="N164" s="241" t="s">
        <v>1262</v>
      </c>
      <c r="O164" s="241" t="s">
        <v>1263</v>
      </c>
      <c r="P164" s="54"/>
      <c r="Q164" s="242" t="s">
        <v>1675</v>
      </c>
      <c r="R164" s="240" t="s">
        <v>1854</v>
      </c>
      <c r="S164" s="82" t="s">
        <v>1855</v>
      </c>
      <c r="T164" s="82" t="s">
        <v>1856</v>
      </c>
      <c r="U164" s="82" t="s">
        <v>1857</v>
      </c>
      <c r="V164" s="82" t="s">
        <v>1858</v>
      </c>
      <c r="W164" s="239" t="s">
        <v>6854</v>
      </c>
      <c r="X164" s="79" t="s">
        <v>229</v>
      </c>
      <c r="Y164" s="26"/>
      <c r="AA164" s="238">
        <f>IF(OR(J164="Fail",ISBLANK(J164)),INDEX('Issue Code Table'!C:C,MATCH(N:N,'Issue Code Table'!A:A,0)),IF(M164="Critical",6,IF(M164="Significant",5,IF(M164="Moderate",3,2))))</f>
        <v>5</v>
      </c>
    </row>
    <row r="165" spans="1:27" ht="83.15" customHeight="1" x14ac:dyDescent="0.25">
      <c r="A165" s="158" t="s">
        <v>1859</v>
      </c>
      <c r="B165" s="85" t="s">
        <v>187</v>
      </c>
      <c r="C165" s="85" t="s">
        <v>188</v>
      </c>
      <c r="D165" s="85" t="s">
        <v>215</v>
      </c>
      <c r="E165" s="85" t="s">
        <v>1860</v>
      </c>
      <c r="F165" s="85" t="s">
        <v>1861</v>
      </c>
      <c r="G165" s="85" t="s">
        <v>218</v>
      </c>
      <c r="H165" s="85" t="s">
        <v>1862</v>
      </c>
      <c r="I165" s="240"/>
      <c r="J165" s="85"/>
      <c r="K165" s="240" t="s">
        <v>1863</v>
      </c>
      <c r="L165" s="240"/>
      <c r="M165" s="249" t="s">
        <v>182</v>
      </c>
      <c r="N165" s="241" t="s">
        <v>841</v>
      </c>
      <c r="O165" s="241" t="s">
        <v>842</v>
      </c>
      <c r="P165" s="54"/>
      <c r="Q165" s="242" t="s">
        <v>1675</v>
      </c>
      <c r="R165" s="240" t="s">
        <v>1864</v>
      </c>
      <c r="S165" s="82" t="s">
        <v>1865</v>
      </c>
      <c r="T165" s="82" t="s">
        <v>1866</v>
      </c>
      <c r="U165" s="82" t="s">
        <v>1867</v>
      </c>
      <c r="V165" s="82" t="s">
        <v>1868</v>
      </c>
      <c r="W165" s="239" t="s">
        <v>6855</v>
      </c>
      <c r="X165" s="79" t="s">
        <v>229</v>
      </c>
      <c r="Y165" s="26"/>
      <c r="AA165" s="238">
        <f>IF(OR(J165="Fail",ISBLANK(J165)),INDEX('Issue Code Table'!C:C,MATCH(N:N,'Issue Code Table'!A:A,0)),IF(M165="Critical",6,IF(M165="Significant",5,IF(M165="Moderate",3,2))))</f>
        <v>6</v>
      </c>
    </row>
    <row r="166" spans="1:27" ht="83.15" customHeight="1" x14ac:dyDescent="0.25">
      <c r="A166" s="158" t="s">
        <v>1869</v>
      </c>
      <c r="B166" s="85" t="s">
        <v>270</v>
      </c>
      <c r="C166" s="85" t="s">
        <v>271</v>
      </c>
      <c r="D166" s="85" t="s">
        <v>215</v>
      </c>
      <c r="E166" s="85" t="s">
        <v>1870</v>
      </c>
      <c r="F166" s="85" t="s">
        <v>1871</v>
      </c>
      <c r="G166" s="85" t="s">
        <v>218</v>
      </c>
      <c r="H166" s="85" t="s">
        <v>1872</v>
      </c>
      <c r="I166" s="240"/>
      <c r="J166" s="85"/>
      <c r="K166" s="240" t="s">
        <v>1873</v>
      </c>
      <c r="L166" s="240"/>
      <c r="M166" s="241" t="s">
        <v>276</v>
      </c>
      <c r="N166" s="241" t="s">
        <v>893</v>
      </c>
      <c r="O166" s="241" t="s">
        <v>894</v>
      </c>
      <c r="P166" s="54"/>
      <c r="Q166" s="242" t="s">
        <v>1675</v>
      </c>
      <c r="R166" s="240" t="s">
        <v>1874</v>
      </c>
      <c r="S166" s="82" t="s">
        <v>1875</v>
      </c>
      <c r="T166" s="82" t="s">
        <v>1876</v>
      </c>
      <c r="U166" s="82" t="s">
        <v>860</v>
      </c>
      <c r="V166" s="82" t="s">
        <v>1877</v>
      </c>
      <c r="W166" s="239" t="s">
        <v>6856</v>
      </c>
      <c r="X166" s="79"/>
      <c r="Y166" s="26"/>
      <c r="AA166" s="238">
        <f>IF(OR(J166="Fail",ISBLANK(J166)),INDEX('Issue Code Table'!C:C,MATCH(N:N,'Issue Code Table'!A:A,0)),IF(M166="Critical",6,IF(M166="Significant",5,IF(M166="Moderate",3,2))))</f>
        <v>4</v>
      </c>
    </row>
    <row r="167" spans="1:27" ht="83.15" customHeight="1" x14ac:dyDescent="0.25">
      <c r="A167" s="158" t="s">
        <v>1878</v>
      </c>
      <c r="B167" s="85" t="s">
        <v>270</v>
      </c>
      <c r="C167" s="85" t="s">
        <v>271</v>
      </c>
      <c r="D167" s="85" t="s">
        <v>215</v>
      </c>
      <c r="E167" s="85" t="s">
        <v>1879</v>
      </c>
      <c r="F167" s="85" t="s">
        <v>1880</v>
      </c>
      <c r="G167" s="85" t="s">
        <v>218</v>
      </c>
      <c r="H167" s="85" t="s">
        <v>1881</v>
      </c>
      <c r="I167" s="240"/>
      <c r="J167" s="85"/>
      <c r="K167" s="240" t="s">
        <v>1882</v>
      </c>
      <c r="L167" s="240"/>
      <c r="M167" s="241" t="s">
        <v>276</v>
      </c>
      <c r="N167" s="241" t="s">
        <v>893</v>
      </c>
      <c r="O167" s="241" t="s">
        <v>894</v>
      </c>
      <c r="P167" s="54"/>
      <c r="Q167" s="242" t="s">
        <v>1675</v>
      </c>
      <c r="R167" s="240" t="s">
        <v>1883</v>
      </c>
      <c r="S167" s="82" t="s">
        <v>1884</v>
      </c>
      <c r="T167" s="82" t="s">
        <v>1885</v>
      </c>
      <c r="U167" s="82" t="s">
        <v>1886</v>
      </c>
      <c r="V167" s="82" t="s">
        <v>1887</v>
      </c>
      <c r="W167" s="239" t="s">
        <v>6857</v>
      </c>
      <c r="X167" s="79"/>
      <c r="Y167" s="26"/>
      <c r="AA167" s="238">
        <f>IF(OR(J167="Fail",ISBLANK(J167)),INDEX('Issue Code Table'!C:C,MATCH(N:N,'Issue Code Table'!A:A,0)),IF(M167="Critical",6,IF(M167="Significant",5,IF(M167="Moderate",3,2))))</f>
        <v>4</v>
      </c>
    </row>
    <row r="168" spans="1:27" ht="83.15" customHeight="1" x14ac:dyDescent="0.25">
      <c r="A168" s="158" t="s">
        <v>1888</v>
      </c>
      <c r="B168" s="85" t="s">
        <v>270</v>
      </c>
      <c r="C168" s="85" t="s">
        <v>271</v>
      </c>
      <c r="D168" s="85" t="s">
        <v>215</v>
      </c>
      <c r="E168" s="85" t="s">
        <v>1889</v>
      </c>
      <c r="F168" s="85" t="s">
        <v>1890</v>
      </c>
      <c r="G168" s="85" t="s">
        <v>218</v>
      </c>
      <c r="H168" s="85" t="s">
        <v>1891</v>
      </c>
      <c r="I168" s="240"/>
      <c r="J168" s="85"/>
      <c r="K168" s="240" t="s">
        <v>1892</v>
      </c>
      <c r="L168" s="240"/>
      <c r="M168" s="241" t="s">
        <v>276</v>
      </c>
      <c r="N168" s="241" t="s">
        <v>893</v>
      </c>
      <c r="O168" s="241" t="s">
        <v>894</v>
      </c>
      <c r="P168" s="54"/>
      <c r="Q168" s="242" t="s">
        <v>1675</v>
      </c>
      <c r="R168" s="240" t="s">
        <v>1893</v>
      </c>
      <c r="S168" s="82" t="s">
        <v>1894</v>
      </c>
      <c r="T168" s="82" t="s">
        <v>1895</v>
      </c>
      <c r="U168" s="82" t="s">
        <v>860</v>
      </c>
      <c r="V168" s="82" t="s">
        <v>1896</v>
      </c>
      <c r="W168" s="239" t="s">
        <v>6858</v>
      </c>
      <c r="X168" s="79"/>
      <c r="Y168" s="26"/>
      <c r="AA168" s="238">
        <f>IF(OR(J168="Fail",ISBLANK(J168)),INDEX('Issue Code Table'!C:C,MATCH(N:N,'Issue Code Table'!A:A,0)),IF(M168="Critical",6,IF(M168="Significant",5,IF(M168="Moderate",3,2))))</f>
        <v>4</v>
      </c>
    </row>
    <row r="169" spans="1:27" ht="83.15" customHeight="1" x14ac:dyDescent="0.25">
      <c r="A169" s="158" t="s">
        <v>1897</v>
      </c>
      <c r="B169" s="85" t="s">
        <v>992</v>
      </c>
      <c r="C169" s="85" t="s">
        <v>993</v>
      </c>
      <c r="D169" s="85" t="s">
        <v>215</v>
      </c>
      <c r="E169" s="85" t="s">
        <v>1898</v>
      </c>
      <c r="F169" s="85" t="s">
        <v>1899</v>
      </c>
      <c r="G169" s="85" t="s">
        <v>218</v>
      </c>
      <c r="H169" s="85" t="s">
        <v>1900</v>
      </c>
      <c r="I169" s="240"/>
      <c r="J169" s="85"/>
      <c r="K169" s="240" t="s">
        <v>1901</v>
      </c>
      <c r="L169" s="240"/>
      <c r="M169" s="249" t="s">
        <v>182</v>
      </c>
      <c r="N169" s="244" t="s">
        <v>1262</v>
      </c>
      <c r="O169" s="241" t="s">
        <v>1263</v>
      </c>
      <c r="P169" s="54"/>
      <c r="Q169" s="242" t="s">
        <v>1675</v>
      </c>
      <c r="R169" s="240" t="s">
        <v>1902</v>
      </c>
      <c r="S169" s="82" t="s">
        <v>1903</v>
      </c>
      <c r="T169" s="82" t="s">
        <v>1904</v>
      </c>
      <c r="U169" s="82" t="s">
        <v>1905</v>
      </c>
      <c r="V169" s="82" t="s">
        <v>1906</v>
      </c>
      <c r="W169" s="239" t="s">
        <v>6859</v>
      </c>
      <c r="X169" s="79" t="s">
        <v>229</v>
      </c>
      <c r="Y169" s="26"/>
      <c r="AA169" s="238">
        <f>IF(OR(J169="Fail",ISBLANK(J169)),INDEX('Issue Code Table'!C:C,MATCH(N:N,'Issue Code Table'!A:A,0)),IF(M169="Critical",6,IF(M169="Significant",5,IF(M169="Moderate",3,2))))</f>
        <v>5</v>
      </c>
    </row>
    <row r="170" spans="1:27" ht="83.15" customHeight="1" x14ac:dyDescent="0.25">
      <c r="A170" s="158" t="s">
        <v>1907</v>
      </c>
      <c r="B170" s="85" t="s">
        <v>270</v>
      </c>
      <c r="C170" s="85" t="s">
        <v>271</v>
      </c>
      <c r="D170" s="85" t="s">
        <v>215</v>
      </c>
      <c r="E170" s="85" t="s">
        <v>1908</v>
      </c>
      <c r="F170" s="85" t="s">
        <v>1909</v>
      </c>
      <c r="G170" s="85" t="s">
        <v>218</v>
      </c>
      <c r="H170" s="85" t="s">
        <v>1910</v>
      </c>
      <c r="I170" s="240"/>
      <c r="J170" s="85"/>
      <c r="K170" s="240" t="s">
        <v>1911</v>
      </c>
      <c r="L170" s="240"/>
      <c r="M170" s="241" t="s">
        <v>276</v>
      </c>
      <c r="N170" s="241" t="s">
        <v>893</v>
      </c>
      <c r="O170" s="241" t="s">
        <v>894</v>
      </c>
      <c r="P170" s="54"/>
      <c r="Q170" s="242" t="s">
        <v>1675</v>
      </c>
      <c r="R170" s="240" t="s">
        <v>1912</v>
      </c>
      <c r="S170" s="82" t="s">
        <v>1913</v>
      </c>
      <c r="T170" s="82" t="s">
        <v>1914</v>
      </c>
      <c r="U170" s="82" t="s">
        <v>1915</v>
      </c>
      <c r="V170" s="82" t="s">
        <v>1916</v>
      </c>
      <c r="W170" s="239" t="s">
        <v>6860</v>
      </c>
      <c r="X170" s="79"/>
      <c r="Y170" s="26"/>
      <c r="AA170" s="238">
        <f>IF(OR(J170="Fail",ISBLANK(J170)),INDEX('Issue Code Table'!C:C,MATCH(N:N,'Issue Code Table'!A:A,0)),IF(M170="Critical",6,IF(M170="Significant",5,IF(M170="Moderate",3,2))))</f>
        <v>4</v>
      </c>
    </row>
    <row r="171" spans="1:27" ht="83.15" customHeight="1" x14ac:dyDescent="0.25">
      <c r="A171" s="158" t="s">
        <v>1917</v>
      </c>
      <c r="B171" s="85" t="s">
        <v>175</v>
      </c>
      <c r="C171" s="85" t="s">
        <v>176</v>
      </c>
      <c r="D171" s="85" t="s">
        <v>215</v>
      </c>
      <c r="E171" s="85" t="s">
        <v>1918</v>
      </c>
      <c r="F171" s="85" t="s">
        <v>1919</v>
      </c>
      <c r="G171" s="85" t="s">
        <v>218</v>
      </c>
      <c r="H171" s="85" t="s">
        <v>1920</v>
      </c>
      <c r="I171" s="240"/>
      <c r="J171" s="85"/>
      <c r="K171" s="240" t="s">
        <v>1921</v>
      </c>
      <c r="L171" s="240"/>
      <c r="M171" s="241" t="s">
        <v>276</v>
      </c>
      <c r="N171" s="241" t="s">
        <v>893</v>
      </c>
      <c r="O171" s="241" t="s">
        <v>894</v>
      </c>
      <c r="P171" s="54"/>
      <c r="Q171" s="242" t="s">
        <v>1675</v>
      </c>
      <c r="R171" s="240" t="s">
        <v>1922</v>
      </c>
      <c r="S171" s="82" t="s">
        <v>1923</v>
      </c>
      <c r="T171" s="82" t="s">
        <v>1924</v>
      </c>
      <c r="U171" s="82" t="s">
        <v>860</v>
      </c>
      <c r="V171" s="82" t="s">
        <v>1925</v>
      </c>
      <c r="W171" s="239" t="s">
        <v>6861</v>
      </c>
      <c r="X171" s="79"/>
      <c r="Y171" s="26"/>
      <c r="AA171" s="238">
        <f>IF(OR(J171="Fail",ISBLANK(J171)),INDEX('Issue Code Table'!C:C,MATCH(N:N,'Issue Code Table'!A:A,0)),IF(M171="Critical",6,IF(M171="Significant",5,IF(M171="Moderate",3,2))))</f>
        <v>4</v>
      </c>
    </row>
    <row r="172" spans="1:27" ht="83.15" customHeight="1" x14ac:dyDescent="0.25">
      <c r="A172" s="158" t="s">
        <v>1926</v>
      </c>
      <c r="B172" s="85" t="s">
        <v>788</v>
      </c>
      <c r="C172" s="85" t="s">
        <v>789</v>
      </c>
      <c r="D172" s="85" t="s">
        <v>215</v>
      </c>
      <c r="E172" s="85" t="s">
        <v>1927</v>
      </c>
      <c r="F172" s="85" t="s">
        <v>1928</v>
      </c>
      <c r="G172" s="85" t="s">
        <v>218</v>
      </c>
      <c r="H172" s="85" t="s">
        <v>1929</v>
      </c>
      <c r="I172" s="240"/>
      <c r="J172" s="85"/>
      <c r="K172" s="240" t="s">
        <v>1930</v>
      </c>
      <c r="L172" s="240"/>
      <c r="M172" s="249" t="s">
        <v>182</v>
      </c>
      <c r="N172" s="241" t="s">
        <v>841</v>
      </c>
      <c r="O172" s="241" t="s">
        <v>842</v>
      </c>
      <c r="P172" s="54"/>
      <c r="Q172" s="242" t="s">
        <v>1675</v>
      </c>
      <c r="R172" s="240" t="s">
        <v>1931</v>
      </c>
      <c r="S172" s="82" t="s">
        <v>1932</v>
      </c>
      <c r="T172" s="82" t="s">
        <v>1933</v>
      </c>
      <c r="U172" s="82" t="s">
        <v>1934</v>
      </c>
      <c r="V172" s="82" t="s">
        <v>1935</v>
      </c>
      <c r="W172" s="239" t="s">
        <v>6862</v>
      </c>
      <c r="X172" s="79" t="s">
        <v>229</v>
      </c>
      <c r="Y172" s="26"/>
      <c r="AA172" s="238">
        <f>IF(OR(J172="Fail",ISBLANK(J172)),INDEX('Issue Code Table'!C:C,MATCH(N:N,'Issue Code Table'!A:A,0)),IF(M172="Critical",6,IF(M172="Significant",5,IF(M172="Moderate",3,2))))</f>
        <v>6</v>
      </c>
    </row>
    <row r="173" spans="1:27" ht="83.15" customHeight="1" x14ac:dyDescent="0.25">
      <c r="A173" s="158" t="s">
        <v>1936</v>
      </c>
      <c r="B173" s="85" t="s">
        <v>788</v>
      </c>
      <c r="C173" s="85" t="s">
        <v>789</v>
      </c>
      <c r="D173" s="85" t="s">
        <v>215</v>
      </c>
      <c r="E173" s="85" t="s">
        <v>1937</v>
      </c>
      <c r="F173" s="85" t="s">
        <v>1938</v>
      </c>
      <c r="G173" s="85" t="s">
        <v>218</v>
      </c>
      <c r="H173" s="85" t="s">
        <v>1939</v>
      </c>
      <c r="I173" s="240"/>
      <c r="J173" s="85"/>
      <c r="K173" s="240" t="s">
        <v>1940</v>
      </c>
      <c r="L173" s="240"/>
      <c r="M173" s="249" t="s">
        <v>276</v>
      </c>
      <c r="N173" s="247" t="s">
        <v>893</v>
      </c>
      <c r="O173" s="248" t="str">
        <f>CONCATENATE(N173,": ",VLOOKUP(N173,'Issue Code Table'!$A$2:$C$418,2,0))</f>
        <v>HAC61: User rights and permissions are not adequately configured</v>
      </c>
      <c r="P173" s="54"/>
      <c r="Q173" s="242" t="s">
        <v>1675</v>
      </c>
      <c r="R173" s="240" t="s">
        <v>1941</v>
      </c>
      <c r="S173" s="82" t="s">
        <v>1942</v>
      </c>
      <c r="T173" s="82" t="s">
        <v>1943</v>
      </c>
      <c r="U173" s="82" t="s">
        <v>1944</v>
      </c>
      <c r="V173" s="82" t="s">
        <v>1945</v>
      </c>
      <c r="W173" s="239" t="s">
        <v>6863</v>
      </c>
      <c r="X173" s="79"/>
      <c r="Y173" s="26"/>
      <c r="AA173" s="238">
        <f>IF(OR(J173="Fail",ISBLANK(J173)),INDEX('Issue Code Table'!C:C,MATCH(N:N,'Issue Code Table'!A:A,0)),IF(M173="Critical",6,IF(M173="Significant",5,IF(M173="Moderate",3,2))))</f>
        <v>4</v>
      </c>
    </row>
    <row r="174" spans="1:27" ht="83.15" customHeight="1" x14ac:dyDescent="0.25">
      <c r="A174" s="158" t="s">
        <v>1946</v>
      </c>
      <c r="B174" s="85" t="s">
        <v>788</v>
      </c>
      <c r="C174" s="85" t="s">
        <v>789</v>
      </c>
      <c r="D174" s="85" t="s">
        <v>215</v>
      </c>
      <c r="E174" s="85" t="s">
        <v>1947</v>
      </c>
      <c r="F174" s="85" t="s">
        <v>1948</v>
      </c>
      <c r="G174" s="85" t="s">
        <v>218</v>
      </c>
      <c r="H174" s="85" t="s">
        <v>1949</v>
      </c>
      <c r="I174" s="240"/>
      <c r="J174" s="85"/>
      <c r="K174" s="240" t="s">
        <v>1950</v>
      </c>
      <c r="L174" s="240"/>
      <c r="M174" s="249" t="s">
        <v>276</v>
      </c>
      <c r="N174" s="247" t="s">
        <v>893</v>
      </c>
      <c r="O174" s="248" t="str">
        <f>CONCATENATE(N174,": ",VLOOKUP(N174,'Issue Code Table'!$A$2:$C$418,2,0))</f>
        <v>HAC61: User rights and permissions are not adequately configured</v>
      </c>
      <c r="P174" s="54"/>
      <c r="Q174" s="242" t="s">
        <v>1675</v>
      </c>
      <c r="R174" s="240" t="s">
        <v>1951</v>
      </c>
      <c r="S174" s="82" t="s">
        <v>1952</v>
      </c>
      <c r="T174" s="82" t="s">
        <v>1953</v>
      </c>
      <c r="U174" s="82" t="s">
        <v>1954</v>
      </c>
      <c r="V174" s="82" t="s">
        <v>1955</v>
      </c>
      <c r="W174" s="239" t="s">
        <v>6864</v>
      </c>
      <c r="X174" s="79"/>
      <c r="Y174" s="26"/>
      <c r="AA174" s="238">
        <f>IF(OR(J174="Fail",ISBLANK(J174)),INDEX('Issue Code Table'!C:C,MATCH(N:N,'Issue Code Table'!A:A,0)),IF(M174="Critical",6,IF(M174="Significant",5,IF(M174="Moderate",3,2))))</f>
        <v>4</v>
      </c>
    </row>
    <row r="175" spans="1:27" ht="83.15" customHeight="1" x14ac:dyDescent="0.25">
      <c r="A175" s="158" t="s">
        <v>1956</v>
      </c>
      <c r="B175" s="85" t="s">
        <v>1739</v>
      </c>
      <c r="C175" s="85" t="s">
        <v>1740</v>
      </c>
      <c r="D175" s="85" t="s">
        <v>215</v>
      </c>
      <c r="E175" s="85" t="s">
        <v>1957</v>
      </c>
      <c r="F175" s="85" t="s">
        <v>1958</v>
      </c>
      <c r="G175" s="85" t="s">
        <v>218</v>
      </c>
      <c r="H175" s="85" t="s">
        <v>1959</v>
      </c>
      <c r="I175" s="240"/>
      <c r="J175" s="85"/>
      <c r="K175" s="240" t="s">
        <v>1960</v>
      </c>
      <c r="L175" s="240"/>
      <c r="M175" s="241" t="s">
        <v>276</v>
      </c>
      <c r="N175" s="241" t="s">
        <v>893</v>
      </c>
      <c r="O175" s="241" t="s">
        <v>894</v>
      </c>
      <c r="P175" s="54"/>
      <c r="Q175" s="242" t="s">
        <v>1675</v>
      </c>
      <c r="R175" s="240" t="s">
        <v>1961</v>
      </c>
      <c r="S175" s="82" t="s">
        <v>1962</v>
      </c>
      <c r="T175" s="82" t="s">
        <v>1963</v>
      </c>
      <c r="U175" s="82" t="s">
        <v>1964</v>
      </c>
      <c r="V175" s="82" t="s">
        <v>1965</v>
      </c>
      <c r="W175" s="239" t="s">
        <v>6865</v>
      </c>
      <c r="X175" s="79"/>
      <c r="Y175" s="26"/>
      <c r="AA175" s="238">
        <f>IF(OR(J175="Fail",ISBLANK(J175)),INDEX('Issue Code Table'!C:C,MATCH(N:N,'Issue Code Table'!A:A,0)),IF(M175="Critical",6,IF(M175="Significant",5,IF(M175="Moderate",3,2))))</f>
        <v>4</v>
      </c>
    </row>
    <row r="176" spans="1:27" ht="83.15" customHeight="1" x14ac:dyDescent="0.25">
      <c r="A176" s="158" t="s">
        <v>1966</v>
      </c>
      <c r="B176" s="85" t="s">
        <v>175</v>
      </c>
      <c r="C176" s="85" t="s">
        <v>176</v>
      </c>
      <c r="D176" s="85" t="s">
        <v>215</v>
      </c>
      <c r="E176" s="85" t="s">
        <v>1967</v>
      </c>
      <c r="F176" s="85" t="s">
        <v>1968</v>
      </c>
      <c r="G176" s="85" t="s">
        <v>218</v>
      </c>
      <c r="H176" s="85" t="s">
        <v>1969</v>
      </c>
      <c r="I176" s="240"/>
      <c r="J176" s="85"/>
      <c r="K176" s="240" t="s">
        <v>1970</v>
      </c>
      <c r="L176" s="240"/>
      <c r="M176" s="241" t="s">
        <v>276</v>
      </c>
      <c r="N176" s="241" t="s">
        <v>893</v>
      </c>
      <c r="O176" s="241" t="s">
        <v>894</v>
      </c>
      <c r="P176" s="54"/>
      <c r="Q176" s="242" t="s">
        <v>1675</v>
      </c>
      <c r="R176" s="240" t="s">
        <v>1971</v>
      </c>
      <c r="S176" s="82" t="s">
        <v>1972</v>
      </c>
      <c r="T176" s="82" t="s">
        <v>1973</v>
      </c>
      <c r="U176" s="82" t="s">
        <v>860</v>
      </c>
      <c r="V176" s="82" t="s">
        <v>1974</v>
      </c>
      <c r="W176" s="239" t="s">
        <v>6866</v>
      </c>
      <c r="X176" s="79"/>
      <c r="Y176" s="26"/>
      <c r="AA176" s="238">
        <f>IF(OR(J176="Fail",ISBLANK(J176)),INDEX('Issue Code Table'!C:C,MATCH(N:N,'Issue Code Table'!A:A,0)),IF(M176="Critical",6,IF(M176="Significant",5,IF(M176="Moderate",3,2))))</f>
        <v>4</v>
      </c>
    </row>
    <row r="177" spans="1:27" ht="83.15" customHeight="1" x14ac:dyDescent="0.25">
      <c r="A177" s="158" t="s">
        <v>1975</v>
      </c>
      <c r="B177" s="85" t="s">
        <v>788</v>
      </c>
      <c r="C177" s="85" t="s">
        <v>789</v>
      </c>
      <c r="D177" s="85" t="s">
        <v>215</v>
      </c>
      <c r="E177" s="85" t="s">
        <v>1976</v>
      </c>
      <c r="F177" s="85" t="s">
        <v>1977</v>
      </c>
      <c r="G177" s="85" t="s">
        <v>218</v>
      </c>
      <c r="H177" s="85" t="s">
        <v>1978</v>
      </c>
      <c r="I177" s="240"/>
      <c r="J177" s="85"/>
      <c r="K177" s="240" t="s">
        <v>1979</v>
      </c>
      <c r="L177" s="240"/>
      <c r="M177" s="249" t="s">
        <v>182</v>
      </c>
      <c r="N177" s="244" t="s">
        <v>1262</v>
      </c>
      <c r="O177" s="241" t="s">
        <v>1263</v>
      </c>
      <c r="P177" s="54"/>
      <c r="Q177" s="242" t="s">
        <v>1675</v>
      </c>
      <c r="R177" s="240" t="s">
        <v>1980</v>
      </c>
      <c r="S177" s="82" t="s">
        <v>1981</v>
      </c>
      <c r="T177" s="82" t="s">
        <v>1982</v>
      </c>
      <c r="U177" s="82" t="s">
        <v>1983</v>
      </c>
      <c r="V177" s="82" t="s">
        <v>1984</v>
      </c>
      <c r="W177" s="237" t="s">
        <v>1985</v>
      </c>
      <c r="X177" s="79" t="s">
        <v>229</v>
      </c>
      <c r="Y177" s="26"/>
      <c r="AA177" s="238">
        <f>IF(OR(J177="Fail",ISBLANK(J177)),INDEX('Issue Code Table'!C:C,MATCH(N:N,'Issue Code Table'!A:A,0)),IF(M177="Critical",6,IF(M177="Significant",5,IF(M177="Moderate",3,2))))</f>
        <v>5</v>
      </c>
    </row>
    <row r="178" spans="1:27" ht="83.15" customHeight="1" x14ac:dyDescent="0.25">
      <c r="A178" s="158" t="s">
        <v>1986</v>
      </c>
      <c r="B178" s="85" t="s">
        <v>270</v>
      </c>
      <c r="C178" s="85" t="s">
        <v>271</v>
      </c>
      <c r="D178" s="85" t="s">
        <v>215</v>
      </c>
      <c r="E178" s="85" t="s">
        <v>1987</v>
      </c>
      <c r="F178" s="85" t="s">
        <v>1988</v>
      </c>
      <c r="G178" s="85" t="s">
        <v>218</v>
      </c>
      <c r="H178" s="85" t="s">
        <v>1989</v>
      </c>
      <c r="I178" s="240"/>
      <c r="J178" s="85"/>
      <c r="K178" s="240" t="s">
        <v>1990</v>
      </c>
      <c r="L178" s="240"/>
      <c r="M178" s="241" t="s">
        <v>276</v>
      </c>
      <c r="N178" s="241" t="s">
        <v>893</v>
      </c>
      <c r="O178" s="241" t="s">
        <v>894</v>
      </c>
      <c r="P178" s="54"/>
      <c r="Q178" s="242" t="s">
        <v>1675</v>
      </c>
      <c r="R178" s="240" t="s">
        <v>1991</v>
      </c>
      <c r="S178" s="82" t="s">
        <v>1992</v>
      </c>
      <c r="T178" s="82" t="s">
        <v>1993</v>
      </c>
      <c r="U178" s="82" t="s">
        <v>860</v>
      </c>
      <c r="V178" s="82" t="s">
        <v>1994</v>
      </c>
      <c r="W178" s="239" t="s">
        <v>6449</v>
      </c>
      <c r="X178" s="79"/>
      <c r="Y178" s="26"/>
      <c r="AA178" s="238">
        <f>IF(OR(J178="Fail",ISBLANK(J178)),INDEX('Issue Code Table'!C:C,MATCH(N:N,'Issue Code Table'!A:A,0)),IF(M178="Critical",6,IF(M178="Significant",5,IF(M178="Moderate",3,2))))</f>
        <v>4</v>
      </c>
    </row>
    <row r="179" spans="1:27" ht="83.15" customHeight="1" x14ac:dyDescent="0.25">
      <c r="A179" s="158" t="s">
        <v>1995</v>
      </c>
      <c r="B179" s="85" t="s">
        <v>270</v>
      </c>
      <c r="C179" s="85" t="s">
        <v>271</v>
      </c>
      <c r="D179" s="85" t="s">
        <v>215</v>
      </c>
      <c r="E179" s="85" t="s">
        <v>1996</v>
      </c>
      <c r="F179" s="85" t="s">
        <v>1997</v>
      </c>
      <c r="G179" s="85" t="s">
        <v>218</v>
      </c>
      <c r="H179" s="85" t="s">
        <v>1998</v>
      </c>
      <c r="I179" s="240"/>
      <c r="J179" s="85"/>
      <c r="K179" s="240" t="s">
        <v>1999</v>
      </c>
      <c r="L179" s="240"/>
      <c r="M179" s="241" t="s">
        <v>276</v>
      </c>
      <c r="N179" s="241" t="s">
        <v>893</v>
      </c>
      <c r="O179" s="241" t="s">
        <v>894</v>
      </c>
      <c r="P179" s="54"/>
      <c r="Q179" s="242" t="s">
        <v>1675</v>
      </c>
      <c r="R179" s="240" t="s">
        <v>2000</v>
      </c>
      <c r="S179" s="82" t="s">
        <v>1997</v>
      </c>
      <c r="T179" s="82" t="s">
        <v>2001</v>
      </c>
      <c r="U179" s="82" t="s">
        <v>2002</v>
      </c>
      <c r="V179" s="82" t="s">
        <v>2003</v>
      </c>
      <c r="W179" s="237" t="s">
        <v>2004</v>
      </c>
      <c r="X179" s="79"/>
      <c r="Y179" s="26"/>
      <c r="AA179" s="238">
        <f>IF(OR(J179="Fail",ISBLANK(J179)),INDEX('Issue Code Table'!C:C,MATCH(N:N,'Issue Code Table'!A:A,0)),IF(M179="Critical",6,IF(M179="Significant",5,IF(M179="Moderate",3,2))))</f>
        <v>4</v>
      </c>
    </row>
    <row r="180" spans="1:27" ht="83.15" customHeight="1" x14ac:dyDescent="0.25">
      <c r="A180" s="158" t="s">
        <v>2005</v>
      </c>
      <c r="B180" s="85" t="s">
        <v>270</v>
      </c>
      <c r="C180" s="85" t="s">
        <v>271</v>
      </c>
      <c r="D180" s="85" t="s">
        <v>215</v>
      </c>
      <c r="E180" s="85" t="s">
        <v>2006</v>
      </c>
      <c r="F180" s="85" t="s">
        <v>2007</v>
      </c>
      <c r="G180" s="85" t="s">
        <v>218</v>
      </c>
      <c r="H180" s="85" t="s">
        <v>2008</v>
      </c>
      <c r="I180" s="240"/>
      <c r="J180" s="85"/>
      <c r="K180" s="240" t="s">
        <v>2009</v>
      </c>
      <c r="L180" s="240"/>
      <c r="M180" s="241" t="s">
        <v>276</v>
      </c>
      <c r="N180" s="241" t="s">
        <v>893</v>
      </c>
      <c r="O180" s="241" t="s">
        <v>894</v>
      </c>
      <c r="P180" s="54"/>
      <c r="Q180" s="242" t="s">
        <v>1675</v>
      </c>
      <c r="R180" s="240" t="s">
        <v>2010</v>
      </c>
      <c r="S180" s="82" t="s">
        <v>2011</v>
      </c>
      <c r="T180" s="82" t="s">
        <v>2012</v>
      </c>
      <c r="U180" s="82" t="s">
        <v>2013</v>
      </c>
      <c r="V180" s="82" t="s">
        <v>2014</v>
      </c>
      <c r="W180" s="237" t="s">
        <v>2015</v>
      </c>
      <c r="X180" s="79"/>
      <c r="Y180" s="26"/>
      <c r="AA180" s="238">
        <f>IF(OR(J180="Fail",ISBLANK(J180)),INDEX('Issue Code Table'!C:C,MATCH(N:N,'Issue Code Table'!A:A,0)),IF(M180="Critical",6,IF(M180="Significant",5,IF(M180="Moderate",3,2))))</f>
        <v>4</v>
      </c>
    </row>
    <row r="181" spans="1:27" ht="83.15" customHeight="1" x14ac:dyDescent="0.25">
      <c r="A181" s="158" t="s">
        <v>2016</v>
      </c>
      <c r="B181" s="85" t="s">
        <v>2017</v>
      </c>
      <c r="C181" s="85" t="s">
        <v>789</v>
      </c>
      <c r="D181" s="85" t="s">
        <v>215</v>
      </c>
      <c r="E181" s="85" t="s">
        <v>2018</v>
      </c>
      <c r="F181" s="85" t="s">
        <v>2019</v>
      </c>
      <c r="G181" s="85" t="s">
        <v>218</v>
      </c>
      <c r="H181" s="85" t="s">
        <v>2020</v>
      </c>
      <c r="I181" s="240"/>
      <c r="J181" s="85"/>
      <c r="K181" s="240" t="s">
        <v>2021</v>
      </c>
      <c r="L181" s="240"/>
      <c r="M181" s="249" t="s">
        <v>182</v>
      </c>
      <c r="N181" s="244" t="s">
        <v>1262</v>
      </c>
      <c r="O181" s="241" t="s">
        <v>1263</v>
      </c>
      <c r="P181" s="54"/>
      <c r="Q181" s="242" t="s">
        <v>1675</v>
      </c>
      <c r="R181" s="240" t="s">
        <v>2022</v>
      </c>
      <c r="S181" s="82" t="s">
        <v>2023</v>
      </c>
      <c r="T181" s="82" t="s">
        <v>2024</v>
      </c>
      <c r="U181" s="82" t="s">
        <v>860</v>
      </c>
      <c r="V181" s="82" t="s">
        <v>2025</v>
      </c>
      <c r="W181" s="239" t="s">
        <v>6450</v>
      </c>
      <c r="X181" s="79" t="s">
        <v>229</v>
      </c>
      <c r="Y181" s="26"/>
      <c r="AA181" s="238">
        <f>IF(OR(J181="Fail",ISBLANK(J181)),INDEX('Issue Code Table'!C:C,MATCH(N:N,'Issue Code Table'!A:A,0)),IF(M181="Critical",6,IF(M181="Significant",5,IF(M181="Moderate",3,2))))</f>
        <v>5</v>
      </c>
    </row>
    <row r="182" spans="1:27" ht="83.15" customHeight="1" x14ac:dyDescent="0.25">
      <c r="A182" s="158" t="s">
        <v>2026</v>
      </c>
      <c r="B182" s="85" t="s">
        <v>2017</v>
      </c>
      <c r="C182" s="85" t="s">
        <v>789</v>
      </c>
      <c r="D182" s="85" t="s">
        <v>215</v>
      </c>
      <c r="E182" s="85" t="s">
        <v>2027</v>
      </c>
      <c r="F182" s="85" t="s">
        <v>2028</v>
      </c>
      <c r="G182" s="85" t="s">
        <v>218</v>
      </c>
      <c r="H182" s="85" t="s">
        <v>2029</v>
      </c>
      <c r="I182" s="240"/>
      <c r="J182" s="85"/>
      <c r="K182" s="240" t="s">
        <v>2030</v>
      </c>
      <c r="L182" s="240"/>
      <c r="M182" s="241" t="s">
        <v>276</v>
      </c>
      <c r="N182" s="241" t="s">
        <v>893</v>
      </c>
      <c r="O182" s="241" t="s">
        <v>894</v>
      </c>
      <c r="P182" s="54"/>
      <c r="Q182" s="242" t="s">
        <v>1675</v>
      </c>
      <c r="R182" s="240" t="s">
        <v>2031</v>
      </c>
      <c r="S182" s="82" t="s">
        <v>2032</v>
      </c>
      <c r="T182" s="82" t="s">
        <v>2033</v>
      </c>
      <c r="U182" s="82" t="s">
        <v>2034</v>
      </c>
      <c r="V182" s="82" t="s">
        <v>2035</v>
      </c>
      <c r="W182" s="239" t="s">
        <v>6451</v>
      </c>
      <c r="X182" s="79"/>
      <c r="Y182" s="26"/>
      <c r="AA182" s="238">
        <f>IF(OR(J182="Fail",ISBLANK(J182)),INDEX('Issue Code Table'!C:C,MATCH(N:N,'Issue Code Table'!A:A,0)),IF(M182="Critical",6,IF(M182="Significant",5,IF(M182="Moderate",3,2))))</f>
        <v>4</v>
      </c>
    </row>
    <row r="183" spans="1:27" ht="83.15" customHeight="1" x14ac:dyDescent="0.25">
      <c r="A183" s="158" t="s">
        <v>2036</v>
      </c>
      <c r="B183" s="85" t="s">
        <v>1817</v>
      </c>
      <c r="C183" s="85" t="s">
        <v>1818</v>
      </c>
      <c r="D183" s="85" t="s">
        <v>215</v>
      </c>
      <c r="E183" s="85" t="s">
        <v>2037</v>
      </c>
      <c r="F183" s="85" t="s">
        <v>2038</v>
      </c>
      <c r="G183" s="85" t="s">
        <v>2039</v>
      </c>
      <c r="H183" s="85" t="s">
        <v>2040</v>
      </c>
      <c r="I183" s="240"/>
      <c r="J183" s="85"/>
      <c r="K183" s="240" t="s">
        <v>2041</v>
      </c>
      <c r="L183" s="240"/>
      <c r="M183" s="249" t="s">
        <v>276</v>
      </c>
      <c r="N183" s="247" t="s">
        <v>1023</v>
      </c>
      <c r="O183" s="248" t="str">
        <f>CONCATENATE(N183,": ",VLOOKUP(N183,'Issue Code Table'!$A$2:$C$418,2,0))</f>
        <v>HCM48: Low-risk operating system settings are not configured securely</v>
      </c>
      <c r="P183" s="54"/>
      <c r="Q183" s="242" t="s">
        <v>2042</v>
      </c>
      <c r="R183" s="240" t="s">
        <v>2043</v>
      </c>
      <c r="S183" s="82" t="s">
        <v>2044</v>
      </c>
      <c r="T183" s="82" t="s">
        <v>2045</v>
      </c>
      <c r="U183" s="82" t="s">
        <v>2046</v>
      </c>
      <c r="V183" s="82" t="s">
        <v>2047</v>
      </c>
      <c r="W183" s="237" t="s">
        <v>2048</v>
      </c>
      <c r="X183" s="79"/>
      <c r="Y183" s="26"/>
      <c r="AA183" s="238">
        <f>IF(OR(J183="Fail",ISBLANK(J183)),INDEX('Issue Code Table'!C:C,MATCH(N:N,'Issue Code Table'!A:A,0)),IF(M183="Critical",6,IF(M183="Significant",5,IF(M183="Moderate",3,2))))</f>
        <v>3</v>
      </c>
    </row>
    <row r="184" spans="1:27" ht="83.15" customHeight="1" x14ac:dyDescent="0.25">
      <c r="A184" s="158" t="s">
        <v>2049</v>
      </c>
      <c r="B184" s="85" t="s">
        <v>334</v>
      </c>
      <c r="C184" s="85" t="s">
        <v>335</v>
      </c>
      <c r="D184" s="85" t="s">
        <v>215</v>
      </c>
      <c r="E184" s="85" t="s">
        <v>2050</v>
      </c>
      <c r="F184" s="85" t="s">
        <v>2051</v>
      </c>
      <c r="G184" s="85" t="s">
        <v>2052</v>
      </c>
      <c r="H184" s="85" t="s">
        <v>2053</v>
      </c>
      <c r="I184" s="240"/>
      <c r="J184" s="85"/>
      <c r="K184" s="240" t="s">
        <v>2054</v>
      </c>
      <c r="L184" s="240"/>
      <c r="M184" s="241" t="s">
        <v>236</v>
      </c>
      <c r="N184" s="241" t="s">
        <v>1205</v>
      </c>
      <c r="O184" s="246" t="s">
        <v>1206</v>
      </c>
      <c r="P184" s="54"/>
      <c r="Q184" s="242" t="s">
        <v>2042</v>
      </c>
      <c r="R184" s="240" t="s">
        <v>2055</v>
      </c>
      <c r="S184" s="82" t="s">
        <v>2056</v>
      </c>
      <c r="T184" s="82" t="s">
        <v>2057</v>
      </c>
      <c r="U184" s="82" t="s">
        <v>2058</v>
      </c>
      <c r="V184" s="82" t="s">
        <v>2059</v>
      </c>
      <c r="W184" s="237" t="s">
        <v>2060</v>
      </c>
      <c r="X184" s="79"/>
      <c r="Y184" s="26"/>
      <c r="AA184" s="238">
        <f>IF(OR(J184="Fail",ISBLANK(J184)),INDEX('Issue Code Table'!C:C,MATCH(N:N,'Issue Code Table'!A:A,0)),IF(M184="Critical",6,IF(M184="Significant",5,IF(M184="Moderate",3,2))))</f>
        <v>2</v>
      </c>
    </row>
    <row r="185" spans="1:27" ht="83.15" customHeight="1" x14ac:dyDescent="0.25">
      <c r="A185" s="158" t="s">
        <v>2061</v>
      </c>
      <c r="B185" s="85" t="s">
        <v>334</v>
      </c>
      <c r="C185" s="85" t="s">
        <v>335</v>
      </c>
      <c r="D185" s="85" t="s">
        <v>215</v>
      </c>
      <c r="E185" s="85" t="s">
        <v>2062</v>
      </c>
      <c r="F185" s="85" t="s">
        <v>2063</v>
      </c>
      <c r="G185" s="85" t="s">
        <v>2064</v>
      </c>
      <c r="H185" s="85" t="s">
        <v>2065</v>
      </c>
      <c r="I185" s="240"/>
      <c r="J185" s="85"/>
      <c r="K185" s="240" t="s">
        <v>2066</v>
      </c>
      <c r="L185" s="240"/>
      <c r="M185" s="249" t="s">
        <v>276</v>
      </c>
      <c r="N185" s="241" t="s">
        <v>2067</v>
      </c>
      <c r="O185" s="241" t="s">
        <v>2068</v>
      </c>
      <c r="P185" s="54"/>
      <c r="Q185" s="242" t="s">
        <v>2042</v>
      </c>
      <c r="R185" s="240" t="s">
        <v>2069</v>
      </c>
      <c r="S185" s="82" t="s">
        <v>2056</v>
      </c>
      <c r="T185" s="82" t="s">
        <v>2070</v>
      </c>
      <c r="U185" s="82" t="s">
        <v>2071</v>
      </c>
      <c r="V185" s="82" t="s">
        <v>2072</v>
      </c>
      <c r="W185" s="237" t="s">
        <v>2073</v>
      </c>
      <c r="X185" s="79"/>
      <c r="Y185" s="26"/>
      <c r="AA185" s="238">
        <f>IF(OR(J185="Fail",ISBLANK(J185)),INDEX('Issue Code Table'!C:C,MATCH(N:N,'Issue Code Table'!A:A,0)),IF(M185="Critical",6,IF(M185="Significant",5,IF(M185="Moderate",3,2))))</f>
        <v>3</v>
      </c>
    </row>
    <row r="186" spans="1:27" ht="83.15" customHeight="1" x14ac:dyDescent="0.25">
      <c r="A186" s="158" t="s">
        <v>2074</v>
      </c>
      <c r="B186" s="85" t="s">
        <v>1173</v>
      </c>
      <c r="C186" s="85" t="s">
        <v>1174</v>
      </c>
      <c r="D186" s="85" t="s">
        <v>215</v>
      </c>
      <c r="E186" s="85" t="s">
        <v>2075</v>
      </c>
      <c r="F186" s="85" t="s">
        <v>2076</v>
      </c>
      <c r="G186" s="85" t="s">
        <v>2077</v>
      </c>
      <c r="H186" s="85" t="s">
        <v>2078</v>
      </c>
      <c r="I186" s="240"/>
      <c r="J186" s="85"/>
      <c r="K186" s="240" t="s">
        <v>2079</v>
      </c>
      <c r="L186" s="240"/>
      <c r="M186" s="249" t="s">
        <v>276</v>
      </c>
      <c r="N186" s="241" t="s">
        <v>2067</v>
      </c>
      <c r="O186" s="241" t="s">
        <v>2068</v>
      </c>
      <c r="P186" s="54"/>
      <c r="Q186" s="242" t="s">
        <v>2042</v>
      </c>
      <c r="R186" s="240" t="s">
        <v>2080</v>
      </c>
      <c r="S186" s="82" t="s">
        <v>2081</v>
      </c>
      <c r="T186" s="82" t="s">
        <v>2082</v>
      </c>
      <c r="U186" s="82" t="s">
        <v>2083</v>
      </c>
      <c r="V186" s="82" t="s">
        <v>2084</v>
      </c>
      <c r="W186" s="237" t="s">
        <v>2085</v>
      </c>
      <c r="X186" s="79"/>
      <c r="Y186" s="26"/>
      <c r="AA186" s="238">
        <f>IF(OR(J186="Fail",ISBLANK(J186)),INDEX('Issue Code Table'!C:C,MATCH(N:N,'Issue Code Table'!A:A,0)),IF(M186="Critical",6,IF(M186="Significant",5,IF(M186="Moderate",3,2))))</f>
        <v>3</v>
      </c>
    </row>
    <row r="187" spans="1:27" ht="83.15" customHeight="1" x14ac:dyDescent="0.25">
      <c r="A187" s="158" t="s">
        <v>2086</v>
      </c>
      <c r="B187" s="85" t="s">
        <v>270</v>
      </c>
      <c r="C187" s="85" t="s">
        <v>271</v>
      </c>
      <c r="D187" s="85" t="s">
        <v>215</v>
      </c>
      <c r="E187" s="85" t="s">
        <v>2087</v>
      </c>
      <c r="F187" s="85" t="s">
        <v>2088</v>
      </c>
      <c r="G187" s="85" t="s">
        <v>2089</v>
      </c>
      <c r="H187" s="85" t="s">
        <v>2090</v>
      </c>
      <c r="I187" s="240"/>
      <c r="J187" s="85"/>
      <c r="K187" s="240" t="s">
        <v>2091</v>
      </c>
      <c r="L187" s="240"/>
      <c r="M187" s="249" t="s">
        <v>276</v>
      </c>
      <c r="N187" s="241" t="s">
        <v>2067</v>
      </c>
      <c r="O187" s="241" t="s">
        <v>2068</v>
      </c>
      <c r="P187" s="54"/>
      <c r="Q187" s="242" t="s">
        <v>2042</v>
      </c>
      <c r="R187" s="240" t="s">
        <v>2092</v>
      </c>
      <c r="S187" s="82" t="s">
        <v>2081</v>
      </c>
      <c r="T187" s="82" t="s">
        <v>2093</v>
      </c>
      <c r="U187" s="82" t="s">
        <v>2083</v>
      </c>
      <c r="V187" s="82" t="s">
        <v>2094</v>
      </c>
      <c r="W187" s="237" t="s">
        <v>2095</v>
      </c>
      <c r="X187" s="79"/>
      <c r="Y187" s="26"/>
      <c r="AA187" s="238">
        <f>IF(OR(J187="Fail",ISBLANK(J187)),INDEX('Issue Code Table'!C:C,MATCH(N:N,'Issue Code Table'!A:A,0)),IF(M187="Critical",6,IF(M187="Significant",5,IF(M187="Moderate",3,2))))</f>
        <v>3</v>
      </c>
    </row>
    <row r="188" spans="1:27" ht="83.15" customHeight="1" x14ac:dyDescent="0.25">
      <c r="A188" s="158" t="s">
        <v>2096</v>
      </c>
      <c r="B188" s="85" t="s">
        <v>2097</v>
      </c>
      <c r="C188" s="85" t="s">
        <v>2098</v>
      </c>
      <c r="D188" s="85" t="s">
        <v>215</v>
      </c>
      <c r="E188" s="85" t="s">
        <v>2099</v>
      </c>
      <c r="F188" s="85" t="s">
        <v>2100</v>
      </c>
      <c r="G188" s="85" t="s">
        <v>2101</v>
      </c>
      <c r="H188" s="85" t="s">
        <v>2102</v>
      </c>
      <c r="I188" s="240"/>
      <c r="J188" s="85"/>
      <c r="K188" s="240" t="s">
        <v>2103</v>
      </c>
      <c r="L188" s="240"/>
      <c r="M188" s="249" t="s">
        <v>276</v>
      </c>
      <c r="N188" s="241" t="s">
        <v>2067</v>
      </c>
      <c r="O188" s="241" t="s">
        <v>2068</v>
      </c>
      <c r="P188" s="54"/>
      <c r="Q188" s="242" t="s">
        <v>2042</v>
      </c>
      <c r="R188" s="240" t="s">
        <v>2104</v>
      </c>
      <c r="S188" s="82" t="s">
        <v>2105</v>
      </c>
      <c r="T188" s="82" t="s">
        <v>2106</v>
      </c>
      <c r="U188" s="82" t="s">
        <v>2107</v>
      </c>
      <c r="V188" s="82" t="s">
        <v>2108</v>
      </c>
      <c r="W188" s="237" t="s">
        <v>2109</v>
      </c>
      <c r="X188" s="79"/>
      <c r="Y188" s="26"/>
      <c r="AA188" s="238">
        <f>IF(OR(J188="Fail",ISBLANK(J188)),INDEX('Issue Code Table'!C:C,MATCH(N:N,'Issue Code Table'!A:A,0)),IF(M188="Critical",6,IF(M188="Significant",5,IF(M188="Moderate",3,2))))</f>
        <v>3</v>
      </c>
    </row>
    <row r="189" spans="1:27" ht="83.15" customHeight="1" x14ac:dyDescent="0.25">
      <c r="A189" s="158" t="s">
        <v>2110</v>
      </c>
      <c r="B189" s="85" t="s">
        <v>334</v>
      </c>
      <c r="C189" s="85" t="s">
        <v>335</v>
      </c>
      <c r="D189" s="85" t="s">
        <v>215</v>
      </c>
      <c r="E189" s="85" t="s">
        <v>2111</v>
      </c>
      <c r="F189" s="85" t="s">
        <v>2112</v>
      </c>
      <c r="G189" s="85" t="s">
        <v>2113</v>
      </c>
      <c r="H189" s="85" t="s">
        <v>2114</v>
      </c>
      <c r="I189" s="240"/>
      <c r="J189" s="85"/>
      <c r="K189" s="240" t="s">
        <v>2115</v>
      </c>
      <c r="L189" s="240"/>
      <c r="M189" s="249" t="s">
        <v>276</v>
      </c>
      <c r="N189" s="241" t="s">
        <v>2067</v>
      </c>
      <c r="O189" s="241" t="s">
        <v>2068</v>
      </c>
      <c r="P189" s="54"/>
      <c r="Q189" s="242" t="s">
        <v>2042</v>
      </c>
      <c r="R189" s="240" t="s">
        <v>2116</v>
      </c>
      <c r="S189" s="82" t="s">
        <v>2117</v>
      </c>
      <c r="T189" s="82" t="s">
        <v>2118</v>
      </c>
      <c r="U189" s="82" t="s">
        <v>2119</v>
      </c>
      <c r="V189" s="82" t="s">
        <v>2120</v>
      </c>
      <c r="W189" s="237" t="s">
        <v>2121</v>
      </c>
      <c r="X189" s="79"/>
      <c r="Y189" s="26"/>
      <c r="AA189" s="238">
        <f>IF(OR(J189="Fail",ISBLANK(J189)),INDEX('Issue Code Table'!C:C,MATCH(N:N,'Issue Code Table'!A:A,0)),IF(M189="Critical",6,IF(M189="Significant",5,IF(M189="Moderate",3,2))))</f>
        <v>3</v>
      </c>
    </row>
    <row r="190" spans="1:27" ht="83.15" customHeight="1" x14ac:dyDescent="0.25">
      <c r="A190" s="158" t="s">
        <v>2122</v>
      </c>
      <c r="B190" s="85" t="s">
        <v>334</v>
      </c>
      <c r="C190" s="85" t="s">
        <v>335</v>
      </c>
      <c r="D190" s="85" t="s">
        <v>215</v>
      </c>
      <c r="E190" s="85" t="s">
        <v>2123</v>
      </c>
      <c r="F190" s="85" t="s">
        <v>2124</v>
      </c>
      <c r="G190" s="85" t="s">
        <v>2125</v>
      </c>
      <c r="H190" s="85" t="s">
        <v>2126</v>
      </c>
      <c r="I190" s="240"/>
      <c r="J190" s="85"/>
      <c r="K190" s="240" t="s">
        <v>2127</v>
      </c>
      <c r="L190" s="240"/>
      <c r="M190" s="249" t="s">
        <v>276</v>
      </c>
      <c r="N190" s="241" t="s">
        <v>364</v>
      </c>
      <c r="O190" s="246" t="s">
        <v>447</v>
      </c>
      <c r="P190" s="54"/>
      <c r="Q190" s="242" t="s">
        <v>2042</v>
      </c>
      <c r="R190" s="240" t="s">
        <v>2128</v>
      </c>
      <c r="S190" s="82" t="s">
        <v>2056</v>
      </c>
      <c r="T190" s="82" t="s">
        <v>2129</v>
      </c>
      <c r="U190" s="82" t="s">
        <v>2130</v>
      </c>
      <c r="V190" s="82" t="s">
        <v>2131</v>
      </c>
      <c r="W190" s="237" t="s">
        <v>2132</v>
      </c>
      <c r="X190" s="79"/>
      <c r="Y190" s="26"/>
      <c r="AA190" s="238">
        <f>IF(OR(J190="Fail",ISBLANK(J190)),INDEX('Issue Code Table'!C:C,MATCH(N:N,'Issue Code Table'!A:A,0)),IF(M190="Critical",6,IF(M190="Significant",5,IF(M190="Moderate",3,2))))</f>
        <v>5</v>
      </c>
    </row>
    <row r="191" spans="1:27" ht="83.15" customHeight="1" x14ac:dyDescent="0.25">
      <c r="A191" s="158" t="s">
        <v>2133</v>
      </c>
      <c r="B191" s="85" t="s">
        <v>334</v>
      </c>
      <c r="C191" s="85" t="s">
        <v>335</v>
      </c>
      <c r="D191" s="85" t="s">
        <v>215</v>
      </c>
      <c r="E191" s="85" t="s">
        <v>2134</v>
      </c>
      <c r="F191" s="85" t="s">
        <v>2135</v>
      </c>
      <c r="G191" s="85" t="s">
        <v>2136</v>
      </c>
      <c r="H191" s="85" t="s">
        <v>2137</v>
      </c>
      <c r="I191" s="240"/>
      <c r="J191" s="85"/>
      <c r="K191" s="240" t="s">
        <v>2138</v>
      </c>
      <c r="L191" s="240"/>
      <c r="M191" s="249" t="s">
        <v>276</v>
      </c>
      <c r="N191" s="241" t="s">
        <v>340</v>
      </c>
      <c r="O191" s="246" t="s">
        <v>341</v>
      </c>
      <c r="P191" s="54"/>
      <c r="Q191" s="242" t="s">
        <v>2042</v>
      </c>
      <c r="R191" s="240" t="s">
        <v>2139</v>
      </c>
      <c r="S191" s="82" t="s">
        <v>2056</v>
      </c>
      <c r="T191" s="82" t="s">
        <v>2140</v>
      </c>
      <c r="U191" s="82" t="s">
        <v>2141</v>
      </c>
      <c r="V191" s="82" t="s">
        <v>2142</v>
      </c>
      <c r="W191" s="239" t="s">
        <v>2143</v>
      </c>
      <c r="X191" s="79"/>
      <c r="Y191" s="26"/>
      <c r="AA191" s="238">
        <f>IF(OR(J191="Fail",ISBLANK(J191)),INDEX('Issue Code Table'!C:C,MATCH(N:N,'Issue Code Table'!A:A,0)),IF(M191="Critical",6,IF(M191="Significant",5,IF(M191="Moderate",3,2))))</f>
        <v>5</v>
      </c>
    </row>
    <row r="192" spans="1:27" ht="83.15" customHeight="1" x14ac:dyDescent="0.25">
      <c r="A192" s="158" t="s">
        <v>2144</v>
      </c>
      <c r="B192" s="85" t="s">
        <v>334</v>
      </c>
      <c r="C192" s="85" t="s">
        <v>335</v>
      </c>
      <c r="D192" s="85" t="s">
        <v>215</v>
      </c>
      <c r="E192" s="85" t="s">
        <v>2145</v>
      </c>
      <c r="F192" s="85" t="s">
        <v>2146</v>
      </c>
      <c r="G192" s="85" t="s">
        <v>2147</v>
      </c>
      <c r="H192" s="85" t="s">
        <v>2148</v>
      </c>
      <c r="I192" s="240"/>
      <c r="J192" s="85"/>
      <c r="K192" s="240" t="s">
        <v>2148</v>
      </c>
      <c r="L192" s="240"/>
      <c r="M192" s="249" t="s">
        <v>276</v>
      </c>
      <c r="N192" s="241" t="s">
        <v>2067</v>
      </c>
      <c r="O192" s="241" t="s">
        <v>2068</v>
      </c>
      <c r="P192" s="54"/>
      <c r="Q192" s="242" t="s">
        <v>2042</v>
      </c>
      <c r="R192" s="240" t="s">
        <v>2149</v>
      </c>
      <c r="S192" s="82" t="s">
        <v>2150</v>
      </c>
      <c r="T192" s="82" t="s">
        <v>6452</v>
      </c>
      <c r="U192" s="82" t="s">
        <v>2119</v>
      </c>
      <c r="V192" s="82" t="s">
        <v>2151</v>
      </c>
      <c r="W192" s="239" t="s">
        <v>6453</v>
      </c>
      <c r="X192" s="79"/>
      <c r="Y192" s="26"/>
      <c r="AA192" s="238">
        <f>IF(OR(J192="Fail",ISBLANK(J192)),INDEX('Issue Code Table'!C:C,MATCH(N:N,'Issue Code Table'!A:A,0)),IF(M192="Critical",6,IF(M192="Significant",5,IF(M192="Moderate",3,2))))</f>
        <v>3</v>
      </c>
    </row>
    <row r="193" spans="1:27" ht="83.15" customHeight="1" x14ac:dyDescent="0.25">
      <c r="A193" s="158" t="s">
        <v>2152</v>
      </c>
      <c r="B193" s="85" t="s">
        <v>1173</v>
      </c>
      <c r="C193" s="85" t="s">
        <v>1174</v>
      </c>
      <c r="D193" s="85" t="s">
        <v>215</v>
      </c>
      <c r="E193" s="85" t="s">
        <v>2153</v>
      </c>
      <c r="F193" s="85" t="s">
        <v>2154</v>
      </c>
      <c r="G193" s="85" t="s">
        <v>2155</v>
      </c>
      <c r="H193" s="85" t="s">
        <v>2156</v>
      </c>
      <c r="I193" s="240"/>
      <c r="J193" s="85"/>
      <c r="K193" s="240" t="s">
        <v>2157</v>
      </c>
      <c r="L193" s="240"/>
      <c r="M193" s="249" t="s">
        <v>276</v>
      </c>
      <c r="N193" s="241" t="s">
        <v>2067</v>
      </c>
      <c r="O193" s="241" t="s">
        <v>2068</v>
      </c>
      <c r="P193" s="54"/>
      <c r="Q193" s="242" t="s">
        <v>2042</v>
      </c>
      <c r="R193" s="240" t="s">
        <v>2158</v>
      </c>
      <c r="S193" s="82" t="s">
        <v>2159</v>
      </c>
      <c r="T193" s="82" t="s">
        <v>2160</v>
      </c>
      <c r="U193" s="82" t="s">
        <v>2119</v>
      </c>
      <c r="V193" s="82" t="s">
        <v>2161</v>
      </c>
      <c r="W193" s="239" t="s">
        <v>2162</v>
      </c>
      <c r="X193" s="79"/>
      <c r="Y193" s="26"/>
      <c r="AA193" s="238">
        <f>IF(OR(J193="Fail",ISBLANK(J193)),INDEX('Issue Code Table'!C:C,MATCH(N:N,'Issue Code Table'!A:A,0)),IF(M193="Critical",6,IF(M193="Significant",5,IF(M193="Moderate",3,2))))</f>
        <v>3</v>
      </c>
    </row>
    <row r="194" spans="1:27" ht="83.15" customHeight="1" x14ac:dyDescent="0.25">
      <c r="A194" s="158" t="s">
        <v>2163</v>
      </c>
      <c r="B194" s="85" t="s">
        <v>1173</v>
      </c>
      <c r="C194" s="85" t="s">
        <v>1174</v>
      </c>
      <c r="D194" s="85" t="s">
        <v>215</v>
      </c>
      <c r="E194" s="85" t="s">
        <v>2164</v>
      </c>
      <c r="F194" s="85" t="s">
        <v>2154</v>
      </c>
      <c r="G194" s="85" t="s">
        <v>2165</v>
      </c>
      <c r="H194" s="85" t="s">
        <v>2166</v>
      </c>
      <c r="I194" s="240"/>
      <c r="J194" s="85"/>
      <c r="K194" s="240" t="s">
        <v>2167</v>
      </c>
      <c r="L194" s="240"/>
      <c r="M194" s="249" t="s">
        <v>276</v>
      </c>
      <c r="N194" s="241" t="s">
        <v>2067</v>
      </c>
      <c r="O194" s="241" t="s">
        <v>2068</v>
      </c>
      <c r="P194" s="54"/>
      <c r="Q194" s="242" t="s">
        <v>2168</v>
      </c>
      <c r="R194" s="240" t="s">
        <v>2169</v>
      </c>
      <c r="S194" s="82" t="s">
        <v>2159</v>
      </c>
      <c r="T194" s="82" t="s">
        <v>2170</v>
      </c>
      <c r="U194" s="82" t="s">
        <v>2119</v>
      </c>
      <c r="V194" s="82" t="s">
        <v>2171</v>
      </c>
      <c r="W194" s="237" t="s">
        <v>2172</v>
      </c>
      <c r="X194" s="79"/>
      <c r="Y194" s="26"/>
      <c r="AA194" s="238">
        <f>IF(OR(J194="Fail",ISBLANK(J194)),INDEX('Issue Code Table'!C:C,MATCH(N:N,'Issue Code Table'!A:A,0)),IF(M194="Critical",6,IF(M194="Significant",5,IF(M194="Moderate",3,2))))</f>
        <v>3</v>
      </c>
    </row>
    <row r="195" spans="1:27" ht="83.15" customHeight="1" x14ac:dyDescent="0.25">
      <c r="A195" s="158" t="s">
        <v>2173</v>
      </c>
      <c r="B195" s="85" t="s">
        <v>334</v>
      </c>
      <c r="C195" s="85" t="s">
        <v>335</v>
      </c>
      <c r="D195" s="85" t="s">
        <v>215</v>
      </c>
      <c r="E195" s="85" t="s">
        <v>2174</v>
      </c>
      <c r="F195" s="85" t="s">
        <v>2175</v>
      </c>
      <c r="G195" s="85" t="s">
        <v>2176</v>
      </c>
      <c r="H195" s="85" t="s">
        <v>2177</v>
      </c>
      <c r="I195" s="240"/>
      <c r="J195" s="85"/>
      <c r="K195" s="240" t="s">
        <v>2178</v>
      </c>
      <c r="L195" s="240"/>
      <c r="M195" s="249" t="s">
        <v>276</v>
      </c>
      <c r="N195" s="241" t="s">
        <v>2067</v>
      </c>
      <c r="O195" s="241" t="s">
        <v>2068</v>
      </c>
      <c r="P195" s="54"/>
      <c r="Q195" s="242" t="s">
        <v>2168</v>
      </c>
      <c r="R195" s="240" t="s">
        <v>2179</v>
      </c>
      <c r="S195" s="82" t="s">
        <v>2117</v>
      </c>
      <c r="T195" s="82" t="s">
        <v>2180</v>
      </c>
      <c r="U195" s="82" t="s">
        <v>2119</v>
      </c>
      <c r="V195" s="82" t="s">
        <v>2181</v>
      </c>
      <c r="W195" s="237" t="s">
        <v>2182</v>
      </c>
      <c r="X195" s="79"/>
      <c r="Y195" s="26"/>
      <c r="AA195" s="238">
        <f>IF(OR(J195="Fail",ISBLANK(J195)),INDEX('Issue Code Table'!C:C,MATCH(N:N,'Issue Code Table'!A:A,0)),IF(M195="Critical",6,IF(M195="Significant",5,IF(M195="Moderate",3,2))))</f>
        <v>3</v>
      </c>
    </row>
    <row r="196" spans="1:27" ht="83.15" customHeight="1" x14ac:dyDescent="0.25">
      <c r="A196" s="158" t="s">
        <v>2183</v>
      </c>
      <c r="B196" s="85" t="s">
        <v>1173</v>
      </c>
      <c r="C196" s="85" t="s">
        <v>1174</v>
      </c>
      <c r="D196" s="85" t="s">
        <v>215</v>
      </c>
      <c r="E196" s="85" t="s">
        <v>2184</v>
      </c>
      <c r="F196" s="85" t="s">
        <v>2076</v>
      </c>
      <c r="G196" s="85" t="s">
        <v>2185</v>
      </c>
      <c r="H196" s="85" t="s">
        <v>2186</v>
      </c>
      <c r="I196" s="240"/>
      <c r="J196" s="85"/>
      <c r="K196" s="240" t="s">
        <v>2187</v>
      </c>
      <c r="L196" s="240"/>
      <c r="M196" s="249" t="s">
        <v>276</v>
      </c>
      <c r="N196" s="241" t="s">
        <v>2067</v>
      </c>
      <c r="O196" s="241" t="s">
        <v>2068</v>
      </c>
      <c r="P196" s="54"/>
      <c r="Q196" s="242" t="s">
        <v>2168</v>
      </c>
      <c r="R196" s="240" t="s">
        <v>2188</v>
      </c>
      <c r="S196" s="82" t="s">
        <v>2081</v>
      </c>
      <c r="T196" s="82" t="s">
        <v>2189</v>
      </c>
      <c r="U196" s="82" t="s">
        <v>2083</v>
      </c>
      <c r="V196" s="82" t="s">
        <v>2190</v>
      </c>
      <c r="W196" s="237" t="s">
        <v>2191</v>
      </c>
      <c r="X196" s="79"/>
      <c r="Y196" s="26"/>
      <c r="AA196" s="238">
        <f>IF(OR(J196="Fail",ISBLANK(J196)),INDEX('Issue Code Table'!C:C,MATCH(N:N,'Issue Code Table'!A:A,0)),IF(M196="Critical",6,IF(M196="Significant",5,IF(M196="Moderate",3,2))))</f>
        <v>3</v>
      </c>
    </row>
    <row r="197" spans="1:27" ht="83.15" customHeight="1" x14ac:dyDescent="0.25">
      <c r="A197" s="158" t="s">
        <v>2192</v>
      </c>
      <c r="B197" s="85" t="s">
        <v>334</v>
      </c>
      <c r="C197" s="85" t="s">
        <v>335</v>
      </c>
      <c r="D197" s="85" t="s">
        <v>215</v>
      </c>
      <c r="E197" s="85" t="s">
        <v>2193</v>
      </c>
      <c r="F197" s="85" t="s">
        <v>2051</v>
      </c>
      <c r="G197" s="85" t="s">
        <v>2194</v>
      </c>
      <c r="H197" s="85" t="s">
        <v>2195</v>
      </c>
      <c r="I197" s="240"/>
      <c r="J197" s="85"/>
      <c r="K197" s="240" t="s">
        <v>2196</v>
      </c>
      <c r="L197" s="240"/>
      <c r="M197" s="241" t="s">
        <v>236</v>
      </c>
      <c r="N197" s="241" t="s">
        <v>1205</v>
      </c>
      <c r="O197" s="246" t="s">
        <v>1206</v>
      </c>
      <c r="P197" s="54"/>
      <c r="Q197" s="242" t="s">
        <v>2168</v>
      </c>
      <c r="R197" s="240" t="s">
        <v>2197</v>
      </c>
      <c r="S197" s="82" t="s">
        <v>2056</v>
      </c>
      <c r="T197" s="82" t="s">
        <v>2198</v>
      </c>
      <c r="U197" s="82" t="s">
        <v>2058</v>
      </c>
      <c r="V197" s="82" t="s">
        <v>2199</v>
      </c>
      <c r="W197" s="237" t="s">
        <v>2200</v>
      </c>
      <c r="X197" s="79"/>
      <c r="Y197" s="26"/>
      <c r="AA197" s="238">
        <f>IF(OR(J197="Fail",ISBLANK(J197)),INDEX('Issue Code Table'!C:C,MATCH(N:N,'Issue Code Table'!A:A,0)),IF(M197="Critical",6,IF(M197="Significant",5,IF(M197="Moderate",3,2))))</f>
        <v>2</v>
      </c>
    </row>
    <row r="198" spans="1:27" ht="83.15" customHeight="1" x14ac:dyDescent="0.25">
      <c r="A198" s="158" t="s">
        <v>2201</v>
      </c>
      <c r="B198" s="82" t="s">
        <v>270</v>
      </c>
      <c r="C198" s="82" t="s">
        <v>271</v>
      </c>
      <c r="D198" s="85" t="s">
        <v>215</v>
      </c>
      <c r="E198" s="85" t="s">
        <v>2202</v>
      </c>
      <c r="F198" s="85" t="s">
        <v>2088</v>
      </c>
      <c r="G198" s="85" t="s">
        <v>2203</v>
      </c>
      <c r="H198" s="85" t="s">
        <v>2204</v>
      </c>
      <c r="I198" s="240"/>
      <c r="J198" s="85"/>
      <c r="K198" s="240" t="s">
        <v>2205</v>
      </c>
      <c r="L198" s="240"/>
      <c r="M198" s="249" t="s">
        <v>276</v>
      </c>
      <c r="N198" s="241" t="s">
        <v>2067</v>
      </c>
      <c r="O198" s="241" t="s">
        <v>2068</v>
      </c>
      <c r="P198" s="54"/>
      <c r="Q198" s="242" t="s">
        <v>2168</v>
      </c>
      <c r="R198" s="240" t="s">
        <v>2206</v>
      </c>
      <c r="S198" s="82" t="s">
        <v>2081</v>
      </c>
      <c r="T198" s="82" t="s">
        <v>2207</v>
      </c>
      <c r="U198" s="82" t="s">
        <v>2083</v>
      </c>
      <c r="V198" s="82" t="s">
        <v>2208</v>
      </c>
      <c r="W198" s="237" t="s">
        <v>2209</v>
      </c>
      <c r="X198" s="79"/>
      <c r="Y198" s="26"/>
      <c r="AA198" s="238">
        <f>IF(OR(J198="Fail",ISBLANK(J198)),INDEX('Issue Code Table'!C:C,MATCH(N:N,'Issue Code Table'!A:A,0)),IF(M198="Critical",6,IF(M198="Significant",5,IF(M198="Moderate",3,2))))</f>
        <v>3</v>
      </c>
    </row>
    <row r="199" spans="1:27" ht="83.15" customHeight="1" x14ac:dyDescent="0.25">
      <c r="A199" s="158" t="s">
        <v>2210</v>
      </c>
      <c r="B199" s="85" t="s">
        <v>1817</v>
      </c>
      <c r="C199" s="85" t="s">
        <v>1818</v>
      </c>
      <c r="D199" s="85" t="s">
        <v>215</v>
      </c>
      <c r="E199" s="85" t="s">
        <v>2211</v>
      </c>
      <c r="F199" s="85" t="s">
        <v>2212</v>
      </c>
      <c r="G199" s="85" t="s">
        <v>2213</v>
      </c>
      <c r="H199" s="85" t="s">
        <v>2214</v>
      </c>
      <c r="I199" s="240"/>
      <c r="J199" s="85"/>
      <c r="K199" s="240" t="s">
        <v>2215</v>
      </c>
      <c r="L199" s="240"/>
      <c r="M199" s="249" t="s">
        <v>276</v>
      </c>
      <c r="N199" s="247" t="s">
        <v>1023</v>
      </c>
      <c r="O199" s="248" t="str">
        <f>CONCATENATE(N199,": ",VLOOKUP(N199,'Issue Code Table'!$A$2:$C$418,2,0))</f>
        <v>HCM48: Low-risk operating system settings are not configured securely</v>
      </c>
      <c r="P199" s="54"/>
      <c r="Q199" s="242" t="s">
        <v>2168</v>
      </c>
      <c r="R199" s="240" t="s">
        <v>2216</v>
      </c>
      <c r="S199" s="82" t="s">
        <v>2044</v>
      </c>
      <c r="T199" s="82" t="s">
        <v>2217</v>
      </c>
      <c r="U199" s="82" t="s">
        <v>2046</v>
      </c>
      <c r="V199" s="82" t="s">
        <v>2218</v>
      </c>
      <c r="W199" s="237" t="s">
        <v>2219</v>
      </c>
      <c r="X199" s="79"/>
      <c r="Y199" s="26"/>
      <c r="AA199" s="238">
        <f>IF(OR(J199="Fail",ISBLANK(J199)),INDEX('Issue Code Table'!C:C,MATCH(N:N,'Issue Code Table'!A:A,0)),IF(M199="Critical",6,IF(M199="Significant",5,IF(M199="Moderate",3,2))))</f>
        <v>3</v>
      </c>
    </row>
    <row r="200" spans="1:27" ht="138.75" customHeight="1" x14ac:dyDescent="0.25">
      <c r="A200" s="158" t="s">
        <v>2220</v>
      </c>
      <c r="B200" s="85" t="s">
        <v>334</v>
      </c>
      <c r="C200" s="85" t="s">
        <v>335</v>
      </c>
      <c r="D200" s="85" t="s">
        <v>215</v>
      </c>
      <c r="E200" s="85" t="s">
        <v>2145</v>
      </c>
      <c r="F200" s="85" t="s">
        <v>2146</v>
      </c>
      <c r="G200" s="85" t="s">
        <v>2221</v>
      </c>
      <c r="H200" s="85" t="s">
        <v>2148</v>
      </c>
      <c r="I200" s="240"/>
      <c r="J200" s="85"/>
      <c r="K200" s="240" t="s">
        <v>2148</v>
      </c>
      <c r="L200" s="240"/>
      <c r="M200" s="249" t="s">
        <v>276</v>
      </c>
      <c r="N200" s="241" t="s">
        <v>2067</v>
      </c>
      <c r="O200" s="241" t="s">
        <v>2068</v>
      </c>
      <c r="P200" s="54"/>
      <c r="Q200" s="242" t="s">
        <v>2168</v>
      </c>
      <c r="R200" s="240" t="s">
        <v>2222</v>
      </c>
      <c r="S200" s="82" t="s">
        <v>2150</v>
      </c>
      <c r="T200" s="82" t="s">
        <v>2223</v>
      </c>
      <c r="U200" s="82" t="s">
        <v>2119</v>
      </c>
      <c r="V200" s="82" t="s">
        <v>2224</v>
      </c>
      <c r="W200" s="237" t="s">
        <v>2225</v>
      </c>
      <c r="X200" s="79"/>
      <c r="Y200" s="26"/>
      <c r="AA200" s="238">
        <f>IF(OR(J200="Fail",ISBLANK(J200)),INDEX('Issue Code Table'!C:C,MATCH(N:N,'Issue Code Table'!A:A,0)),IF(M200="Critical",6,IF(M200="Significant",5,IF(M200="Moderate",3,2))))</f>
        <v>3</v>
      </c>
    </row>
    <row r="201" spans="1:27" ht="83.15" customHeight="1" x14ac:dyDescent="0.25">
      <c r="A201" s="158" t="s">
        <v>2226</v>
      </c>
      <c r="B201" s="85" t="s">
        <v>334</v>
      </c>
      <c r="C201" s="85" t="s">
        <v>335</v>
      </c>
      <c r="D201" s="85" t="s">
        <v>215</v>
      </c>
      <c r="E201" s="85" t="s">
        <v>2227</v>
      </c>
      <c r="F201" s="85" t="s">
        <v>2228</v>
      </c>
      <c r="G201" s="85" t="s">
        <v>2229</v>
      </c>
      <c r="H201" s="85" t="s">
        <v>2230</v>
      </c>
      <c r="I201" s="240"/>
      <c r="J201" s="85"/>
      <c r="K201" s="240" t="s">
        <v>2231</v>
      </c>
      <c r="L201" s="240"/>
      <c r="M201" s="249" t="s">
        <v>276</v>
      </c>
      <c r="N201" s="241" t="s">
        <v>2232</v>
      </c>
      <c r="O201" s="246" t="s">
        <v>2233</v>
      </c>
      <c r="P201" s="54"/>
      <c r="Q201" s="242" t="s">
        <v>2168</v>
      </c>
      <c r="R201" s="240" t="s">
        <v>2234</v>
      </c>
      <c r="S201" s="82" t="s">
        <v>2056</v>
      </c>
      <c r="T201" s="82" t="s">
        <v>2235</v>
      </c>
      <c r="U201" s="82" t="s">
        <v>2071</v>
      </c>
      <c r="V201" s="82" t="s">
        <v>2236</v>
      </c>
      <c r="W201" s="237" t="s">
        <v>2237</v>
      </c>
      <c r="X201" s="79"/>
      <c r="Y201" s="26"/>
      <c r="AA201" s="238">
        <f>IF(OR(J201="Fail",ISBLANK(J201)),INDEX('Issue Code Table'!C:C,MATCH(N:N,'Issue Code Table'!A:A,0)),IF(M201="Critical",6,IF(M201="Significant",5,IF(M201="Moderate",3,2))))</f>
        <v>3</v>
      </c>
    </row>
    <row r="202" spans="1:27" ht="83.15" customHeight="1" x14ac:dyDescent="0.25">
      <c r="A202" s="158" t="s">
        <v>2238</v>
      </c>
      <c r="B202" s="82" t="s">
        <v>2097</v>
      </c>
      <c r="C202" s="82" t="s">
        <v>2098</v>
      </c>
      <c r="D202" s="85" t="s">
        <v>215</v>
      </c>
      <c r="E202" s="85" t="s">
        <v>2239</v>
      </c>
      <c r="F202" s="85" t="s">
        <v>2100</v>
      </c>
      <c r="G202" s="85" t="s">
        <v>2240</v>
      </c>
      <c r="H202" s="85" t="s">
        <v>2241</v>
      </c>
      <c r="I202" s="240"/>
      <c r="J202" s="85"/>
      <c r="K202" s="240" t="s">
        <v>2242</v>
      </c>
      <c r="L202" s="240"/>
      <c r="M202" s="249" t="s">
        <v>276</v>
      </c>
      <c r="N202" s="241" t="s">
        <v>2067</v>
      </c>
      <c r="O202" s="241" t="s">
        <v>2068</v>
      </c>
      <c r="P202" s="54"/>
      <c r="Q202" s="242" t="s">
        <v>2168</v>
      </c>
      <c r="R202" s="240" t="s">
        <v>2243</v>
      </c>
      <c r="S202" s="82" t="s">
        <v>2105</v>
      </c>
      <c r="T202" s="82" t="s">
        <v>2244</v>
      </c>
      <c r="U202" s="82" t="s">
        <v>2107</v>
      </c>
      <c r="V202" s="82" t="s">
        <v>2245</v>
      </c>
      <c r="W202" s="237" t="s">
        <v>2246</v>
      </c>
      <c r="X202" s="79"/>
      <c r="Y202" s="26"/>
      <c r="AA202" s="238">
        <f>IF(OR(J202="Fail",ISBLANK(J202)),INDEX('Issue Code Table'!C:C,MATCH(N:N,'Issue Code Table'!A:A,0)),IF(M202="Critical",6,IF(M202="Significant",5,IF(M202="Moderate",3,2))))</f>
        <v>3</v>
      </c>
    </row>
    <row r="203" spans="1:27" ht="83.15" customHeight="1" x14ac:dyDescent="0.25">
      <c r="A203" s="158" t="s">
        <v>2247</v>
      </c>
      <c r="B203" s="85" t="s">
        <v>334</v>
      </c>
      <c r="C203" s="85" t="s">
        <v>335</v>
      </c>
      <c r="D203" s="85" t="s">
        <v>215</v>
      </c>
      <c r="E203" s="85" t="s">
        <v>2248</v>
      </c>
      <c r="F203" s="85" t="s">
        <v>2135</v>
      </c>
      <c r="G203" s="85" t="s">
        <v>2249</v>
      </c>
      <c r="H203" s="85" t="s">
        <v>2250</v>
      </c>
      <c r="I203" s="240"/>
      <c r="J203" s="85"/>
      <c r="K203" s="240" t="s">
        <v>2251</v>
      </c>
      <c r="L203" s="240"/>
      <c r="M203" s="249" t="s">
        <v>276</v>
      </c>
      <c r="N203" s="241" t="s">
        <v>340</v>
      </c>
      <c r="O203" s="246" t="s">
        <v>341</v>
      </c>
      <c r="P203" s="54"/>
      <c r="Q203" s="242" t="s">
        <v>2168</v>
      </c>
      <c r="R203" s="240" t="s">
        <v>2252</v>
      </c>
      <c r="S203" s="82" t="s">
        <v>2056</v>
      </c>
      <c r="T203" s="82" t="s">
        <v>2253</v>
      </c>
      <c r="U203" s="82" t="s">
        <v>2141</v>
      </c>
      <c r="V203" s="82" t="s">
        <v>2254</v>
      </c>
      <c r="W203" s="237" t="s">
        <v>2255</v>
      </c>
      <c r="X203" s="79"/>
      <c r="Y203" s="26"/>
      <c r="AA203" s="238">
        <f>IF(OR(J203="Fail",ISBLANK(J203)),INDEX('Issue Code Table'!C:C,MATCH(N:N,'Issue Code Table'!A:A,0)),IF(M203="Critical",6,IF(M203="Significant",5,IF(M203="Moderate",3,2))))</f>
        <v>5</v>
      </c>
    </row>
    <row r="204" spans="1:27" ht="83.15" customHeight="1" x14ac:dyDescent="0.25">
      <c r="A204" s="158" t="s">
        <v>2256</v>
      </c>
      <c r="B204" s="85" t="s">
        <v>334</v>
      </c>
      <c r="C204" s="85" t="s">
        <v>335</v>
      </c>
      <c r="D204" s="85" t="s">
        <v>215</v>
      </c>
      <c r="E204" s="85" t="s">
        <v>2257</v>
      </c>
      <c r="F204" s="85" t="s">
        <v>2124</v>
      </c>
      <c r="G204" s="85" t="s">
        <v>2258</v>
      </c>
      <c r="H204" s="85" t="s">
        <v>2259</v>
      </c>
      <c r="I204" s="240"/>
      <c r="J204" s="85"/>
      <c r="K204" s="240" t="s">
        <v>2260</v>
      </c>
      <c r="L204" s="240"/>
      <c r="M204" s="241" t="s">
        <v>182</v>
      </c>
      <c r="N204" s="241" t="s">
        <v>364</v>
      </c>
      <c r="O204" s="246" t="s">
        <v>447</v>
      </c>
      <c r="P204" s="54"/>
      <c r="Q204" s="242" t="s">
        <v>2168</v>
      </c>
      <c r="R204" s="240" t="s">
        <v>2261</v>
      </c>
      <c r="S204" s="82" t="s">
        <v>2056</v>
      </c>
      <c r="T204" s="82" t="s">
        <v>2262</v>
      </c>
      <c r="U204" s="82" t="s">
        <v>2130</v>
      </c>
      <c r="V204" s="82" t="s">
        <v>2263</v>
      </c>
      <c r="W204" s="237" t="s">
        <v>2264</v>
      </c>
      <c r="X204" s="79" t="s">
        <v>229</v>
      </c>
      <c r="Y204" s="26"/>
      <c r="AA204" s="238">
        <f>IF(OR(J204="Fail",ISBLANK(J204)),INDEX('Issue Code Table'!C:C,MATCH(N:N,'Issue Code Table'!A:A,0)),IF(M204="Critical",6,IF(M204="Significant",5,IF(M204="Moderate",3,2))))</f>
        <v>5</v>
      </c>
    </row>
    <row r="205" spans="1:27" ht="83.15" customHeight="1" x14ac:dyDescent="0.25">
      <c r="A205" s="158" t="s">
        <v>2265</v>
      </c>
      <c r="B205" s="82" t="s">
        <v>334</v>
      </c>
      <c r="C205" s="82" t="s">
        <v>335</v>
      </c>
      <c r="D205" s="85" t="s">
        <v>215</v>
      </c>
      <c r="E205" s="85" t="s">
        <v>2266</v>
      </c>
      <c r="F205" s="85" t="s">
        <v>2175</v>
      </c>
      <c r="G205" s="85" t="s">
        <v>2267</v>
      </c>
      <c r="H205" s="85" t="s">
        <v>2268</v>
      </c>
      <c r="I205" s="240"/>
      <c r="J205" s="85"/>
      <c r="K205" s="240" t="s">
        <v>2269</v>
      </c>
      <c r="L205" s="240"/>
      <c r="M205" s="249" t="s">
        <v>276</v>
      </c>
      <c r="N205" s="241" t="s">
        <v>2067</v>
      </c>
      <c r="O205" s="241" t="s">
        <v>2068</v>
      </c>
      <c r="P205" s="54"/>
      <c r="Q205" s="242" t="s">
        <v>2270</v>
      </c>
      <c r="R205" s="240" t="s">
        <v>2271</v>
      </c>
      <c r="S205" s="82" t="s">
        <v>2117</v>
      </c>
      <c r="T205" s="82" t="s">
        <v>2272</v>
      </c>
      <c r="U205" s="82" t="s">
        <v>2119</v>
      </c>
      <c r="V205" s="82" t="s">
        <v>2273</v>
      </c>
      <c r="W205" s="237" t="s">
        <v>2274</v>
      </c>
      <c r="X205" s="79"/>
      <c r="Y205" s="26"/>
      <c r="AA205" s="238">
        <f>IF(OR(J205="Fail",ISBLANK(J205)),INDEX('Issue Code Table'!C:C,MATCH(N:N,'Issue Code Table'!A:A,0)),IF(M205="Critical",6,IF(M205="Significant",5,IF(M205="Moderate",3,2))))</f>
        <v>3</v>
      </c>
    </row>
    <row r="206" spans="1:27" ht="83.15" customHeight="1" x14ac:dyDescent="0.25">
      <c r="A206" s="158" t="s">
        <v>2275</v>
      </c>
      <c r="B206" s="85" t="s">
        <v>1173</v>
      </c>
      <c r="C206" s="85" t="s">
        <v>1174</v>
      </c>
      <c r="D206" s="85" t="s">
        <v>215</v>
      </c>
      <c r="E206" s="85" t="s">
        <v>2276</v>
      </c>
      <c r="F206" s="85" t="s">
        <v>2076</v>
      </c>
      <c r="G206" s="85" t="s">
        <v>2277</v>
      </c>
      <c r="H206" s="85" t="s">
        <v>2278</v>
      </c>
      <c r="I206" s="240"/>
      <c r="J206" s="85"/>
      <c r="K206" s="240" t="s">
        <v>2279</v>
      </c>
      <c r="L206" s="240"/>
      <c r="M206" s="249" t="s">
        <v>276</v>
      </c>
      <c r="N206" s="247" t="s">
        <v>2067</v>
      </c>
      <c r="O206" s="248" t="str">
        <f>CONCATENATE(N206,": ",VLOOKUP(N206,'Issue Code Table'!$A$2:$C$418,2,0))</f>
        <v>HAC62: Host-based firewall is not configured according to industry standard best practice</v>
      </c>
      <c r="P206" s="54"/>
      <c r="Q206" s="242" t="s">
        <v>2270</v>
      </c>
      <c r="R206" s="240" t="s">
        <v>2280</v>
      </c>
      <c r="S206" s="82" t="s">
        <v>2081</v>
      </c>
      <c r="T206" s="82" t="s">
        <v>2281</v>
      </c>
      <c r="U206" s="82" t="s">
        <v>2083</v>
      </c>
      <c r="V206" s="82" t="s">
        <v>2282</v>
      </c>
      <c r="W206" s="237" t="s">
        <v>2283</v>
      </c>
      <c r="X206" s="79"/>
      <c r="Y206" s="26"/>
      <c r="AA206" s="238">
        <f>IF(OR(J206="Fail",ISBLANK(J206)),INDEX('Issue Code Table'!C:C,MATCH(N:N,'Issue Code Table'!A:A,0)),IF(M206="Critical",6,IF(M206="Significant",5,IF(M206="Moderate",3,2))))</f>
        <v>3</v>
      </c>
    </row>
    <row r="207" spans="1:27" ht="83.15" customHeight="1" x14ac:dyDescent="0.25">
      <c r="A207" s="158" t="s">
        <v>2284</v>
      </c>
      <c r="B207" s="82" t="s">
        <v>270</v>
      </c>
      <c r="C207" s="82" t="s">
        <v>271</v>
      </c>
      <c r="D207" s="85" t="s">
        <v>215</v>
      </c>
      <c r="E207" s="85" t="s">
        <v>2285</v>
      </c>
      <c r="F207" s="85" t="s">
        <v>2286</v>
      </c>
      <c r="G207" s="85" t="s">
        <v>2287</v>
      </c>
      <c r="H207" s="85" t="s">
        <v>2288</v>
      </c>
      <c r="I207" s="240"/>
      <c r="J207" s="85"/>
      <c r="K207" s="240" t="s">
        <v>2289</v>
      </c>
      <c r="L207" s="240"/>
      <c r="M207" s="249" t="s">
        <v>276</v>
      </c>
      <c r="N207" s="241" t="s">
        <v>2067</v>
      </c>
      <c r="O207" s="241" t="s">
        <v>2068</v>
      </c>
      <c r="P207" s="54"/>
      <c r="Q207" s="242" t="s">
        <v>2270</v>
      </c>
      <c r="R207" s="240" t="s">
        <v>2290</v>
      </c>
      <c r="S207" s="82" t="s">
        <v>2081</v>
      </c>
      <c r="T207" s="82" t="s">
        <v>2291</v>
      </c>
      <c r="U207" s="82" t="s">
        <v>2083</v>
      </c>
      <c r="V207" s="82" t="s">
        <v>2292</v>
      </c>
      <c r="W207" s="237" t="s">
        <v>2293</v>
      </c>
      <c r="X207" s="79"/>
      <c r="Y207" s="26"/>
      <c r="AA207" s="238">
        <f>IF(OR(J207="Fail",ISBLANK(J207)),INDEX('Issue Code Table'!C:C,MATCH(N:N,'Issue Code Table'!A:A,0)),IF(M207="Critical",6,IF(M207="Significant",5,IF(M207="Moderate",3,2))))</f>
        <v>3</v>
      </c>
    </row>
    <row r="208" spans="1:27" ht="83.15" customHeight="1" x14ac:dyDescent="0.25">
      <c r="A208" s="158" t="s">
        <v>2294</v>
      </c>
      <c r="B208" s="85" t="s">
        <v>334</v>
      </c>
      <c r="C208" s="85" t="s">
        <v>335</v>
      </c>
      <c r="D208" s="85" t="s">
        <v>215</v>
      </c>
      <c r="E208" s="85" t="s">
        <v>2295</v>
      </c>
      <c r="F208" s="85" t="s">
        <v>2124</v>
      </c>
      <c r="G208" s="85" t="s">
        <v>2296</v>
      </c>
      <c r="H208" s="85" t="s">
        <v>2297</v>
      </c>
      <c r="I208" s="240"/>
      <c r="J208" s="85"/>
      <c r="K208" s="240" t="s">
        <v>2298</v>
      </c>
      <c r="L208" s="240"/>
      <c r="M208" s="249" t="s">
        <v>276</v>
      </c>
      <c r="N208" s="241" t="s">
        <v>364</v>
      </c>
      <c r="O208" s="246" t="s">
        <v>447</v>
      </c>
      <c r="P208" s="54"/>
      <c r="Q208" s="242" t="s">
        <v>2270</v>
      </c>
      <c r="R208" s="240" t="s">
        <v>2299</v>
      </c>
      <c r="S208" s="82" t="s">
        <v>2056</v>
      </c>
      <c r="T208" s="82" t="s">
        <v>2300</v>
      </c>
      <c r="U208" s="82" t="s">
        <v>2130</v>
      </c>
      <c r="V208" s="82" t="s">
        <v>2301</v>
      </c>
      <c r="W208" s="237" t="s">
        <v>2302</v>
      </c>
      <c r="X208" s="79"/>
      <c r="Y208" s="26"/>
      <c r="AA208" s="238">
        <f>IF(OR(J208="Fail",ISBLANK(J208)),INDEX('Issue Code Table'!C:C,MATCH(N:N,'Issue Code Table'!A:A,0)),IF(M208="Critical",6,IF(M208="Significant",5,IF(M208="Moderate",3,2))))</f>
        <v>5</v>
      </c>
    </row>
    <row r="209" spans="1:27" ht="83.15" customHeight="1" x14ac:dyDescent="0.25">
      <c r="A209" s="158" t="s">
        <v>2303</v>
      </c>
      <c r="B209" s="85" t="s">
        <v>1817</v>
      </c>
      <c r="C209" s="85" t="s">
        <v>1818</v>
      </c>
      <c r="D209" s="85" t="s">
        <v>215</v>
      </c>
      <c r="E209" s="85" t="s">
        <v>2304</v>
      </c>
      <c r="F209" s="85" t="s">
        <v>2305</v>
      </c>
      <c r="G209" s="85" t="s">
        <v>2306</v>
      </c>
      <c r="H209" s="85" t="s">
        <v>2307</v>
      </c>
      <c r="I209" s="240"/>
      <c r="J209" s="85"/>
      <c r="K209" s="240" t="s">
        <v>2308</v>
      </c>
      <c r="L209" s="240"/>
      <c r="M209" s="249" t="s">
        <v>276</v>
      </c>
      <c r="N209" s="247" t="s">
        <v>2067</v>
      </c>
      <c r="O209" s="248" t="str">
        <f>CONCATENATE(N209,": ",VLOOKUP(N209,'Issue Code Table'!$A$2:$C$418,2,0))</f>
        <v>HAC62: Host-based firewall is not configured according to industry standard best practice</v>
      </c>
      <c r="P209" s="54"/>
      <c r="Q209" s="242" t="s">
        <v>2270</v>
      </c>
      <c r="R209" s="240" t="s">
        <v>2309</v>
      </c>
      <c r="S209" s="82" t="s">
        <v>2044</v>
      </c>
      <c r="T209" s="82" t="s">
        <v>2310</v>
      </c>
      <c r="U209" s="82" t="s">
        <v>2046</v>
      </c>
      <c r="V209" s="82" t="s">
        <v>2311</v>
      </c>
      <c r="W209" s="237" t="s">
        <v>2312</v>
      </c>
      <c r="X209" s="79"/>
      <c r="Y209" s="26"/>
      <c r="AA209" s="238">
        <f>IF(OR(J209="Fail",ISBLANK(J209)),INDEX('Issue Code Table'!C:C,MATCH(N:N,'Issue Code Table'!A:A,0)),IF(M209="Critical",6,IF(M209="Significant",5,IF(M209="Moderate",3,2))))</f>
        <v>3</v>
      </c>
    </row>
    <row r="210" spans="1:27" ht="83.15" customHeight="1" x14ac:dyDescent="0.25">
      <c r="A210" s="158" t="s">
        <v>2313</v>
      </c>
      <c r="B210" s="85" t="s">
        <v>2097</v>
      </c>
      <c r="C210" s="85" t="s">
        <v>2098</v>
      </c>
      <c r="D210" s="85" t="s">
        <v>215</v>
      </c>
      <c r="E210" s="85" t="s">
        <v>2314</v>
      </c>
      <c r="F210" s="85" t="s">
        <v>2100</v>
      </c>
      <c r="G210" s="85" t="s">
        <v>2315</v>
      </c>
      <c r="H210" s="85" t="s">
        <v>2316</v>
      </c>
      <c r="I210" s="240"/>
      <c r="J210" s="85"/>
      <c r="K210" s="240" t="s">
        <v>2317</v>
      </c>
      <c r="L210" s="240"/>
      <c r="M210" s="249" t="s">
        <v>276</v>
      </c>
      <c r="N210" s="241" t="s">
        <v>2067</v>
      </c>
      <c r="O210" s="241" t="s">
        <v>2068</v>
      </c>
      <c r="P210" s="54"/>
      <c r="Q210" s="242" t="s">
        <v>2270</v>
      </c>
      <c r="R210" s="240" t="s">
        <v>2318</v>
      </c>
      <c r="S210" s="82" t="s">
        <v>2105</v>
      </c>
      <c r="T210" s="82" t="s">
        <v>2319</v>
      </c>
      <c r="U210" s="82" t="s">
        <v>2107</v>
      </c>
      <c r="V210" s="82" t="s">
        <v>2320</v>
      </c>
      <c r="W210" s="237" t="s">
        <v>2321</v>
      </c>
      <c r="X210" s="79"/>
      <c r="Y210" s="26"/>
      <c r="AA210" s="238">
        <f>IF(OR(J210="Fail",ISBLANK(J210)),INDEX('Issue Code Table'!C:C,MATCH(N:N,'Issue Code Table'!A:A,0)),IF(M210="Critical",6,IF(M210="Significant",5,IF(M210="Moderate",3,2))))</f>
        <v>3</v>
      </c>
    </row>
    <row r="211" spans="1:27" ht="83.15" customHeight="1" x14ac:dyDescent="0.25">
      <c r="A211" s="158" t="s">
        <v>2322</v>
      </c>
      <c r="B211" s="85" t="s">
        <v>334</v>
      </c>
      <c r="C211" s="85" t="s">
        <v>335</v>
      </c>
      <c r="D211" s="85" t="s">
        <v>215</v>
      </c>
      <c r="E211" s="85" t="s">
        <v>2323</v>
      </c>
      <c r="F211" s="85" t="s">
        <v>2324</v>
      </c>
      <c r="G211" s="85" t="s">
        <v>2325</v>
      </c>
      <c r="H211" s="85" t="s">
        <v>2326</v>
      </c>
      <c r="I211" s="240"/>
      <c r="J211" s="85"/>
      <c r="K211" s="240" t="s">
        <v>2327</v>
      </c>
      <c r="L211" s="240"/>
      <c r="M211" s="249" t="s">
        <v>276</v>
      </c>
      <c r="N211" s="241" t="s">
        <v>2232</v>
      </c>
      <c r="O211" s="246" t="s">
        <v>2233</v>
      </c>
      <c r="P211" s="54"/>
      <c r="Q211" s="242" t="s">
        <v>2270</v>
      </c>
      <c r="R211" s="240" t="s">
        <v>2328</v>
      </c>
      <c r="S211" s="82" t="s">
        <v>2056</v>
      </c>
      <c r="T211" s="82" t="s">
        <v>2329</v>
      </c>
      <c r="U211" s="82" t="s">
        <v>2071</v>
      </c>
      <c r="V211" s="82" t="s">
        <v>2330</v>
      </c>
      <c r="W211" s="237" t="s">
        <v>2331</v>
      </c>
      <c r="X211" s="79"/>
      <c r="Y211" s="26"/>
      <c r="AA211" s="238">
        <f>IF(OR(J211="Fail",ISBLANK(J211)),INDEX('Issue Code Table'!C:C,MATCH(N:N,'Issue Code Table'!A:A,0)),IF(M211="Critical",6,IF(M211="Significant",5,IF(M211="Moderate",3,2))))</f>
        <v>3</v>
      </c>
    </row>
    <row r="212" spans="1:27" ht="83.15" customHeight="1" x14ac:dyDescent="0.25">
      <c r="A212" s="158" t="s">
        <v>2332</v>
      </c>
      <c r="B212" s="85" t="s">
        <v>334</v>
      </c>
      <c r="C212" s="85" t="s">
        <v>335</v>
      </c>
      <c r="D212" s="85" t="s">
        <v>215</v>
      </c>
      <c r="E212" s="85" t="s">
        <v>2333</v>
      </c>
      <c r="F212" s="85" t="s">
        <v>2135</v>
      </c>
      <c r="G212" s="85" t="s">
        <v>2334</v>
      </c>
      <c r="H212" s="85" t="s">
        <v>2335</v>
      </c>
      <c r="I212" s="240"/>
      <c r="J212" s="85"/>
      <c r="K212" s="240" t="s">
        <v>2336</v>
      </c>
      <c r="L212" s="240"/>
      <c r="M212" s="249" t="s">
        <v>276</v>
      </c>
      <c r="N212" s="241" t="s">
        <v>340</v>
      </c>
      <c r="O212" s="246" t="s">
        <v>341</v>
      </c>
      <c r="P212" s="54"/>
      <c r="Q212" s="242" t="s">
        <v>2270</v>
      </c>
      <c r="R212" s="240" t="s">
        <v>2337</v>
      </c>
      <c r="S212" s="82" t="s">
        <v>2056</v>
      </c>
      <c r="T212" s="82" t="s">
        <v>2338</v>
      </c>
      <c r="U212" s="82" t="s">
        <v>2141</v>
      </c>
      <c r="V212" s="82" t="s">
        <v>2339</v>
      </c>
      <c r="W212" s="237" t="s">
        <v>2340</v>
      </c>
      <c r="X212" s="79"/>
      <c r="Y212" s="26"/>
      <c r="AA212" s="238">
        <f>IF(OR(J212="Fail",ISBLANK(J212)),INDEX('Issue Code Table'!C:C,MATCH(N:N,'Issue Code Table'!A:A,0)),IF(M212="Critical",6,IF(M212="Significant",5,IF(M212="Moderate",3,2))))</f>
        <v>5</v>
      </c>
    </row>
    <row r="213" spans="1:27" ht="83.15" customHeight="1" x14ac:dyDescent="0.25">
      <c r="A213" s="158" t="s">
        <v>2341</v>
      </c>
      <c r="B213" s="85" t="s">
        <v>334</v>
      </c>
      <c r="C213" s="85" t="s">
        <v>335</v>
      </c>
      <c r="D213" s="85" t="s">
        <v>215</v>
      </c>
      <c r="E213" s="85" t="s">
        <v>2342</v>
      </c>
      <c r="F213" s="85" t="s">
        <v>2051</v>
      </c>
      <c r="G213" s="85" t="s">
        <v>2343</v>
      </c>
      <c r="H213" s="85" t="s">
        <v>2344</v>
      </c>
      <c r="I213" s="240"/>
      <c r="J213" s="85"/>
      <c r="K213" s="240" t="s">
        <v>2345</v>
      </c>
      <c r="L213" s="240"/>
      <c r="M213" s="241" t="s">
        <v>236</v>
      </c>
      <c r="N213" s="241" t="s">
        <v>1205</v>
      </c>
      <c r="O213" s="246" t="s">
        <v>1206</v>
      </c>
      <c r="P213" s="54"/>
      <c r="Q213" s="242" t="s">
        <v>2270</v>
      </c>
      <c r="R213" s="240" t="s">
        <v>2346</v>
      </c>
      <c r="S213" s="82" t="s">
        <v>2056</v>
      </c>
      <c r="T213" s="82" t="s">
        <v>2347</v>
      </c>
      <c r="U213" s="82" t="s">
        <v>2058</v>
      </c>
      <c r="V213" s="82" t="s">
        <v>2348</v>
      </c>
      <c r="W213" s="237" t="s">
        <v>2349</v>
      </c>
      <c r="X213" s="79"/>
      <c r="Y213" s="26"/>
      <c r="AA213" s="238">
        <f>IF(OR(J213="Fail",ISBLANK(J213)),INDEX('Issue Code Table'!C:C,MATCH(N:N,'Issue Code Table'!A:A,0)),IF(M213="Critical",6,IF(M213="Significant",5,IF(M213="Moderate",3,2))))</f>
        <v>2</v>
      </c>
    </row>
    <row r="214" spans="1:27" ht="83.15" customHeight="1" x14ac:dyDescent="0.25">
      <c r="A214" s="158" t="s">
        <v>2350</v>
      </c>
      <c r="B214" s="82" t="s">
        <v>1173</v>
      </c>
      <c r="C214" s="82" t="s">
        <v>1174</v>
      </c>
      <c r="D214" s="85" t="s">
        <v>215</v>
      </c>
      <c r="E214" s="85" t="s">
        <v>2351</v>
      </c>
      <c r="F214" s="85" t="s">
        <v>2154</v>
      </c>
      <c r="G214" s="85" t="s">
        <v>2352</v>
      </c>
      <c r="H214" s="85" t="s">
        <v>2353</v>
      </c>
      <c r="I214" s="240"/>
      <c r="J214" s="85"/>
      <c r="K214" s="240" t="s">
        <v>2354</v>
      </c>
      <c r="L214" s="240"/>
      <c r="M214" s="249" t="s">
        <v>276</v>
      </c>
      <c r="N214" s="241" t="s">
        <v>2067</v>
      </c>
      <c r="O214" s="241" t="s">
        <v>2068</v>
      </c>
      <c r="P214" s="54"/>
      <c r="Q214" s="242" t="s">
        <v>2270</v>
      </c>
      <c r="R214" s="240" t="s">
        <v>2355</v>
      </c>
      <c r="S214" s="82" t="s">
        <v>2159</v>
      </c>
      <c r="T214" s="82" t="s">
        <v>2356</v>
      </c>
      <c r="U214" s="82" t="s">
        <v>2119</v>
      </c>
      <c r="V214" s="82" t="s">
        <v>2357</v>
      </c>
      <c r="W214" s="237" t="s">
        <v>2358</v>
      </c>
      <c r="X214" s="79"/>
      <c r="Y214" s="26"/>
      <c r="AA214" s="238">
        <f>IF(OR(J214="Fail",ISBLANK(J214)),INDEX('Issue Code Table'!C:C,MATCH(N:N,'Issue Code Table'!A:A,0)),IF(M214="Critical",6,IF(M214="Significant",5,IF(M214="Moderate",3,2))))</f>
        <v>3</v>
      </c>
    </row>
    <row r="215" spans="1:27" ht="83.15" customHeight="1" x14ac:dyDescent="0.25">
      <c r="A215" s="158" t="s">
        <v>2359</v>
      </c>
      <c r="B215" s="82" t="s">
        <v>334</v>
      </c>
      <c r="C215" s="82" t="s">
        <v>335</v>
      </c>
      <c r="D215" s="85" t="s">
        <v>215</v>
      </c>
      <c r="E215" s="85" t="s">
        <v>2145</v>
      </c>
      <c r="F215" s="85" t="s">
        <v>2146</v>
      </c>
      <c r="G215" s="85" t="s">
        <v>2360</v>
      </c>
      <c r="H215" s="85" t="s">
        <v>2148</v>
      </c>
      <c r="I215" s="240"/>
      <c r="J215" s="85"/>
      <c r="K215" s="240" t="s">
        <v>2148</v>
      </c>
      <c r="L215" s="240"/>
      <c r="M215" s="249" t="s">
        <v>276</v>
      </c>
      <c r="N215" s="241" t="s">
        <v>2067</v>
      </c>
      <c r="O215" s="241" t="s">
        <v>2068</v>
      </c>
      <c r="P215" s="54"/>
      <c r="Q215" s="242" t="s">
        <v>2270</v>
      </c>
      <c r="R215" s="240" t="s">
        <v>2361</v>
      </c>
      <c r="S215" s="82" t="s">
        <v>2150</v>
      </c>
      <c r="T215" s="82" t="s">
        <v>2362</v>
      </c>
      <c r="U215" s="82" t="s">
        <v>2119</v>
      </c>
      <c r="V215" s="82" t="s">
        <v>2363</v>
      </c>
      <c r="W215" s="237" t="s">
        <v>2364</v>
      </c>
      <c r="X215" s="79"/>
      <c r="Y215" s="26"/>
      <c r="AA215" s="238">
        <f>IF(OR(J215="Fail",ISBLANK(J215)),INDEX('Issue Code Table'!C:C,MATCH(N:N,'Issue Code Table'!A:A,0)),IF(M215="Critical",6,IF(M215="Significant",5,IF(M215="Moderate",3,2))))</f>
        <v>3</v>
      </c>
    </row>
    <row r="216" spans="1:27" ht="83.15" customHeight="1" x14ac:dyDescent="0.25">
      <c r="A216" s="158" t="s">
        <v>2365</v>
      </c>
      <c r="B216" s="85" t="s">
        <v>1817</v>
      </c>
      <c r="C216" s="85" t="s">
        <v>1818</v>
      </c>
      <c r="D216" s="85" t="s">
        <v>215</v>
      </c>
      <c r="E216" s="85" t="s">
        <v>2366</v>
      </c>
      <c r="F216" s="85" t="s">
        <v>2367</v>
      </c>
      <c r="G216" s="85" t="s">
        <v>2368</v>
      </c>
      <c r="H216" s="85" t="s">
        <v>2369</v>
      </c>
      <c r="I216" s="240"/>
      <c r="J216" s="85"/>
      <c r="K216" s="240" t="s">
        <v>2370</v>
      </c>
      <c r="L216" s="240"/>
      <c r="M216" s="249" t="s">
        <v>182</v>
      </c>
      <c r="N216" s="247" t="s">
        <v>855</v>
      </c>
      <c r="O216" s="248" t="str">
        <f>CONCATENATE(N216,": ",VLOOKUP(N216,'Issue Code Table'!$A$2:$C$418,2,0))</f>
        <v>HCM45: System configuration provides additional attack surface</v>
      </c>
      <c r="P216" s="54"/>
      <c r="Q216" s="242" t="s">
        <v>2371</v>
      </c>
      <c r="R216" s="240" t="s">
        <v>2372</v>
      </c>
      <c r="S216" s="82" t="s">
        <v>2373</v>
      </c>
      <c r="T216" s="82" t="s">
        <v>2374</v>
      </c>
      <c r="U216" s="82" t="s">
        <v>2375</v>
      </c>
      <c r="V216" s="82" t="s">
        <v>2376</v>
      </c>
      <c r="W216" s="237" t="s">
        <v>2377</v>
      </c>
      <c r="X216" s="79" t="s">
        <v>229</v>
      </c>
      <c r="Y216" s="26"/>
      <c r="AA216" s="238">
        <f>IF(OR(J216="Fail",ISBLANK(J216)),INDEX('Issue Code Table'!C:C,MATCH(N:N,'Issue Code Table'!A:A,0)),IF(M216="Critical",6,IF(M216="Significant",5,IF(M216="Moderate",3,2))))</f>
        <v>5</v>
      </c>
    </row>
    <row r="217" spans="1:27" ht="83.15" customHeight="1" x14ac:dyDescent="0.25">
      <c r="A217" s="158" t="s">
        <v>2378</v>
      </c>
      <c r="B217" s="85" t="s">
        <v>175</v>
      </c>
      <c r="C217" s="85" t="s">
        <v>176</v>
      </c>
      <c r="D217" s="85" t="s">
        <v>215</v>
      </c>
      <c r="E217" s="85" t="s">
        <v>2379</v>
      </c>
      <c r="F217" s="85" t="s">
        <v>2380</v>
      </c>
      <c r="G217" s="85" t="s">
        <v>2381</v>
      </c>
      <c r="H217" s="85" t="s">
        <v>2382</v>
      </c>
      <c r="I217" s="240"/>
      <c r="J217" s="85"/>
      <c r="K217" s="240" t="s">
        <v>2383</v>
      </c>
      <c r="L217" s="240"/>
      <c r="M217" s="249" t="s">
        <v>182</v>
      </c>
      <c r="N217" s="247" t="s">
        <v>855</v>
      </c>
      <c r="O217" s="248" t="str">
        <f>CONCATENATE(N217,": ",VLOOKUP(N217,'Issue Code Table'!$A$2:$C$418,2,0))</f>
        <v>HCM45: System configuration provides additional attack surface</v>
      </c>
      <c r="P217" s="54"/>
      <c r="Q217" s="242" t="s">
        <v>2371</v>
      </c>
      <c r="R217" s="240" t="s">
        <v>2384</v>
      </c>
      <c r="S217" s="82" t="s">
        <v>2385</v>
      </c>
      <c r="T217" s="82" t="s">
        <v>2386</v>
      </c>
      <c r="U217" s="82" t="s">
        <v>2387</v>
      </c>
      <c r="V217" s="82" t="s">
        <v>2388</v>
      </c>
      <c r="W217" s="237" t="s">
        <v>2389</v>
      </c>
      <c r="X217" s="79" t="s">
        <v>229</v>
      </c>
      <c r="Y217" s="26"/>
      <c r="AA217" s="238">
        <f>IF(OR(J217="Fail",ISBLANK(J217)),INDEX('Issue Code Table'!C:C,MATCH(N:N,'Issue Code Table'!A:A,0)),IF(M217="Critical",6,IF(M217="Significant",5,IF(M217="Moderate",3,2))))</f>
        <v>5</v>
      </c>
    </row>
    <row r="218" spans="1:27" ht="83.15" customHeight="1" x14ac:dyDescent="0.25">
      <c r="A218" s="158" t="s">
        <v>2390</v>
      </c>
      <c r="B218" s="85" t="s">
        <v>270</v>
      </c>
      <c r="C218" s="85" t="s">
        <v>271</v>
      </c>
      <c r="D218" s="85" t="s">
        <v>215</v>
      </c>
      <c r="E218" s="85" t="s">
        <v>2391</v>
      </c>
      <c r="F218" s="85" t="s">
        <v>2392</v>
      </c>
      <c r="G218" s="85" t="s">
        <v>2393</v>
      </c>
      <c r="H218" s="85" t="s">
        <v>2394</v>
      </c>
      <c r="I218" s="240"/>
      <c r="J218" s="85"/>
      <c r="K218" s="240" t="s">
        <v>2395</v>
      </c>
      <c r="L218" s="240"/>
      <c r="M218" s="249" t="s">
        <v>182</v>
      </c>
      <c r="N218" s="247" t="s">
        <v>855</v>
      </c>
      <c r="O218" s="248" t="str">
        <f>CONCATENATE(N218,": ",VLOOKUP(N218,'Issue Code Table'!$A$2:$C$418,2,0))</f>
        <v>HCM45: System configuration provides additional attack surface</v>
      </c>
      <c r="P218" s="54"/>
      <c r="Q218" s="242" t="s">
        <v>2371</v>
      </c>
      <c r="R218" s="240" t="s">
        <v>2396</v>
      </c>
      <c r="S218" s="82" t="s">
        <v>2397</v>
      </c>
      <c r="T218" s="82" t="s">
        <v>2398</v>
      </c>
      <c r="U218" s="82" t="s">
        <v>2399</v>
      </c>
      <c r="V218" s="82" t="s">
        <v>2400</v>
      </c>
      <c r="W218" s="237" t="s">
        <v>2401</v>
      </c>
      <c r="X218" s="79" t="s">
        <v>229</v>
      </c>
      <c r="Y218" s="26"/>
      <c r="AA218" s="238">
        <f>IF(OR(J218="Fail",ISBLANK(J218)),INDEX('Issue Code Table'!C:C,MATCH(N:N,'Issue Code Table'!A:A,0)),IF(M218="Critical",6,IF(M218="Significant",5,IF(M218="Moderate",3,2))))</f>
        <v>5</v>
      </c>
    </row>
    <row r="219" spans="1:27" ht="83.15" customHeight="1" x14ac:dyDescent="0.25">
      <c r="A219" s="158" t="s">
        <v>2402</v>
      </c>
      <c r="B219" s="85" t="s">
        <v>2403</v>
      </c>
      <c r="C219" s="85" t="s">
        <v>2404</v>
      </c>
      <c r="D219" s="85" t="s">
        <v>215</v>
      </c>
      <c r="E219" s="85" t="s">
        <v>2405</v>
      </c>
      <c r="F219" s="85" t="s">
        <v>2406</v>
      </c>
      <c r="G219" s="85" t="s">
        <v>2407</v>
      </c>
      <c r="H219" s="85" t="s">
        <v>2408</v>
      </c>
      <c r="I219" s="240"/>
      <c r="J219" s="85"/>
      <c r="K219" s="240" t="s">
        <v>2409</v>
      </c>
      <c r="L219" s="240"/>
      <c r="M219" s="249" t="s">
        <v>182</v>
      </c>
      <c r="N219" s="247" t="s">
        <v>855</v>
      </c>
      <c r="O219" s="248" t="str">
        <f>CONCATENATE(N219,": ",VLOOKUP(N219,'Issue Code Table'!$A$2:$C$418,2,0))</f>
        <v>HCM45: System configuration provides additional attack surface</v>
      </c>
      <c r="P219" s="54"/>
      <c r="Q219" s="242" t="s">
        <v>2371</v>
      </c>
      <c r="R219" s="240" t="s">
        <v>2410</v>
      </c>
      <c r="S219" s="82" t="s">
        <v>2411</v>
      </c>
      <c r="T219" s="82" t="s">
        <v>2412</v>
      </c>
      <c r="U219" s="82" t="s">
        <v>2413</v>
      </c>
      <c r="V219" s="82" t="s">
        <v>2414</v>
      </c>
      <c r="W219" s="237" t="s">
        <v>2415</v>
      </c>
      <c r="X219" s="79" t="s">
        <v>229</v>
      </c>
      <c r="Y219" s="26"/>
      <c r="AA219" s="238">
        <f>IF(OR(J219="Fail",ISBLANK(J219)),INDEX('Issue Code Table'!C:C,MATCH(N:N,'Issue Code Table'!A:A,0)),IF(M219="Critical",6,IF(M219="Significant",5,IF(M219="Moderate",3,2))))</f>
        <v>5</v>
      </c>
    </row>
    <row r="220" spans="1:27" ht="83.15" customHeight="1" x14ac:dyDescent="0.25">
      <c r="A220" s="158" t="s">
        <v>2416</v>
      </c>
      <c r="B220" s="85" t="s">
        <v>2417</v>
      </c>
      <c r="C220" s="85" t="s">
        <v>2418</v>
      </c>
      <c r="D220" s="85" t="s">
        <v>215</v>
      </c>
      <c r="E220" s="85" t="s">
        <v>2419</v>
      </c>
      <c r="F220" s="85" t="s">
        <v>2420</v>
      </c>
      <c r="G220" s="85" t="s">
        <v>2421</v>
      </c>
      <c r="H220" s="85" t="s">
        <v>2422</v>
      </c>
      <c r="I220" s="240"/>
      <c r="J220" s="85"/>
      <c r="K220" s="240" t="s">
        <v>2423</v>
      </c>
      <c r="L220" s="240"/>
      <c r="M220" s="249" t="s">
        <v>182</v>
      </c>
      <c r="N220" s="247" t="s">
        <v>855</v>
      </c>
      <c r="O220" s="248" t="str">
        <f>CONCATENATE(N220,": ",VLOOKUP(N220,'Issue Code Table'!$A$2:$C$418,2,0))</f>
        <v>HCM45: System configuration provides additional attack surface</v>
      </c>
      <c r="P220" s="54"/>
      <c r="Q220" s="242" t="s">
        <v>2371</v>
      </c>
      <c r="R220" s="240" t="s">
        <v>2424</v>
      </c>
      <c r="S220" s="82" t="s">
        <v>2425</v>
      </c>
      <c r="T220" s="82" t="s">
        <v>2426</v>
      </c>
      <c r="U220" s="82" t="s">
        <v>2427</v>
      </c>
      <c r="V220" s="82" t="s">
        <v>2428</v>
      </c>
      <c r="W220" s="239" t="s">
        <v>6829</v>
      </c>
      <c r="X220" s="79" t="s">
        <v>229</v>
      </c>
      <c r="Y220" s="26"/>
      <c r="AA220" s="238">
        <f>IF(OR(J220="Fail",ISBLANK(J220)),INDEX('Issue Code Table'!C:C,MATCH(N:N,'Issue Code Table'!A:A,0)),IF(M220="Critical",6,IF(M220="Significant",5,IF(M220="Moderate",3,2))))</f>
        <v>5</v>
      </c>
    </row>
    <row r="221" spans="1:27" ht="83.15" customHeight="1" x14ac:dyDescent="0.25">
      <c r="A221" s="158" t="s">
        <v>2429</v>
      </c>
      <c r="B221" s="85" t="s">
        <v>1817</v>
      </c>
      <c r="C221" s="85" t="s">
        <v>1818</v>
      </c>
      <c r="D221" s="85" t="s">
        <v>215</v>
      </c>
      <c r="E221" s="85" t="s">
        <v>2430</v>
      </c>
      <c r="F221" s="85" t="s">
        <v>2431</v>
      </c>
      <c r="G221" s="85" t="s">
        <v>2432</v>
      </c>
      <c r="H221" s="85" t="s">
        <v>2433</v>
      </c>
      <c r="I221" s="240"/>
      <c r="J221" s="85"/>
      <c r="K221" s="240" t="s">
        <v>2434</v>
      </c>
      <c r="L221" s="240"/>
      <c r="M221" s="249" t="s">
        <v>182</v>
      </c>
      <c r="N221" s="247" t="s">
        <v>855</v>
      </c>
      <c r="O221" s="248" t="str">
        <f>CONCATENATE(N221,": ",VLOOKUP(N221,'Issue Code Table'!$A$2:$C$418,2,0))</f>
        <v>HCM45: System configuration provides additional attack surface</v>
      </c>
      <c r="P221" s="54"/>
      <c r="Q221" s="242" t="s">
        <v>2371</v>
      </c>
      <c r="R221" s="240" t="s">
        <v>2435</v>
      </c>
      <c r="S221" s="82" t="s">
        <v>2436</v>
      </c>
      <c r="T221" s="82" t="s">
        <v>2437</v>
      </c>
      <c r="U221" s="82" t="s">
        <v>2438</v>
      </c>
      <c r="V221" s="82" t="s">
        <v>2439</v>
      </c>
      <c r="W221" s="239" t="s">
        <v>6828</v>
      </c>
      <c r="X221" s="79" t="s">
        <v>229</v>
      </c>
      <c r="Y221" s="26"/>
      <c r="AA221" s="238">
        <f>IF(OR(J221="Fail",ISBLANK(J221)),INDEX('Issue Code Table'!C:C,MATCH(N:N,'Issue Code Table'!A:A,0)),IF(M221="Critical",6,IF(M221="Significant",5,IF(M221="Moderate",3,2))))</f>
        <v>5</v>
      </c>
    </row>
    <row r="222" spans="1:27" ht="83.15" customHeight="1" x14ac:dyDescent="0.25">
      <c r="A222" s="158" t="s">
        <v>2440</v>
      </c>
      <c r="B222" s="85" t="s">
        <v>1817</v>
      </c>
      <c r="C222" s="85" t="s">
        <v>1818</v>
      </c>
      <c r="D222" s="85" t="s">
        <v>215</v>
      </c>
      <c r="E222" s="85" t="s">
        <v>2441</v>
      </c>
      <c r="F222" s="85" t="s">
        <v>2442</v>
      </c>
      <c r="G222" s="85" t="s">
        <v>2443</v>
      </c>
      <c r="H222" s="85" t="s">
        <v>2444</v>
      </c>
      <c r="I222" s="240"/>
      <c r="J222" s="85"/>
      <c r="K222" s="240" t="s">
        <v>2445</v>
      </c>
      <c r="L222" s="240"/>
      <c r="M222" s="249" t="s">
        <v>182</v>
      </c>
      <c r="N222" s="247" t="s">
        <v>855</v>
      </c>
      <c r="O222" s="248" t="str">
        <f>CONCATENATE(N222,": ",VLOOKUP(N222,'Issue Code Table'!$A$2:$C$418,2,0))</f>
        <v>HCM45: System configuration provides additional attack surface</v>
      </c>
      <c r="P222" s="54"/>
      <c r="Q222" s="242" t="s">
        <v>2371</v>
      </c>
      <c r="R222" s="240" t="s">
        <v>2446</v>
      </c>
      <c r="S222" s="82" t="s">
        <v>2447</v>
      </c>
      <c r="T222" s="82" t="s">
        <v>2448</v>
      </c>
      <c r="U222" s="82" t="s">
        <v>2449</v>
      </c>
      <c r="V222" s="82" t="s">
        <v>2450</v>
      </c>
      <c r="W222" s="239" t="s">
        <v>6830</v>
      </c>
      <c r="X222" s="79" t="s">
        <v>229</v>
      </c>
      <c r="Y222" s="26"/>
      <c r="AA222" s="238">
        <f>IF(OR(J222="Fail",ISBLANK(J222)),INDEX('Issue Code Table'!C:C,MATCH(N:N,'Issue Code Table'!A:A,0)),IF(M222="Critical",6,IF(M222="Significant",5,IF(M222="Moderate",3,2))))</f>
        <v>5</v>
      </c>
    </row>
    <row r="223" spans="1:27" ht="83.15" customHeight="1" x14ac:dyDescent="0.25">
      <c r="A223" s="158" t="s">
        <v>2451</v>
      </c>
      <c r="B223" s="85" t="s">
        <v>270</v>
      </c>
      <c r="C223" s="85" t="s">
        <v>271</v>
      </c>
      <c r="D223" s="85" t="s">
        <v>215</v>
      </c>
      <c r="E223" s="85" t="s">
        <v>2452</v>
      </c>
      <c r="F223" s="85" t="s">
        <v>2453</v>
      </c>
      <c r="G223" s="85" t="s">
        <v>2454</v>
      </c>
      <c r="H223" s="85" t="s">
        <v>2455</v>
      </c>
      <c r="I223" s="240"/>
      <c r="J223" s="85"/>
      <c r="K223" s="240" t="s">
        <v>2456</v>
      </c>
      <c r="L223" s="240"/>
      <c r="M223" s="241" t="s">
        <v>182</v>
      </c>
      <c r="N223" s="241" t="s">
        <v>1010</v>
      </c>
      <c r="O223" s="246" t="s">
        <v>1011</v>
      </c>
      <c r="P223" s="54"/>
      <c r="Q223" s="242" t="s">
        <v>2457</v>
      </c>
      <c r="R223" s="240" t="s">
        <v>2458</v>
      </c>
      <c r="S223" s="82" t="s">
        <v>2459</v>
      </c>
      <c r="T223" s="82" t="s">
        <v>2460</v>
      </c>
      <c r="U223" s="82"/>
      <c r="V223" s="82" t="s">
        <v>2461</v>
      </c>
      <c r="W223" s="239" t="s">
        <v>6832</v>
      </c>
      <c r="X223" s="79" t="s">
        <v>229</v>
      </c>
      <c r="Y223" s="26"/>
      <c r="AA223" s="238">
        <f>IF(OR(J223="Fail",ISBLANK(J223)),INDEX('Issue Code Table'!C:C,MATCH(N:N,'Issue Code Table'!A:A,0)),IF(M223="Critical",6,IF(M223="Significant",5,IF(M223="Moderate",3,2))))</f>
        <v>5</v>
      </c>
    </row>
    <row r="224" spans="1:27" ht="83.15" customHeight="1" x14ac:dyDescent="0.25">
      <c r="A224" s="158" t="s">
        <v>2462</v>
      </c>
      <c r="B224" s="82" t="s">
        <v>788</v>
      </c>
      <c r="C224" s="82" t="s">
        <v>789</v>
      </c>
      <c r="D224" s="85" t="s">
        <v>215</v>
      </c>
      <c r="E224" s="85" t="s">
        <v>2463</v>
      </c>
      <c r="F224" s="85" t="s">
        <v>2464</v>
      </c>
      <c r="G224" s="85" t="s">
        <v>2465</v>
      </c>
      <c r="H224" s="85" t="s">
        <v>2466</v>
      </c>
      <c r="I224" s="240"/>
      <c r="J224" s="85"/>
      <c r="K224" s="240" t="s">
        <v>2467</v>
      </c>
      <c r="L224" s="240"/>
      <c r="M224" s="249" t="s">
        <v>182</v>
      </c>
      <c r="N224" s="241" t="s">
        <v>855</v>
      </c>
      <c r="O224" s="246" t="s">
        <v>856</v>
      </c>
      <c r="P224" s="54"/>
      <c r="Q224" s="242" t="s">
        <v>2457</v>
      </c>
      <c r="R224" s="240" t="s">
        <v>2468</v>
      </c>
      <c r="S224" s="82" t="s">
        <v>2469</v>
      </c>
      <c r="T224" s="82" t="s">
        <v>2470</v>
      </c>
      <c r="U224" s="82"/>
      <c r="V224" s="82" t="s">
        <v>2471</v>
      </c>
      <c r="W224" s="239" t="s">
        <v>6831</v>
      </c>
      <c r="X224" s="79" t="s">
        <v>229</v>
      </c>
      <c r="Y224" s="26"/>
      <c r="AA224" s="238">
        <f>IF(OR(J224="Fail",ISBLANK(J224)),INDEX('Issue Code Table'!C:C,MATCH(N:N,'Issue Code Table'!A:A,0)),IF(M224="Critical",6,IF(M224="Significant",5,IF(M224="Moderate",3,2))))</f>
        <v>5</v>
      </c>
    </row>
    <row r="225" spans="1:27" ht="83.15" customHeight="1" x14ac:dyDescent="0.25">
      <c r="A225" s="158" t="s">
        <v>2472</v>
      </c>
      <c r="B225" s="85" t="s">
        <v>992</v>
      </c>
      <c r="C225" s="85" t="s">
        <v>993</v>
      </c>
      <c r="D225" s="85" t="s">
        <v>215</v>
      </c>
      <c r="E225" s="85" t="s">
        <v>2473</v>
      </c>
      <c r="F225" s="85" t="s">
        <v>2474</v>
      </c>
      <c r="G225" s="85" t="s">
        <v>2475</v>
      </c>
      <c r="H225" s="85" t="s">
        <v>2476</v>
      </c>
      <c r="I225" s="240"/>
      <c r="J225" s="85"/>
      <c r="K225" s="240" t="s">
        <v>2477</v>
      </c>
      <c r="L225" s="240"/>
      <c r="M225" s="253" t="s">
        <v>182</v>
      </c>
      <c r="N225" s="241" t="s">
        <v>855</v>
      </c>
      <c r="O225" s="246" t="s">
        <v>856</v>
      </c>
      <c r="P225" s="54"/>
      <c r="Q225" s="242" t="s">
        <v>2457</v>
      </c>
      <c r="R225" s="240" t="s">
        <v>2478</v>
      </c>
      <c r="S225" s="82" t="s">
        <v>2469</v>
      </c>
      <c r="T225" s="82" t="s">
        <v>2479</v>
      </c>
      <c r="U225" s="82"/>
      <c r="V225" s="82" t="s">
        <v>2480</v>
      </c>
      <c r="W225" s="239" t="s">
        <v>6827</v>
      </c>
      <c r="X225" s="79" t="s">
        <v>229</v>
      </c>
      <c r="Y225" s="26"/>
      <c r="AA225" s="238">
        <f>IF(OR(J225="Fail",ISBLANK(J225)),INDEX('Issue Code Table'!C:C,MATCH(N:N,'Issue Code Table'!A:A,0)),IF(M225="Critical",6,IF(M225="Significant",5,IF(M225="Moderate",3,2))))</f>
        <v>5</v>
      </c>
    </row>
    <row r="226" spans="1:27" ht="83.15" customHeight="1" x14ac:dyDescent="0.25">
      <c r="A226" s="158" t="s">
        <v>2481</v>
      </c>
      <c r="B226" s="85" t="s">
        <v>255</v>
      </c>
      <c r="C226" s="85" t="s">
        <v>256</v>
      </c>
      <c r="D226" s="85" t="s">
        <v>215</v>
      </c>
      <c r="E226" s="85" t="s">
        <v>2482</v>
      </c>
      <c r="F226" s="85" t="s">
        <v>2483</v>
      </c>
      <c r="G226" s="85" t="s">
        <v>2484</v>
      </c>
      <c r="H226" s="85" t="s">
        <v>2485</v>
      </c>
      <c r="I226" s="240"/>
      <c r="J226" s="85"/>
      <c r="K226" s="240" t="s">
        <v>2486</v>
      </c>
      <c r="L226" s="240"/>
      <c r="M226" s="253" t="s">
        <v>182</v>
      </c>
      <c r="N226" s="241" t="s">
        <v>855</v>
      </c>
      <c r="O226" s="241" t="s">
        <v>856</v>
      </c>
      <c r="P226" s="54"/>
      <c r="Q226" s="242" t="s">
        <v>2487</v>
      </c>
      <c r="R226" s="240" t="s">
        <v>2488</v>
      </c>
      <c r="S226" s="82" t="s">
        <v>2489</v>
      </c>
      <c r="T226" s="82" t="s">
        <v>2490</v>
      </c>
      <c r="U226" s="82" t="s">
        <v>2491</v>
      </c>
      <c r="V226" s="82" t="s">
        <v>2492</v>
      </c>
      <c r="W226" s="239" t="s">
        <v>6826</v>
      </c>
      <c r="X226" s="79" t="s">
        <v>229</v>
      </c>
      <c r="Y226" s="26"/>
      <c r="AA226" s="238">
        <f>IF(OR(J226="Fail",ISBLANK(J226)),INDEX('Issue Code Table'!C:C,MATCH(N:N,'Issue Code Table'!A:A,0)),IF(M226="Critical",6,IF(M226="Significant",5,IF(M226="Moderate",3,2))))</f>
        <v>5</v>
      </c>
    </row>
    <row r="227" spans="1:27" ht="83.15" customHeight="1" x14ac:dyDescent="0.25">
      <c r="A227" s="158" t="s">
        <v>2493</v>
      </c>
      <c r="B227" s="85" t="s">
        <v>255</v>
      </c>
      <c r="C227" s="85" t="s">
        <v>256</v>
      </c>
      <c r="D227" s="85" t="s">
        <v>215</v>
      </c>
      <c r="E227" s="85" t="s">
        <v>2494</v>
      </c>
      <c r="F227" s="85" t="s">
        <v>2483</v>
      </c>
      <c r="G227" s="85" t="s">
        <v>2495</v>
      </c>
      <c r="H227" s="85" t="s">
        <v>2496</v>
      </c>
      <c r="I227" s="240"/>
      <c r="J227" s="85"/>
      <c r="K227" s="240" t="s">
        <v>2497</v>
      </c>
      <c r="L227" s="240"/>
      <c r="M227" s="253" t="s">
        <v>182</v>
      </c>
      <c r="N227" s="241" t="s">
        <v>855</v>
      </c>
      <c r="O227" s="241" t="s">
        <v>856</v>
      </c>
      <c r="P227" s="54"/>
      <c r="Q227" s="242" t="s">
        <v>2487</v>
      </c>
      <c r="R227" s="240" t="s">
        <v>2498</v>
      </c>
      <c r="S227" s="82" t="s">
        <v>2489</v>
      </c>
      <c r="T227" s="82" t="s">
        <v>2499</v>
      </c>
      <c r="U227" s="82" t="s">
        <v>2491</v>
      </c>
      <c r="V227" s="82" t="s">
        <v>2500</v>
      </c>
      <c r="W227" s="239" t="s">
        <v>6825</v>
      </c>
      <c r="X227" s="79" t="s">
        <v>229</v>
      </c>
      <c r="Y227" s="26"/>
      <c r="AA227" s="238">
        <f>IF(OR(J227="Fail",ISBLANK(J227)),INDEX('Issue Code Table'!C:C,MATCH(N:N,'Issue Code Table'!A:A,0)),IF(M227="Critical",6,IF(M227="Significant",5,IF(M227="Moderate",3,2))))</f>
        <v>5</v>
      </c>
    </row>
    <row r="228" spans="1:27" ht="83.15" customHeight="1" x14ac:dyDescent="0.25">
      <c r="A228" s="158" t="s">
        <v>2501</v>
      </c>
      <c r="B228" s="85" t="s">
        <v>1817</v>
      </c>
      <c r="C228" s="85" t="s">
        <v>1818</v>
      </c>
      <c r="D228" s="85" t="s">
        <v>215</v>
      </c>
      <c r="E228" s="85" t="s">
        <v>2502</v>
      </c>
      <c r="F228" s="85" t="s">
        <v>2503</v>
      </c>
      <c r="G228" s="85" t="s">
        <v>2504</v>
      </c>
      <c r="H228" s="85" t="s">
        <v>2505</v>
      </c>
      <c r="I228" s="240"/>
      <c r="J228" s="85"/>
      <c r="K228" s="240" t="s">
        <v>2506</v>
      </c>
      <c r="L228" s="240"/>
      <c r="M228" s="253" t="s">
        <v>182</v>
      </c>
      <c r="N228" s="244" t="s">
        <v>2507</v>
      </c>
      <c r="O228" s="246" t="s">
        <v>2508</v>
      </c>
      <c r="P228" s="54"/>
      <c r="Q228" s="242" t="s">
        <v>2509</v>
      </c>
      <c r="R228" s="240" t="s">
        <v>2510</v>
      </c>
      <c r="S228" s="82" t="s">
        <v>2511</v>
      </c>
      <c r="T228" s="82" t="s">
        <v>2512</v>
      </c>
      <c r="U228" s="82" t="s">
        <v>2513</v>
      </c>
      <c r="V228" s="82" t="s">
        <v>2514</v>
      </c>
      <c r="W228" s="239" t="s">
        <v>6823</v>
      </c>
      <c r="X228" s="79" t="s">
        <v>229</v>
      </c>
      <c r="Y228" s="26"/>
      <c r="AA228" s="238">
        <f>IF(OR(J228="Fail",ISBLANK(J228)),INDEX('Issue Code Table'!C:C,MATCH(N:N,'Issue Code Table'!A:A,0)),IF(M228="Critical",6,IF(M228="Significant",5,IF(M228="Moderate",3,2))))</f>
        <v>6</v>
      </c>
    </row>
    <row r="229" spans="1:27" ht="83.15" customHeight="1" x14ac:dyDescent="0.25">
      <c r="A229" s="158" t="s">
        <v>2515</v>
      </c>
      <c r="B229" s="85" t="s">
        <v>1817</v>
      </c>
      <c r="C229" s="85" t="s">
        <v>1818</v>
      </c>
      <c r="D229" s="85" t="s">
        <v>215</v>
      </c>
      <c r="E229" s="85" t="s">
        <v>2516</v>
      </c>
      <c r="F229" s="85" t="s">
        <v>2517</v>
      </c>
      <c r="G229" s="85" t="s">
        <v>2518</v>
      </c>
      <c r="H229" s="85" t="s">
        <v>2519</v>
      </c>
      <c r="I229" s="240"/>
      <c r="J229" s="85"/>
      <c r="K229" s="240" t="s">
        <v>2520</v>
      </c>
      <c r="L229" s="240"/>
      <c r="M229" s="253" t="s">
        <v>182</v>
      </c>
      <c r="N229" s="244" t="s">
        <v>2507</v>
      </c>
      <c r="O229" s="246" t="s">
        <v>2508</v>
      </c>
      <c r="P229" s="54"/>
      <c r="Q229" s="242" t="s">
        <v>2509</v>
      </c>
      <c r="R229" s="240" t="s">
        <v>2521</v>
      </c>
      <c r="S229" s="82" t="s">
        <v>2522</v>
      </c>
      <c r="T229" s="82" t="s">
        <v>2523</v>
      </c>
      <c r="U229" s="82" t="s">
        <v>2524</v>
      </c>
      <c r="V229" s="82" t="s">
        <v>2525</v>
      </c>
      <c r="W229" s="239" t="s">
        <v>6824</v>
      </c>
      <c r="X229" s="79" t="s">
        <v>229</v>
      </c>
      <c r="Y229" s="26"/>
      <c r="AA229" s="238">
        <f>IF(OR(J229="Fail",ISBLANK(J229)),INDEX('Issue Code Table'!C:C,MATCH(N:N,'Issue Code Table'!A:A,0)),IF(M229="Critical",6,IF(M229="Significant",5,IF(M229="Moderate",3,2))))</f>
        <v>6</v>
      </c>
    </row>
    <row r="230" spans="1:27" ht="83.15" customHeight="1" x14ac:dyDescent="0.25">
      <c r="A230" s="158" t="s">
        <v>2526</v>
      </c>
      <c r="B230" s="85" t="s">
        <v>270</v>
      </c>
      <c r="C230" s="85" t="s">
        <v>271</v>
      </c>
      <c r="D230" s="85" t="s">
        <v>215</v>
      </c>
      <c r="E230" s="85" t="s">
        <v>2527</v>
      </c>
      <c r="F230" s="85" t="s">
        <v>2528</v>
      </c>
      <c r="G230" s="85" t="s">
        <v>2529</v>
      </c>
      <c r="H230" s="85" t="s">
        <v>2530</v>
      </c>
      <c r="I230" s="240"/>
      <c r="J230" s="85"/>
      <c r="K230" s="240" t="s">
        <v>2531</v>
      </c>
      <c r="L230" s="240"/>
      <c r="M230" s="253" t="s">
        <v>276</v>
      </c>
      <c r="N230" s="247" t="s">
        <v>1023</v>
      </c>
      <c r="O230" s="248" t="str">
        <f>CONCATENATE(N230,": ",VLOOKUP(N230,'Issue Code Table'!$A$2:$C$418,2,0))</f>
        <v>HCM48: Low-risk operating system settings are not configured securely</v>
      </c>
      <c r="P230" s="54"/>
      <c r="Q230" s="242" t="s">
        <v>2532</v>
      </c>
      <c r="R230" s="240" t="s">
        <v>2533</v>
      </c>
      <c r="S230" s="82" t="s">
        <v>2534</v>
      </c>
      <c r="T230" s="82" t="s">
        <v>2535</v>
      </c>
      <c r="U230" s="82" t="s">
        <v>2536</v>
      </c>
      <c r="V230" s="82" t="s">
        <v>2537</v>
      </c>
      <c r="W230" s="239" t="s">
        <v>6822</v>
      </c>
      <c r="X230" s="79"/>
      <c r="Y230" s="26"/>
      <c r="AA230" s="238">
        <f>IF(OR(J230="Fail",ISBLANK(J230)),INDEX('Issue Code Table'!C:C,MATCH(N:N,'Issue Code Table'!A:A,0)),IF(M230="Critical",6,IF(M230="Significant",5,IF(M230="Moderate",3,2))))</f>
        <v>3</v>
      </c>
    </row>
    <row r="231" spans="1:27" ht="83.15" customHeight="1" x14ac:dyDescent="0.25">
      <c r="A231" s="158" t="s">
        <v>2538</v>
      </c>
      <c r="B231" s="85" t="s">
        <v>270</v>
      </c>
      <c r="C231" s="85" t="s">
        <v>271</v>
      </c>
      <c r="D231" s="85" t="s">
        <v>215</v>
      </c>
      <c r="E231" s="85" t="s">
        <v>2539</v>
      </c>
      <c r="F231" s="85" t="s">
        <v>2540</v>
      </c>
      <c r="G231" s="85" t="s">
        <v>2541</v>
      </c>
      <c r="H231" s="85" t="s">
        <v>2542</v>
      </c>
      <c r="I231" s="240"/>
      <c r="J231" s="85"/>
      <c r="K231" s="240" t="s">
        <v>2543</v>
      </c>
      <c r="L231" s="240"/>
      <c r="M231" s="253" t="s">
        <v>276</v>
      </c>
      <c r="N231" s="247" t="s">
        <v>1023</v>
      </c>
      <c r="O231" s="248" t="str">
        <f>CONCATENATE(N231,": ",VLOOKUP(N231,'Issue Code Table'!$A$2:$C$418,2,0))</f>
        <v>HCM48: Low-risk operating system settings are not configured securely</v>
      </c>
      <c r="P231" s="54"/>
      <c r="Q231" s="242" t="s">
        <v>2532</v>
      </c>
      <c r="R231" s="240" t="s">
        <v>2544</v>
      </c>
      <c r="S231" s="82" t="s">
        <v>2545</v>
      </c>
      <c r="T231" s="82" t="s">
        <v>2546</v>
      </c>
      <c r="U231" s="82" t="s">
        <v>2547</v>
      </c>
      <c r="V231" s="82" t="s">
        <v>2548</v>
      </c>
      <c r="W231" s="239" t="s">
        <v>6821</v>
      </c>
      <c r="X231" s="79"/>
      <c r="Y231" s="26"/>
      <c r="AA231" s="238">
        <f>IF(OR(J231="Fail",ISBLANK(J231)),INDEX('Issue Code Table'!C:C,MATCH(N:N,'Issue Code Table'!A:A,0)),IF(M231="Critical",6,IF(M231="Significant",5,IF(M231="Moderate",3,2))))</f>
        <v>3</v>
      </c>
    </row>
    <row r="232" spans="1:27" ht="83.15" customHeight="1" x14ac:dyDescent="0.25">
      <c r="A232" s="158" t="s">
        <v>2549</v>
      </c>
      <c r="B232" s="85" t="s">
        <v>1817</v>
      </c>
      <c r="C232" s="85" t="s">
        <v>1818</v>
      </c>
      <c r="D232" s="85" t="s">
        <v>215</v>
      </c>
      <c r="E232" s="85" t="s">
        <v>2550</v>
      </c>
      <c r="F232" s="85" t="s">
        <v>2551</v>
      </c>
      <c r="G232" s="85" t="s">
        <v>2552</v>
      </c>
      <c r="H232" s="85" t="s">
        <v>2553</v>
      </c>
      <c r="I232" s="240"/>
      <c r="J232" s="85"/>
      <c r="K232" s="240" t="s">
        <v>2554</v>
      </c>
      <c r="L232" s="240"/>
      <c r="M232" s="241" t="s">
        <v>276</v>
      </c>
      <c r="N232" s="241" t="s">
        <v>986</v>
      </c>
      <c r="O232" s="246" t="s">
        <v>2555</v>
      </c>
      <c r="P232" s="54"/>
      <c r="Q232" s="242" t="s">
        <v>2532</v>
      </c>
      <c r="R232" s="240" t="s">
        <v>2556</v>
      </c>
      <c r="S232" s="82" t="s">
        <v>2557</v>
      </c>
      <c r="T232" s="82" t="s">
        <v>2558</v>
      </c>
      <c r="U232" s="82" t="s">
        <v>2559</v>
      </c>
      <c r="V232" s="82" t="s">
        <v>2560</v>
      </c>
      <c r="W232" s="239" t="s">
        <v>6820</v>
      </c>
      <c r="X232" s="79"/>
      <c r="Y232" s="26"/>
      <c r="AA232" s="238">
        <f>IF(OR(J232="Fail",ISBLANK(J232)),INDEX('Issue Code Table'!C:C,MATCH(N:N,'Issue Code Table'!A:A,0)),IF(M232="Critical",6,IF(M232="Significant",5,IF(M232="Moderate",3,2))))</f>
        <v>5</v>
      </c>
    </row>
    <row r="233" spans="1:27" ht="83.15" customHeight="1" x14ac:dyDescent="0.25">
      <c r="A233" s="158" t="s">
        <v>2561</v>
      </c>
      <c r="B233" s="85" t="s">
        <v>1817</v>
      </c>
      <c r="C233" s="85" t="s">
        <v>1818</v>
      </c>
      <c r="D233" s="85" t="s">
        <v>215</v>
      </c>
      <c r="E233" s="85" t="s">
        <v>2562</v>
      </c>
      <c r="F233" s="85" t="s">
        <v>2563</v>
      </c>
      <c r="G233" s="85" t="s">
        <v>2564</v>
      </c>
      <c r="H233" s="85" t="s">
        <v>2565</v>
      </c>
      <c r="I233" s="240"/>
      <c r="J233" s="85"/>
      <c r="K233" s="240" t="s">
        <v>2566</v>
      </c>
      <c r="L233" s="240"/>
      <c r="M233" s="241" t="s">
        <v>276</v>
      </c>
      <c r="N233" s="241" t="s">
        <v>986</v>
      </c>
      <c r="O233" s="246" t="s">
        <v>2555</v>
      </c>
      <c r="P233" s="54"/>
      <c r="Q233" s="242" t="s">
        <v>2532</v>
      </c>
      <c r="R233" s="240" t="s">
        <v>2567</v>
      </c>
      <c r="S233" s="82" t="s">
        <v>2557</v>
      </c>
      <c r="T233" s="82" t="s">
        <v>2568</v>
      </c>
      <c r="U233" s="82" t="s">
        <v>2559</v>
      </c>
      <c r="V233" s="82"/>
      <c r="W233" s="239" t="s">
        <v>6819</v>
      </c>
      <c r="X233" s="79"/>
      <c r="Y233" s="26"/>
      <c r="AA233" s="238">
        <f>IF(OR(J233="Fail",ISBLANK(J233)),INDEX('Issue Code Table'!C:C,MATCH(N:N,'Issue Code Table'!A:A,0)),IF(M233="Critical",6,IF(M233="Significant",5,IF(M233="Moderate",3,2))))</f>
        <v>5</v>
      </c>
    </row>
    <row r="234" spans="1:27" ht="133.5" customHeight="1" x14ac:dyDescent="0.25">
      <c r="A234" s="158" t="s">
        <v>2569</v>
      </c>
      <c r="B234" s="82" t="s">
        <v>2570</v>
      </c>
      <c r="C234" s="82" t="s">
        <v>2571</v>
      </c>
      <c r="D234" s="85" t="s">
        <v>215</v>
      </c>
      <c r="E234" s="85" t="s">
        <v>2572</v>
      </c>
      <c r="F234" s="85" t="s">
        <v>2573</v>
      </c>
      <c r="G234" s="85" t="s">
        <v>2574</v>
      </c>
      <c r="H234" s="85" t="s">
        <v>2575</v>
      </c>
      <c r="I234" s="240"/>
      <c r="J234" s="85"/>
      <c r="K234" s="240" t="s">
        <v>2576</v>
      </c>
      <c r="L234" s="240"/>
      <c r="M234" s="241" t="s">
        <v>276</v>
      </c>
      <c r="N234" s="241" t="s">
        <v>2577</v>
      </c>
      <c r="O234" s="246" t="s">
        <v>2578</v>
      </c>
      <c r="P234" s="54"/>
      <c r="Q234" s="242" t="s">
        <v>2532</v>
      </c>
      <c r="R234" s="240" t="s">
        <v>2579</v>
      </c>
      <c r="S234" s="82" t="s">
        <v>2580</v>
      </c>
      <c r="T234" s="82" t="s">
        <v>2581</v>
      </c>
      <c r="U234" s="82"/>
      <c r="V234" s="82" t="s">
        <v>2582</v>
      </c>
      <c r="W234" s="239" t="s">
        <v>6818</v>
      </c>
      <c r="X234" s="79"/>
      <c r="Y234" s="26"/>
      <c r="AA234" s="238">
        <f>IF(OR(J234="Fail",ISBLANK(J234)),INDEX('Issue Code Table'!C:C,MATCH(N:N,'Issue Code Table'!A:A,0)),IF(M234="Critical",6,IF(M234="Significant",5,IF(M234="Moderate",3,2))))</f>
        <v>5</v>
      </c>
    </row>
    <row r="235" spans="1:27" ht="133.5" customHeight="1" x14ac:dyDescent="0.25">
      <c r="A235" s="158" t="s">
        <v>2583</v>
      </c>
      <c r="B235" s="85" t="s">
        <v>270</v>
      </c>
      <c r="C235" s="85" t="s">
        <v>271</v>
      </c>
      <c r="D235" s="85" t="s">
        <v>215</v>
      </c>
      <c r="E235" s="85" t="s">
        <v>2584</v>
      </c>
      <c r="F235" s="85" t="s">
        <v>2585</v>
      </c>
      <c r="G235" s="85" t="s">
        <v>2586</v>
      </c>
      <c r="H235" s="85" t="s">
        <v>2587</v>
      </c>
      <c r="I235" s="240"/>
      <c r="J235" s="85"/>
      <c r="K235" s="240" t="s">
        <v>2588</v>
      </c>
      <c r="L235" s="240"/>
      <c r="M235" s="253" t="s">
        <v>276</v>
      </c>
      <c r="N235" s="247" t="s">
        <v>1023</v>
      </c>
      <c r="O235" s="248" t="str">
        <f>CONCATENATE(N235,": ",VLOOKUP(N235,'Issue Code Table'!$A$2:$C$418,2,0))</f>
        <v>HCM48: Low-risk operating system settings are not configured securely</v>
      </c>
      <c r="P235" s="54"/>
      <c r="Q235" s="242" t="s">
        <v>2532</v>
      </c>
      <c r="R235" s="240" t="s">
        <v>2589</v>
      </c>
      <c r="S235" s="82" t="s">
        <v>2590</v>
      </c>
      <c r="T235" s="82" t="s">
        <v>2591</v>
      </c>
      <c r="U235" s="82"/>
      <c r="V235" s="82" t="s">
        <v>2592</v>
      </c>
      <c r="W235" s="239" t="s">
        <v>6816</v>
      </c>
      <c r="X235" s="79"/>
      <c r="Y235" s="26"/>
      <c r="AA235" s="238">
        <f>IF(OR(J235="Fail",ISBLANK(J235)),INDEX('Issue Code Table'!C:C,MATCH(N:N,'Issue Code Table'!A:A,0)),IF(M235="Critical",6,IF(M235="Significant",5,IF(M235="Moderate",3,2))))</f>
        <v>3</v>
      </c>
    </row>
    <row r="236" spans="1:27" ht="83.15" customHeight="1" x14ac:dyDescent="0.25">
      <c r="A236" s="158" t="s">
        <v>2593</v>
      </c>
      <c r="B236" s="85" t="s">
        <v>270</v>
      </c>
      <c r="C236" s="85" t="s">
        <v>271</v>
      </c>
      <c r="D236" s="85" t="s">
        <v>215</v>
      </c>
      <c r="E236" s="85" t="s">
        <v>2594</v>
      </c>
      <c r="F236" s="85" t="s">
        <v>2595</v>
      </c>
      <c r="G236" s="85" t="s">
        <v>2596</v>
      </c>
      <c r="H236" s="85" t="s">
        <v>2597</v>
      </c>
      <c r="I236" s="240"/>
      <c r="J236" s="85"/>
      <c r="K236" s="240" t="s">
        <v>2598</v>
      </c>
      <c r="L236" s="240"/>
      <c r="M236" s="253" t="s">
        <v>276</v>
      </c>
      <c r="N236" s="247" t="s">
        <v>1023</v>
      </c>
      <c r="O236" s="248" t="str">
        <f>CONCATENATE(N236,": ",VLOOKUP(N236,'Issue Code Table'!$A$2:$C$418,2,0))</f>
        <v>HCM48: Low-risk operating system settings are not configured securely</v>
      </c>
      <c r="P236" s="54"/>
      <c r="Q236" s="242" t="s">
        <v>2532</v>
      </c>
      <c r="R236" s="240" t="s">
        <v>2599</v>
      </c>
      <c r="S236" s="82" t="s">
        <v>2600</v>
      </c>
      <c r="T236" s="82" t="s">
        <v>2601</v>
      </c>
      <c r="U236" s="82"/>
      <c r="V236" s="82" t="s">
        <v>2602</v>
      </c>
      <c r="W236" s="239" t="s">
        <v>6817</v>
      </c>
      <c r="X236" s="79"/>
      <c r="Y236" s="26"/>
      <c r="AA236" s="238">
        <f>IF(OR(J236="Fail",ISBLANK(J236)),INDEX('Issue Code Table'!C:C,MATCH(N:N,'Issue Code Table'!A:A,0)),IF(M236="Critical",6,IF(M236="Significant",5,IF(M236="Moderate",3,2))))</f>
        <v>3</v>
      </c>
    </row>
    <row r="237" spans="1:27" ht="83.15" customHeight="1" x14ac:dyDescent="0.25">
      <c r="A237" s="158" t="s">
        <v>2603</v>
      </c>
      <c r="B237" s="85" t="s">
        <v>334</v>
      </c>
      <c r="C237" s="85" t="s">
        <v>335</v>
      </c>
      <c r="D237" s="85" t="s">
        <v>215</v>
      </c>
      <c r="E237" s="85" t="s">
        <v>2604</v>
      </c>
      <c r="F237" s="85" t="s">
        <v>2605</v>
      </c>
      <c r="G237" s="85" t="s">
        <v>2606</v>
      </c>
      <c r="H237" s="85" t="s">
        <v>2607</v>
      </c>
      <c r="I237" s="240"/>
      <c r="J237" s="85"/>
      <c r="K237" s="240" t="s">
        <v>2608</v>
      </c>
      <c r="L237" s="240"/>
      <c r="M237" s="253" t="s">
        <v>276</v>
      </c>
      <c r="N237" s="247" t="s">
        <v>1023</v>
      </c>
      <c r="O237" s="248" t="str">
        <f>CONCATENATE(N237,": ",VLOOKUP(N237,'Issue Code Table'!$A$2:$C$418,2,0))</f>
        <v>HCM48: Low-risk operating system settings are not configured securely</v>
      </c>
      <c r="P237" s="54"/>
      <c r="Q237" s="242" t="s">
        <v>2532</v>
      </c>
      <c r="R237" s="240" t="s">
        <v>2609</v>
      </c>
      <c r="S237" s="82" t="s">
        <v>2600</v>
      </c>
      <c r="T237" s="82" t="s">
        <v>2610</v>
      </c>
      <c r="U237" s="82"/>
      <c r="V237" s="82"/>
      <c r="W237" s="239" t="s">
        <v>6815</v>
      </c>
      <c r="X237" s="79"/>
      <c r="Y237" s="26"/>
      <c r="AA237" s="238">
        <f>IF(OR(J237="Fail",ISBLANK(J237)),INDEX('Issue Code Table'!C:C,MATCH(N:N,'Issue Code Table'!A:A,0)),IF(M237="Critical",6,IF(M237="Significant",5,IF(M237="Moderate",3,2))))</f>
        <v>3</v>
      </c>
    </row>
    <row r="238" spans="1:27" ht="104.25" customHeight="1" x14ac:dyDescent="0.25">
      <c r="A238" s="158" t="s">
        <v>2611</v>
      </c>
      <c r="B238" s="85" t="s">
        <v>270</v>
      </c>
      <c r="C238" s="85" t="s">
        <v>271</v>
      </c>
      <c r="D238" s="85" t="s">
        <v>215</v>
      </c>
      <c r="E238" s="85" t="s">
        <v>2612</v>
      </c>
      <c r="F238" s="85" t="s">
        <v>2613</v>
      </c>
      <c r="G238" s="85" t="s">
        <v>2614</v>
      </c>
      <c r="H238" s="85" t="s">
        <v>2615</v>
      </c>
      <c r="I238" s="240"/>
      <c r="J238" s="85"/>
      <c r="K238" s="240" t="s">
        <v>2616</v>
      </c>
      <c r="L238" s="240"/>
      <c r="M238" s="253" t="s">
        <v>182</v>
      </c>
      <c r="N238" s="241" t="s">
        <v>2617</v>
      </c>
      <c r="O238" s="246" t="s">
        <v>2618</v>
      </c>
      <c r="P238" s="54"/>
      <c r="Q238" s="242" t="s">
        <v>2619</v>
      </c>
      <c r="R238" s="240" t="s">
        <v>2620</v>
      </c>
      <c r="S238" s="82" t="s">
        <v>2621</v>
      </c>
      <c r="T238" s="82" t="s">
        <v>2622</v>
      </c>
      <c r="U238" s="82" t="s">
        <v>2623</v>
      </c>
      <c r="V238" s="82" t="s">
        <v>2624</v>
      </c>
      <c r="W238" s="239" t="s">
        <v>6813</v>
      </c>
      <c r="X238" s="79" t="s">
        <v>229</v>
      </c>
      <c r="Y238" s="26"/>
      <c r="AA238" s="238">
        <f>IF(OR(J238="Fail",ISBLANK(J238)),INDEX('Issue Code Table'!C:C,MATCH(N:N,'Issue Code Table'!A:A,0)),IF(M238="Critical",6,IF(M238="Significant",5,IF(M238="Moderate",3,2))))</f>
        <v>6</v>
      </c>
    </row>
    <row r="239" spans="1:27" ht="83.15" customHeight="1" x14ac:dyDescent="0.25">
      <c r="A239" s="158" t="s">
        <v>2625</v>
      </c>
      <c r="B239" s="85" t="s">
        <v>992</v>
      </c>
      <c r="C239" s="85" t="s">
        <v>993</v>
      </c>
      <c r="D239" s="85" t="s">
        <v>215</v>
      </c>
      <c r="E239" s="85" t="s">
        <v>2626</v>
      </c>
      <c r="F239" s="85" t="s">
        <v>2627</v>
      </c>
      <c r="G239" s="85" t="s">
        <v>2628</v>
      </c>
      <c r="H239" s="85" t="s">
        <v>2629</v>
      </c>
      <c r="I239" s="240"/>
      <c r="J239" s="85"/>
      <c r="K239" s="240" t="s">
        <v>2630</v>
      </c>
      <c r="L239" s="240"/>
      <c r="M239" s="241" t="s">
        <v>182</v>
      </c>
      <c r="N239" s="241" t="s">
        <v>855</v>
      </c>
      <c r="O239" s="246" t="s">
        <v>856</v>
      </c>
      <c r="P239" s="54"/>
      <c r="Q239" s="242" t="s">
        <v>2631</v>
      </c>
      <c r="R239" s="240" t="s">
        <v>2632</v>
      </c>
      <c r="S239" s="82" t="s">
        <v>2633</v>
      </c>
      <c r="T239" s="82" t="s">
        <v>2634</v>
      </c>
      <c r="U239" s="82" t="s">
        <v>2635</v>
      </c>
      <c r="V239" s="82" t="s">
        <v>2636</v>
      </c>
      <c r="W239" s="239" t="s">
        <v>6814</v>
      </c>
      <c r="X239" s="79" t="s">
        <v>229</v>
      </c>
      <c r="Y239" s="26"/>
      <c r="AA239" s="238">
        <f>IF(OR(J239="Fail",ISBLANK(J239)),INDEX('Issue Code Table'!C:C,MATCH(N:N,'Issue Code Table'!A:A,0)),IF(M239="Critical",6,IF(M239="Significant",5,IF(M239="Moderate",3,2))))</f>
        <v>5</v>
      </c>
    </row>
    <row r="240" spans="1:27" ht="83.15" customHeight="1" x14ac:dyDescent="0.25">
      <c r="A240" s="158" t="s">
        <v>2637</v>
      </c>
      <c r="B240" s="85" t="s">
        <v>334</v>
      </c>
      <c r="C240" s="85" t="s">
        <v>335</v>
      </c>
      <c r="D240" s="85" t="s">
        <v>215</v>
      </c>
      <c r="E240" s="85" t="s">
        <v>2638</v>
      </c>
      <c r="F240" s="85" t="s">
        <v>2639</v>
      </c>
      <c r="G240" s="85" t="s">
        <v>2640</v>
      </c>
      <c r="H240" s="85" t="s">
        <v>2641</v>
      </c>
      <c r="I240" s="240"/>
      <c r="J240" s="85"/>
      <c r="K240" s="240" t="s">
        <v>2642</v>
      </c>
      <c r="L240" s="240"/>
      <c r="M240" s="241" t="s">
        <v>236</v>
      </c>
      <c r="N240" s="241" t="s">
        <v>1205</v>
      </c>
      <c r="O240" s="246" t="s">
        <v>1206</v>
      </c>
      <c r="P240" s="54"/>
      <c r="Q240" s="242" t="s">
        <v>2643</v>
      </c>
      <c r="R240" s="240" t="s">
        <v>2644</v>
      </c>
      <c r="S240" s="82" t="s">
        <v>2056</v>
      </c>
      <c r="T240" s="82" t="s">
        <v>2645</v>
      </c>
      <c r="U240" s="82" t="s">
        <v>2646</v>
      </c>
      <c r="V240" s="82" t="s">
        <v>2647</v>
      </c>
      <c r="W240" s="239" t="s">
        <v>6811</v>
      </c>
      <c r="X240" s="79"/>
      <c r="Y240" s="26"/>
      <c r="AA240" s="238">
        <f>IF(OR(J240="Fail",ISBLANK(J240)),INDEX('Issue Code Table'!C:C,MATCH(N:N,'Issue Code Table'!A:A,0)),IF(M240="Critical",6,IF(M240="Significant",5,IF(M240="Moderate",3,2))))</f>
        <v>2</v>
      </c>
    </row>
    <row r="241" spans="1:27" ht="83.15" customHeight="1" x14ac:dyDescent="0.25">
      <c r="A241" s="158" t="s">
        <v>2648</v>
      </c>
      <c r="B241" s="85" t="s">
        <v>175</v>
      </c>
      <c r="C241" s="85" t="s">
        <v>176</v>
      </c>
      <c r="D241" s="85" t="s">
        <v>215</v>
      </c>
      <c r="E241" s="85" t="s">
        <v>2649</v>
      </c>
      <c r="F241" s="85" t="s">
        <v>2650</v>
      </c>
      <c r="G241" s="85" t="s">
        <v>2651</v>
      </c>
      <c r="H241" s="85" t="s">
        <v>2652</v>
      </c>
      <c r="I241" s="240"/>
      <c r="J241" s="85"/>
      <c r="K241" s="240" t="s">
        <v>2653</v>
      </c>
      <c r="L241" s="240"/>
      <c r="M241" s="253" t="s">
        <v>276</v>
      </c>
      <c r="N241" s="241" t="s">
        <v>868</v>
      </c>
      <c r="O241" s="246" t="s">
        <v>869</v>
      </c>
      <c r="P241" s="54"/>
      <c r="Q241" s="242" t="s">
        <v>2643</v>
      </c>
      <c r="R241" s="240" t="s">
        <v>2654</v>
      </c>
      <c r="S241" s="82" t="s">
        <v>2655</v>
      </c>
      <c r="T241" s="82" t="s">
        <v>2656</v>
      </c>
      <c r="U241" s="82"/>
      <c r="V241" s="82" t="s">
        <v>2657</v>
      </c>
      <c r="W241" s="239" t="s">
        <v>6812</v>
      </c>
      <c r="X241" s="79"/>
      <c r="Y241" s="26"/>
      <c r="AA241" s="238">
        <f>IF(OR(J241="Fail",ISBLANK(J241)),INDEX('Issue Code Table'!C:C,MATCH(N:N,'Issue Code Table'!A:A,0)),IF(M241="Critical",6,IF(M241="Significant",5,IF(M241="Moderate",3,2))))</f>
        <v>4</v>
      </c>
    </row>
    <row r="242" spans="1:27" ht="83.15" customHeight="1" x14ac:dyDescent="0.25">
      <c r="A242" s="158" t="s">
        <v>2658</v>
      </c>
      <c r="B242" s="85" t="s">
        <v>175</v>
      </c>
      <c r="C242" s="85" t="s">
        <v>176</v>
      </c>
      <c r="D242" s="85" t="s">
        <v>215</v>
      </c>
      <c r="E242" s="85" t="s">
        <v>2659</v>
      </c>
      <c r="F242" s="85" t="s">
        <v>2650</v>
      </c>
      <c r="G242" s="85" t="s">
        <v>2660</v>
      </c>
      <c r="H242" s="85" t="s">
        <v>2661</v>
      </c>
      <c r="I242" s="240"/>
      <c r="J242" s="85"/>
      <c r="K242" s="240" t="s">
        <v>2662</v>
      </c>
      <c r="L242" s="240"/>
      <c r="M242" s="253" t="s">
        <v>276</v>
      </c>
      <c r="N242" s="241" t="s">
        <v>868</v>
      </c>
      <c r="O242" s="246" t="s">
        <v>869</v>
      </c>
      <c r="P242" s="54"/>
      <c r="Q242" s="242" t="s">
        <v>2643</v>
      </c>
      <c r="R242" s="240" t="s">
        <v>2663</v>
      </c>
      <c r="S242" s="82" t="s">
        <v>2655</v>
      </c>
      <c r="T242" s="82" t="s">
        <v>2664</v>
      </c>
      <c r="U242" s="82"/>
      <c r="V242" s="82" t="s">
        <v>2665</v>
      </c>
      <c r="W242" s="239" t="s">
        <v>6810</v>
      </c>
      <c r="X242" s="79"/>
      <c r="Y242" s="26"/>
      <c r="AA242" s="238">
        <f>IF(OR(J242="Fail",ISBLANK(J242)),INDEX('Issue Code Table'!C:C,MATCH(N:N,'Issue Code Table'!A:A,0)),IF(M242="Critical",6,IF(M242="Significant",5,IF(M242="Moderate",3,2))))</f>
        <v>4</v>
      </c>
    </row>
    <row r="243" spans="1:27" ht="126.75" customHeight="1" x14ac:dyDescent="0.25">
      <c r="A243" s="158" t="s">
        <v>2666</v>
      </c>
      <c r="B243" s="85" t="s">
        <v>334</v>
      </c>
      <c r="C243" s="85" t="s">
        <v>335</v>
      </c>
      <c r="D243" s="85" t="s">
        <v>215</v>
      </c>
      <c r="E243" s="85" t="s">
        <v>2667</v>
      </c>
      <c r="F243" s="85" t="s">
        <v>2639</v>
      </c>
      <c r="G243" s="85" t="s">
        <v>2668</v>
      </c>
      <c r="H243" s="85" t="s">
        <v>2669</v>
      </c>
      <c r="I243" s="240"/>
      <c r="J243" s="85"/>
      <c r="K243" s="240" t="s">
        <v>2670</v>
      </c>
      <c r="L243" s="240"/>
      <c r="M243" s="241" t="s">
        <v>236</v>
      </c>
      <c r="N243" s="241" t="s">
        <v>1205</v>
      </c>
      <c r="O243" s="246" t="s">
        <v>1206</v>
      </c>
      <c r="P243" s="54"/>
      <c r="Q243" s="242" t="s">
        <v>2643</v>
      </c>
      <c r="R243" s="240" t="s">
        <v>2671</v>
      </c>
      <c r="S243" s="82" t="s">
        <v>2056</v>
      </c>
      <c r="T243" s="82" t="s">
        <v>2672</v>
      </c>
      <c r="U243" s="82" t="s">
        <v>2646</v>
      </c>
      <c r="V243" s="82" t="s">
        <v>2673</v>
      </c>
      <c r="W243" s="239" t="s">
        <v>6809</v>
      </c>
      <c r="X243" s="79"/>
      <c r="Y243" s="26"/>
      <c r="AA243" s="238">
        <f>IF(OR(J243="Fail",ISBLANK(J243)),INDEX('Issue Code Table'!C:C,MATCH(N:N,'Issue Code Table'!A:A,0)),IF(M243="Critical",6,IF(M243="Significant",5,IF(M243="Moderate",3,2))))</f>
        <v>2</v>
      </c>
    </row>
    <row r="244" spans="1:27" ht="83.15" customHeight="1" x14ac:dyDescent="0.25">
      <c r="A244" s="158" t="s">
        <v>2674</v>
      </c>
      <c r="B244" s="85" t="s">
        <v>270</v>
      </c>
      <c r="C244" s="85" t="s">
        <v>271</v>
      </c>
      <c r="D244" s="85" t="s">
        <v>215</v>
      </c>
      <c r="E244" s="85" t="s">
        <v>2675</v>
      </c>
      <c r="F244" s="85" t="s">
        <v>2676</v>
      </c>
      <c r="G244" s="85" t="s">
        <v>2677</v>
      </c>
      <c r="H244" s="85" t="s">
        <v>2678</v>
      </c>
      <c r="I244" s="240"/>
      <c r="J244" s="85"/>
      <c r="K244" s="240" t="s">
        <v>2679</v>
      </c>
      <c r="L244" s="240"/>
      <c r="M244" s="253" t="s">
        <v>276</v>
      </c>
      <c r="N244" s="241" t="s">
        <v>868</v>
      </c>
      <c r="O244" s="246" t="s">
        <v>869</v>
      </c>
      <c r="P244" s="54"/>
      <c r="Q244" s="242" t="s">
        <v>2643</v>
      </c>
      <c r="R244" s="240" t="s">
        <v>2680</v>
      </c>
      <c r="S244" s="82" t="s">
        <v>2655</v>
      </c>
      <c r="T244" s="82" t="s">
        <v>2681</v>
      </c>
      <c r="U244" s="82"/>
      <c r="V244" s="82" t="s">
        <v>2682</v>
      </c>
      <c r="W244" s="239" t="s">
        <v>6808</v>
      </c>
      <c r="X244" s="79"/>
      <c r="Y244" s="26"/>
      <c r="AA244" s="238">
        <f>IF(OR(J244="Fail",ISBLANK(J244)),INDEX('Issue Code Table'!C:C,MATCH(N:N,'Issue Code Table'!A:A,0)),IF(M244="Critical",6,IF(M244="Significant",5,IF(M244="Moderate",3,2))))</f>
        <v>4</v>
      </c>
    </row>
    <row r="245" spans="1:27" ht="123" customHeight="1" x14ac:dyDescent="0.25">
      <c r="A245" s="158" t="s">
        <v>2683</v>
      </c>
      <c r="B245" s="85" t="s">
        <v>334</v>
      </c>
      <c r="C245" s="85" t="s">
        <v>335</v>
      </c>
      <c r="D245" s="85" t="s">
        <v>215</v>
      </c>
      <c r="E245" s="85" t="s">
        <v>2684</v>
      </c>
      <c r="F245" s="85" t="s">
        <v>2639</v>
      </c>
      <c r="G245" s="85" t="s">
        <v>2685</v>
      </c>
      <c r="H245" s="85" t="s">
        <v>2686</v>
      </c>
      <c r="I245" s="240"/>
      <c r="J245" s="85"/>
      <c r="K245" s="240" t="s">
        <v>2687</v>
      </c>
      <c r="L245" s="240"/>
      <c r="M245" s="254" t="s">
        <v>236</v>
      </c>
      <c r="N245" s="255" t="s">
        <v>1205</v>
      </c>
      <c r="O245" s="256" t="s">
        <v>1206</v>
      </c>
      <c r="P245" s="54"/>
      <c r="Q245" s="242" t="s">
        <v>2643</v>
      </c>
      <c r="R245" s="240" t="s">
        <v>2680</v>
      </c>
      <c r="S245" s="82" t="s">
        <v>2056</v>
      </c>
      <c r="T245" s="82" t="s">
        <v>2688</v>
      </c>
      <c r="U245" s="82" t="s">
        <v>2646</v>
      </c>
      <c r="V245" s="82" t="s">
        <v>2689</v>
      </c>
      <c r="W245" s="239" t="s">
        <v>6807</v>
      </c>
      <c r="X245" s="79"/>
      <c r="Y245" s="26"/>
      <c r="AA245" s="238">
        <f>IF(OR(J245="Fail",ISBLANK(J245)),INDEX('Issue Code Table'!C:C,MATCH(N:N,'Issue Code Table'!A:A,0)),IF(M245="Critical",6,IF(M245="Significant",5,IF(M245="Moderate",3,2))))</f>
        <v>2</v>
      </c>
    </row>
    <row r="246" spans="1:27" ht="83.15" customHeight="1" x14ac:dyDescent="0.25">
      <c r="A246" s="158" t="s">
        <v>2690</v>
      </c>
      <c r="B246" s="257" t="s">
        <v>2691</v>
      </c>
      <c r="C246" s="252" t="s">
        <v>2692</v>
      </c>
      <c r="D246" s="85" t="s">
        <v>215</v>
      </c>
      <c r="E246" s="85" t="s">
        <v>2693</v>
      </c>
      <c r="F246" s="85" t="s">
        <v>2694</v>
      </c>
      <c r="G246" s="85" t="s">
        <v>2695</v>
      </c>
      <c r="H246" s="85" t="s">
        <v>2696</v>
      </c>
      <c r="I246" s="240"/>
      <c r="J246" s="85"/>
      <c r="K246" s="240" t="s">
        <v>2697</v>
      </c>
      <c r="L246" s="240"/>
      <c r="M246" s="253" t="s">
        <v>182</v>
      </c>
      <c r="N246" s="241" t="s">
        <v>855</v>
      </c>
      <c r="O246" s="246" t="s">
        <v>856</v>
      </c>
      <c r="P246" s="54"/>
      <c r="Q246" s="242" t="s">
        <v>2698</v>
      </c>
      <c r="R246" s="240" t="s">
        <v>2699</v>
      </c>
      <c r="S246" s="82" t="s">
        <v>2700</v>
      </c>
      <c r="T246" s="82" t="s">
        <v>2701</v>
      </c>
      <c r="U246" s="82" t="s">
        <v>2702</v>
      </c>
      <c r="V246" s="82" t="s">
        <v>2703</v>
      </c>
      <c r="W246" s="239" t="s">
        <v>6806</v>
      </c>
      <c r="X246" s="79" t="s">
        <v>229</v>
      </c>
      <c r="Y246" s="26"/>
      <c r="AA246" s="238">
        <f>IF(OR(J246="Fail",ISBLANK(J246)),INDEX('Issue Code Table'!C:C,MATCH(N:N,'Issue Code Table'!A:A,0)),IF(M246="Critical",6,IF(M246="Significant",5,IF(M246="Moderate",3,2))))</f>
        <v>5</v>
      </c>
    </row>
    <row r="247" spans="1:27" ht="145.5" customHeight="1" x14ac:dyDescent="0.25">
      <c r="A247" s="158" t="s">
        <v>2704</v>
      </c>
      <c r="B247" s="85" t="s">
        <v>914</v>
      </c>
      <c r="C247" s="85" t="s">
        <v>915</v>
      </c>
      <c r="D247" s="85" t="s">
        <v>215</v>
      </c>
      <c r="E247" s="85" t="s">
        <v>2705</v>
      </c>
      <c r="F247" s="85" t="s">
        <v>2706</v>
      </c>
      <c r="G247" s="85" t="s">
        <v>2707</v>
      </c>
      <c r="H247" s="85" t="s">
        <v>2708</v>
      </c>
      <c r="I247" s="240"/>
      <c r="J247" s="85"/>
      <c r="K247" s="240" t="s">
        <v>2709</v>
      </c>
      <c r="L247" s="240"/>
      <c r="M247" s="253" t="s">
        <v>182</v>
      </c>
      <c r="N247" s="251" t="s">
        <v>208</v>
      </c>
      <c r="O247" s="87" t="s">
        <v>209</v>
      </c>
      <c r="P247" s="54"/>
      <c r="Q247" s="242" t="s">
        <v>2698</v>
      </c>
      <c r="R247" s="240" t="s">
        <v>2710</v>
      </c>
      <c r="S247" s="82" t="s">
        <v>2711</v>
      </c>
      <c r="T247" s="82" t="s">
        <v>2712</v>
      </c>
      <c r="U247" s="82" t="s">
        <v>2713</v>
      </c>
      <c r="V247" s="82" t="s">
        <v>2714</v>
      </c>
      <c r="W247" s="239" t="s">
        <v>6804</v>
      </c>
      <c r="X247" s="79" t="s">
        <v>229</v>
      </c>
      <c r="Y247" s="26"/>
      <c r="AA247" s="238">
        <f>IF(OR(J247="Fail",ISBLANK(J247)),INDEX('Issue Code Table'!C:C,MATCH(N:N,'Issue Code Table'!A:A,0)),IF(M247="Critical",6,IF(M247="Significant",5,IF(M247="Moderate",3,2))))</f>
        <v>6</v>
      </c>
    </row>
    <row r="248" spans="1:27" ht="83.15" customHeight="1" x14ac:dyDescent="0.25">
      <c r="A248" s="158" t="s">
        <v>2715</v>
      </c>
      <c r="B248" s="85" t="s">
        <v>1235</v>
      </c>
      <c r="C248" s="85" t="s">
        <v>1236</v>
      </c>
      <c r="D248" s="85" t="s">
        <v>215</v>
      </c>
      <c r="E248" s="85" t="s">
        <v>2716</v>
      </c>
      <c r="F248" s="85" t="s">
        <v>2717</v>
      </c>
      <c r="G248" s="85" t="s">
        <v>2718</v>
      </c>
      <c r="H248" s="85" t="s">
        <v>2719</v>
      </c>
      <c r="I248" s="240"/>
      <c r="J248" s="85"/>
      <c r="K248" s="240" t="s">
        <v>2720</v>
      </c>
      <c r="L248" s="240"/>
      <c r="M248" s="253" t="s">
        <v>182</v>
      </c>
      <c r="N248" s="241" t="s">
        <v>855</v>
      </c>
      <c r="O248" s="241" t="s">
        <v>856</v>
      </c>
      <c r="P248" s="54"/>
      <c r="Q248" s="242" t="s">
        <v>2698</v>
      </c>
      <c r="R248" s="240" t="s">
        <v>2721</v>
      </c>
      <c r="S248" s="82" t="s">
        <v>2722</v>
      </c>
      <c r="T248" s="82" t="s">
        <v>2723</v>
      </c>
      <c r="U248" s="82" t="s">
        <v>2724</v>
      </c>
      <c r="V248" s="82" t="s">
        <v>2725</v>
      </c>
      <c r="W248" s="239" t="s">
        <v>6805</v>
      </c>
      <c r="X248" s="79" t="s">
        <v>229</v>
      </c>
      <c r="Y248" s="26"/>
      <c r="AA248" s="238">
        <f>IF(OR(J248="Fail",ISBLANK(J248)),INDEX('Issue Code Table'!C:C,MATCH(N:N,'Issue Code Table'!A:A,0)),IF(M248="Critical",6,IF(M248="Significant",5,IF(M248="Moderate",3,2))))</f>
        <v>5</v>
      </c>
    </row>
    <row r="249" spans="1:27" ht="83.15" customHeight="1" x14ac:dyDescent="0.25">
      <c r="A249" s="158" t="s">
        <v>2726</v>
      </c>
      <c r="B249" s="85" t="s">
        <v>255</v>
      </c>
      <c r="C249" s="85" t="s">
        <v>2727</v>
      </c>
      <c r="D249" s="85" t="s">
        <v>215</v>
      </c>
      <c r="E249" s="85" t="s">
        <v>2728</v>
      </c>
      <c r="F249" s="85" t="s">
        <v>2729</v>
      </c>
      <c r="G249" s="85" t="s">
        <v>2730</v>
      </c>
      <c r="H249" s="85" t="s">
        <v>2731</v>
      </c>
      <c r="I249" s="240"/>
      <c r="J249" s="85"/>
      <c r="K249" s="240" t="s">
        <v>2732</v>
      </c>
      <c r="L249" s="240"/>
      <c r="M249" s="253" t="s">
        <v>182</v>
      </c>
      <c r="N249" s="244" t="s">
        <v>1010</v>
      </c>
      <c r="O249" s="246" t="s">
        <v>1011</v>
      </c>
      <c r="P249" s="54"/>
      <c r="Q249" s="242" t="s">
        <v>2698</v>
      </c>
      <c r="R249" s="240" t="s">
        <v>2733</v>
      </c>
      <c r="S249" s="82" t="s">
        <v>2734</v>
      </c>
      <c r="T249" s="82" t="s">
        <v>2735</v>
      </c>
      <c r="U249" s="82" t="s">
        <v>2736</v>
      </c>
      <c r="V249" s="82" t="s">
        <v>2737</v>
      </c>
      <c r="W249" s="239" t="s">
        <v>6803</v>
      </c>
      <c r="X249" s="79" t="s">
        <v>229</v>
      </c>
      <c r="Y249" s="26"/>
      <c r="AA249" s="238">
        <f>IF(OR(J249="Fail",ISBLANK(J249)),INDEX('Issue Code Table'!C:C,MATCH(N:N,'Issue Code Table'!A:A,0)),IF(M249="Critical",6,IF(M249="Significant",5,IF(M249="Moderate",3,2))))</f>
        <v>5</v>
      </c>
    </row>
    <row r="250" spans="1:27" ht="83.15" customHeight="1" x14ac:dyDescent="0.25">
      <c r="A250" s="158" t="s">
        <v>2738</v>
      </c>
      <c r="B250" s="85" t="s">
        <v>270</v>
      </c>
      <c r="C250" s="85" t="s">
        <v>271</v>
      </c>
      <c r="D250" s="85" t="s">
        <v>215</v>
      </c>
      <c r="E250" s="85" t="s">
        <v>2739</v>
      </c>
      <c r="F250" s="85" t="s">
        <v>2740</v>
      </c>
      <c r="G250" s="85" t="s">
        <v>2741</v>
      </c>
      <c r="H250" s="85" t="s">
        <v>2742</v>
      </c>
      <c r="I250" s="240"/>
      <c r="J250" s="85"/>
      <c r="K250" s="240" t="s">
        <v>2743</v>
      </c>
      <c r="L250" s="240"/>
      <c r="M250" s="253" t="s">
        <v>182</v>
      </c>
      <c r="N250" s="251" t="s">
        <v>208</v>
      </c>
      <c r="O250" s="87" t="s">
        <v>209</v>
      </c>
      <c r="P250" s="54"/>
      <c r="Q250" s="242" t="s">
        <v>2744</v>
      </c>
      <c r="R250" s="240" t="s">
        <v>2745</v>
      </c>
      <c r="S250" s="82" t="s">
        <v>2746</v>
      </c>
      <c r="T250" s="82" t="s">
        <v>2747</v>
      </c>
      <c r="U250" s="82"/>
      <c r="V250" s="82" t="s">
        <v>2748</v>
      </c>
      <c r="W250" s="239" t="s">
        <v>6801</v>
      </c>
      <c r="X250" s="79" t="s">
        <v>229</v>
      </c>
      <c r="Y250" s="26"/>
      <c r="AA250" s="238">
        <f>IF(OR(J250="Fail",ISBLANK(J250)),INDEX('Issue Code Table'!C:C,MATCH(N:N,'Issue Code Table'!A:A,0)),IF(M250="Critical",6,IF(M250="Significant",5,IF(M250="Moderate",3,2))))</f>
        <v>6</v>
      </c>
    </row>
    <row r="251" spans="1:27" ht="83.15" customHeight="1" x14ac:dyDescent="0.25">
      <c r="A251" s="158" t="s">
        <v>2749</v>
      </c>
      <c r="B251" s="85" t="s">
        <v>270</v>
      </c>
      <c r="C251" s="85" t="s">
        <v>271</v>
      </c>
      <c r="D251" s="85" t="s">
        <v>215</v>
      </c>
      <c r="E251" s="85" t="s">
        <v>2750</v>
      </c>
      <c r="F251" s="85" t="s">
        <v>2751</v>
      </c>
      <c r="G251" s="85" t="s">
        <v>2752</v>
      </c>
      <c r="H251" s="85" t="s">
        <v>2753</v>
      </c>
      <c r="I251" s="240"/>
      <c r="J251" s="85"/>
      <c r="K251" s="240" t="s">
        <v>2754</v>
      </c>
      <c r="L251" s="240"/>
      <c r="M251" s="253" t="s">
        <v>182</v>
      </c>
      <c r="N251" s="244" t="s">
        <v>921</v>
      </c>
      <c r="O251" s="246" t="s">
        <v>922</v>
      </c>
      <c r="P251" s="54"/>
      <c r="Q251" s="242" t="s">
        <v>2744</v>
      </c>
      <c r="R251" s="240" t="s">
        <v>2755</v>
      </c>
      <c r="S251" s="82" t="s">
        <v>2756</v>
      </c>
      <c r="T251" s="82" t="s">
        <v>2757</v>
      </c>
      <c r="U251" s="82"/>
      <c r="V251" s="82" t="s">
        <v>2758</v>
      </c>
      <c r="W251" s="239" t="s">
        <v>6802</v>
      </c>
      <c r="X251" s="79" t="s">
        <v>229</v>
      </c>
      <c r="Y251" s="26"/>
      <c r="AA251" s="238">
        <f>IF(OR(J251="Fail",ISBLANK(J251)),INDEX('Issue Code Table'!C:C,MATCH(N:N,'Issue Code Table'!A:A,0)),IF(M251="Critical",6,IF(M251="Significant",5,IF(M251="Moderate",3,2))))</f>
        <v>6</v>
      </c>
    </row>
    <row r="252" spans="1:27" ht="83.15" customHeight="1" x14ac:dyDescent="0.25">
      <c r="A252" s="158" t="s">
        <v>2759</v>
      </c>
      <c r="B252" s="85" t="s">
        <v>270</v>
      </c>
      <c r="C252" s="85" t="s">
        <v>271</v>
      </c>
      <c r="D252" s="85" t="s">
        <v>215</v>
      </c>
      <c r="E252" s="85" t="s">
        <v>2750</v>
      </c>
      <c r="F252" s="85" t="s">
        <v>2760</v>
      </c>
      <c r="G252" s="85" t="s">
        <v>2761</v>
      </c>
      <c r="H252" s="85" t="s">
        <v>2753</v>
      </c>
      <c r="I252" s="240"/>
      <c r="J252" s="85"/>
      <c r="K252" s="240" t="s">
        <v>2754</v>
      </c>
      <c r="L252" s="240"/>
      <c r="M252" s="253" t="s">
        <v>182</v>
      </c>
      <c r="N252" s="244" t="s">
        <v>921</v>
      </c>
      <c r="O252" s="246" t="s">
        <v>922</v>
      </c>
      <c r="P252" s="54"/>
      <c r="Q252" s="242" t="s">
        <v>2744</v>
      </c>
      <c r="R252" s="240" t="s">
        <v>2762</v>
      </c>
      <c r="S252" s="82" t="s">
        <v>2756</v>
      </c>
      <c r="T252" s="82" t="s">
        <v>2763</v>
      </c>
      <c r="U252" s="82"/>
      <c r="V252" s="82" t="s">
        <v>2764</v>
      </c>
      <c r="W252" s="239" t="s">
        <v>6800</v>
      </c>
      <c r="X252" s="79" t="s">
        <v>229</v>
      </c>
      <c r="Y252" s="26"/>
      <c r="AA252" s="238">
        <f>IF(OR(J252="Fail",ISBLANK(J252)),INDEX('Issue Code Table'!C:C,MATCH(N:N,'Issue Code Table'!A:A,0)),IF(M252="Critical",6,IF(M252="Significant",5,IF(M252="Moderate",3,2))))</f>
        <v>6</v>
      </c>
    </row>
    <row r="253" spans="1:27" ht="83.15" customHeight="1" x14ac:dyDescent="0.25">
      <c r="A253" s="158" t="s">
        <v>2765</v>
      </c>
      <c r="B253" s="85" t="s">
        <v>270</v>
      </c>
      <c r="C253" s="85" t="s">
        <v>271</v>
      </c>
      <c r="D253" s="85" t="s">
        <v>215</v>
      </c>
      <c r="E253" s="85" t="s">
        <v>2766</v>
      </c>
      <c r="F253" s="85" t="s">
        <v>2767</v>
      </c>
      <c r="G253" s="85" t="s">
        <v>2768</v>
      </c>
      <c r="H253" s="85" t="s">
        <v>2769</v>
      </c>
      <c r="I253" s="240"/>
      <c r="J253" s="85"/>
      <c r="K253" s="240" t="s">
        <v>2770</v>
      </c>
      <c r="L253" s="240"/>
      <c r="M253" s="253" t="s">
        <v>182</v>
      </c>
      <c r="N253" s="241" t="s">
        <v>1010</v>
      </c>
      <c r="O253" s="246" t="s">
        <v>1011</v>
      </c>
      <c r="P253" s="54"/>
      <c r="Q253" s="242" t="s">
        <v>2744</v>
      </c>
      <c r="R253" s="240" t="s">
        <v>2771</v>
      </c>
      <c r="S253" s="82" t="s">
        <v>2772</v>
      </c>
      <c r="T253" s="82" t="s">
        <v>2773</v>
      </c>
      <c r="U253" s="82"/>
      <c r="V253" s="82" t="s">
        <v>2774</v>
      </c>
      <c r="W253" s="239" t="s">
        <v>6799</v>
      </c>
      <c r="X253" s="79" t="s">
        <v>229</v>
      </c>
      <c r="Y253" s="26"/>
      <c r="AA253" s="238">
        <f>IF(OR(J253="Fail",ISBLANK(J253)),INDEX('Issue Code Table'!C:C,MATCH(N:N,'Issue Code Table'!A:A,0)),IF(M253="Critical",6,IF(M253="Significant",5,IF(M253="Moderate",3,2))))</f>
        <v>5</v>
      </c>
    </row>
    <row r="254" spans="1:27" ht="83.15" customHeight="1" x14ac:dyDescent="0.25">
      <c r="A254" s="158" t="s">
        <v>2775</v>
      </c>
      <c r="B254" s="85" t="s">
        <v>334</v>
      </c>
      <c r="C254" s="85" t="s">
        <v>335</v>
      </c>
      <c r="D254" s="85" t="s">
        <v>215</v>
      </c>
      <c r="E254" s="85" t="s">
        <v>2776</v>
      </c>
      <c r="F254" s="85" t="s">
        <v>2777</v>
      </c>
      <c r="G254" s="85" t="s">
        <v>2778</v>
      </c>
      <c r="H254" s="85" t="s">
        <v>2779</v>
      </c>
      <c r="I254" s="240"/>
      <c r="J254" s="85"/>
      <c r="K254" s="240" t="s">
        <v>2780</v>
      </c>
      <c r="L254" s="240"/>
      <c r="M254" s="253" t="s">
        <v>182</v>
      </c>
      <c r="N254" s="251" t="s">
        <v>208</v>
      </c>
      <c r="O254" s="87" t="s">
        <v>209</v>
      </c>
      <c r="P254" s="54"/>
      <c r="Q254" s="242" t="s">
        <v>2744</v>
      </c>
      <c r="R254" s="240" t="s">
        <v>2781</v>
      </c>
      <c r="S254" s="82" t="s">
        <v>2782</v>
      </c>
      <c r="T254" s="82" t="s">
        <v>2783</v>
      </c>
      <c r="U254" s="82"/>
      <c r="V254" s="82" t="s">
        <v>2784</v>
      </c>
      <c r="W254" s="239" t="s">
        <v>6798</v>
      </c>
      <c r="X254" s="79" t="s">
        <v>229</v>
      </c>
      <c r="Y254" s="26"/>
      <c r="AA254" s="238">
        <f>IF(OR(J254="Fail",ISBLANK(J254)),INDEX('Issue Code Table'!C:C,MATCH(N:N,'Issue Code Table'!A:A,0)),IF(M254="Critical",6,IF(M254="Significant",5,IF(M254="Moderate",3,2))))</f>
        <v>6</v>
      </c>
    </row>
    <row r="255" spans="1:27" ht="83.15" customHeight="1" x14ac:dyDescent="0.25">
      <c r="A255" s="158" t="s">
        <v>2785</v>
      </c>
      <c r="B255" s="85" t="s">
        <v>334</v>
      </c>
      <c r="C255" s="85" t="s">
        <v>335</v>
      </c>
      <c r="D255" s="85" t="s">
        <v>215</v>
      </c>
      <c r="E255" s="85" t="s">
        <v>2776</v>
      </c>
      <c r="F255" s="85" t="s">
        <v>2786</v>
      </c>
      <c r="G255" s="85" t="s">
        <v>2787</v>
      </c>
      <c r="H255" s="85" t="s">
        <v>2779</v>
      </c>
      <c r="I255" s="240"/>
      <c r="J255" s="85"/>
      <c r="K255" s="240" t="s">
        <v>2780</v>
      </c>
      <c r="L255" s="240"/>
      <c r="M255" s="253" t="s">
        <v>182</v>
      </c>
      <c r="N255" s="251" t="s">
        <v>208</v>
      </c>
      <c r="O255" s="87" t="s">
        <v>209</v>
      </c>
      <c r="P255" s="54"/>
      <c r="Q255" s="242" t="s">
        <v>2744</v>
      </c>
      <c r="R255" s="240" t="s">
        <v>2788</v>
      </c>
      <c r="S255" s="82" t="s">
        <v>2782</v>
      </c>
      <c r="T255" s="82" t="s">
        <v>2789</v>
      </c>
      <c r="U255" s="82"/>
      <c r="V255" s="82" t="s">
        <v>2790</v>
      </c>
      <c r="W255" s="239" t="s">
        <v>6797</v>
      </c>
      <c r="X255" s="79" t="s">
        <v>229</v>
      </c>
      <c r="Y255" s="26"/>
      <c r="AA255" s="238">
        <f>IF(OR(J255="Fail",ISBLANK(J255)),INDEX('Issue Code Table'!C:C,MATCH(N:N,'Issue Code Table'!A:A,0)),IF(M255="Critical",6,IF(M255="Significant",5,IF(M255="Moderate",3,2))))</f>
        <v>6</v>
      </c>
    </row>
    <row r="256" spans="1:27" ht="83.15" customHeight="1" x14ac:dyDescent="0.25">
      <c r="A256" s="158" t="s">
        <v>2791</v>
      </c>
      <c r="B256" s="85" t="s">
        <v>175</v>
      </c>
      <c r="C256" s="85" t="s">
        <v>176</v>
      </c>
      <c r="D256" s="85" t="s">
        <v>215</v>
      </c>
      <c r="E256" s="85" t="s">
        <v>2792</v>
      </c>
      <c r="F256" s="85" t="s">
        <v>2793</v>
      </c>
      <c r="G256" s="85" t="s">
        <v>2794</v>
      </c>
      <c r="H256" s="85" t="s">
        <v>2795</v>
      </c>
      <c r="I256" s="240"/>
      <c r="J256" s="85"/>
      <c r="K256" s="240" t="s">
        <v>2796</v>
      </c>
      <c r="L256" s="240"/>
      <c r="M256" s="253" t="s">
        <v>182</v>
      </c>
      <c r="N256" s="247" t="s">
        <v>986</v>
      </c>
      <c r="O256" s="248" t="str">
        <f>CONCATENATE(N256,": ",VLOOKUP(N256,'Issue Code Table'!$A$2:$C$418,2,0))</f>
        <v>HSI14: The system's automatic update feature is not configured appropriately</v>
      </c>
      <c r="P256" s="54"/>
      <c r="Q256" s="242" t="s">
        <v>2797</v>
      </c>
      <c r="R256" s="240" t="s">
        <v>2798</v>
      </c>
      <c r="S256" s="82" t="s">
        <v>988</v>
      </c>
      <c r="T256" s="82" t="s">
        <v>2799</v>
      </c>
      <c r="U256" s="82" t="s">
        <v>990</v>
      </c>
      <c r="V256" s="82" t="s">
        <v>2800</v>
      </c>
      <c r="W256" s="239" t="s">
        <v>6796</v>
      </c>
      <c r="X256" s="79" t="s">
        <v>229</v>
      </c>
      <c r="Y256" s="26"/>
      <c r="AA256" s="238">
        <f>IF(OR(J256="Fail",ISBLANK(J256)),INDEX('Issue Code Table'!C:C,MATCH(N:N,'Issue Code Table'!A:A,0)),IF(M256="Critical",6,IF(M256="Significant",5,IF(M256="Moderate",3,2))))</f>
        <v>5</v>
      </c>
    </row>
    <row r="257" spans="1:27" ht="83.15" customHeight="1" x14ac:dyDescent="0.25">
      <c r="A257" s="158" t="s">
        <v>2801</v>
      </c>
      <c r="B257" s="85" t="s">
        <v>270</v>
      </c>
      <c r="C257" s="85" t="s">
        <v>271</v>
      </c>
      <c r="D257" s="85" t="s">
        <v>215</v>
      </c>
      <c r="E257" s="85" t="s">
        <v>2802</v>
      </c>
      <c r="F257" s="85" t="s">
        <v>2803</v>
      </c>
      <c r="G257" s="85" t="s">
        <v>2804</v>
      </c>
      <c r="H257" s="85" t="s">
        <v>2805</v>
      </c>
      <c r="I257" s="240"/>
      <c r="J257" s="85"/>
      <c r="K257" s="240" t="s">
        <v>2806</v>
      </c>
      <c r="L257" s="240"/>
      <c r="M257" s="253" t="s">
        <v>182</v>
      </c>
      <c r="N257" s="247" t="s">
        <v>986</v>
      </c>
      <c r="O257" s="248" t="str">
        <f>CONCATENATE(N257,": ",VLOOKUP(N257,'Issue Code Table'!$A$2:$C$418,2,0))</f>
        <v>HSI14: The system's automatic update feature is not configured appropriately</v>
      </c>
      <c r="P257" s="54"/>
      <c r="Q257" s="242" t="s">
        <v>2797</v>
      </c>
      <c r="R257" s="240" t="s">
        <v>2807</v>
      </c>
      <c r="S257" s="82" t="s">
        <v>2808</v>
      </c>
      <c r="T257" s="82" t="s">
        <v>2809</v>
      </c>
      <c r="U257" s="82" t="s">
        <v>2810</v>
      </c>
      <c r="V257" s="82" t="s">
        <v>2811</v>
      </c>
      <c r="W257" s="239" t="s">
        <v>6795</v>
      </c>
      <c r="X257" s="79" t="s">
        <v>229</v>
      </c>
      <c r="Y257" s="26"/>
      <c r="AA257" s="238">
        <f>IF(OR(J257="Fail",ISBLANK(J257)),INDEX('Issue Code Table'!C:C,MATCH(N:N,'Issue Code Table'!A:A,0)),IF(M257="Critical",6,IF(M257="Significant",5,IF(M257="Moderate",3,2))))</f>
        <v>5</v>
      </c>
    </row>
    <row r="258" spans="1:27" ht="83.15" customHeight="1" x14ac:dyDescent="0.25">
      <c r="A258" s="158" t="s">
        <v>2812</v>
      </c>
      <c r="B258" s="85" t="s">
        <v>1817</v>
      </c>
      <c r="C258" s="85" t="s">
        <v>1818</v>
      </c>
      <c r="D258" s="85" t="s">
        <v>215</v>
      </c>
      <c r="E258" s="85" t="s">
        <v>2813</v>
      </c>
      <c r="F258" s="85" t="s">
        <v>2814</v>
      </c>
      <c r="G258" s="85" t="s">
        <v>2815</v>
      </c>
      <c r="H258" s="85" t="s">
        <v>2816</v>
      </c>
      <c r="I258" s="240"/>
      <c r="J258" s="85"/>
      <c r="K258" s="240" t="s">
        <v>2817</v>
      </c>
      <c r="L258" s="240"/>
      <c r="M258" s="253" t="s">
        <v>182</v>
      </c>
      <c r="N258" s="241" t="s">
        <v>986</v>
      </c>
      <c r="O258" s="246" t="s">
        <v>2555</v>
      </c>
      <c r="P258" s="54"/>
      <c r="Q258" s="242" t="s">
        <v>2797</v>
      </c>
      <c r="R258" s="240" t="s">
        <v>2818</v>
      </c>
      <c r="S258" s="82" t="s">
        <v>2819</v>
      </c>
      <c r="T258" s="82" t="s">
        <v>2820</v>
      </c>
      <c r="U258" s="82" t="s">
        <v>2821</v>
      </c>
      <c r="V258" s="82" t="s">
        <v>2822</v>
      </c>
      <c r="W258" s="239" t="s">
        <v>2823</v>
      </c>
      <c r="X258" s="79" t="s">
        <v>229</v>
      </c>
      <c r="Y258" s="26"/>
      <c r="AA258" s="238">
        <f>IF(OR(J258="Fail",ISBLANK(J258)),INDEX('Issue Code Table'!C:C,MATCH(N:N,'Issue Code Table'!A:A,0)),IF(M258="Critical",6,IF(M258="Significant",5,IF(M258="Moderate",3,2))))</f>
        <v>5</v>
      </c>
    </row>
    <row r="259" spans="1:27" ht="83.15" customHeight="1" x14ac:dyDescent="0.25">
      <c r="A259" s="158" t="s">
        <v>2824</v>
      </c>
      <c r="B259" s="85" t="s">
        <v>1817</v>
      </c>
      <c r="C259" s="85" t="s">
        <v>1818</v>
      </c>
      <c r="D259" s="85" t="s">
        <v>215</v>
      </c>
      <c r="E259" s="85" t="s">
        <v>2825</v>
      </c>
      <c r="F259" s="85" t="s">
        <v>2826</v>
      </c>
      <c r="G259" s="85" t="s">
        <v>2827</v>
      </c>
      <c r="H259" s="85" t="s">
        <v>2828</v>
      </c>
      <c r="I259" s="240"/>
      <c r="J259" s="85"/>
      <c r="K259" s="240" t="s">
        <v>2829</v>
      </c>
      <c r="L259" s="240"/>
      <c r="M259" s="253" t="s">
        <v>182</v>
      </c>
      <c r="N259" s="247" t="s">
        <v>986</v>
      </c>
      <c r="O259" s="248" t="str">
        <f>CONCATENATE(N259,": ",VLOOKUP(N259,'Issue Code Table'!$A$2:$C$418,2,0))</f>
        <v>HSI14: The system's automatic update feature is not configured appropriately</v>
      </c>
      <c r="P259" s="54"/>
      <c r="Q259" s="242" t="s">
        <v>2797</v>
      </c>
      <c r="R259" s="240" t="s">
        <v>2830</v>
      </c>
      <c r="S259" s="82" t="s">
        <v>2819</v>
      </c>
      <c r="T259" s="82" t="s">
        <v>2831</v>
      </c>
      <c r="U259" s="82" t="s">
        <v>2821</v>
      </c>
      <c r="V259" s="82"/>
      <c r="W259" s="239" t="s">
        <v>6794</v>
      </c>
      <c r="X259" s="79" t="s">
        <v>229</v>
      </c>
      <c r="Y259" s="26"/>
      <c r="AA259" s="238">
        <f>IF(OR(J259="Fail",ISBLANK(J259)),INDEX('Issue Code Table'!C:C,MATCH(N:N,'Issue Code Table'!A:A,0)),IF(M259="Critical",6,IF(M259="Significant",5,IF(M259="Moderate",3,2))))</f>
        <v>5</v>
      </c>
    </row>
    <row r="260" spans="1:27" ht="83.15" customHeight="1" x14ac:dyDescent="0.25">
      <c r="A260" s="158" t="s">
        <v>2832</v>
      </c>
      <c r="B260" s="85" t="s">
        <v>270</v>
      </c>
      <c r="C260" s="85" t="s">
        <v>271</v>
      </c>
      <c r="D260" s="85" t="s">
        <v>215</v>
      </c>
      <c r="E260" s="85" t="s">
        <v>2833</v>
      </c>
      <c r="F260" s="85" t="s">
        <v>2834</v>
      </c>
      <c r="G260" s="85" t="s">
        <v>2835</v>
      </c>
      <c r="H260" s="85" t="s">
        <v>2836</v>
      </c>
      <c r="I260" s="240"/>
      <c r="J260" s="85"/>
      <c r="K260" s="240" t="s">
        <v>2837</v>
      </c>
      <c r="L260" s="240"/>
      <c r="M260" s="253" t="s">
        <v>182</v>
      </c>
      <c r="N260" s="241" t="s">
        <v>986</v>
      </c>
      <c r="O260" s="246" t="s">
        <v>2555</v>
      </c>
      <c r="P260" s="54"/>
      <c r="Q260" s="242" t="s">
        <v>2797</v>
      </c>
      <c r="R260" s="240" t="s">
        <v>2838</v>
      </c>
      <c r="S260" s="82" t="s">
        <v>2819</v>
      </c>
      <c r="T260" s="82" t="s">
        <v>2839</v>
      </c>
      <c r="U260" s="82" t="s">
        <v>2821</v>
      </c>
      <c r="V260" s="82"/>
      <c r="W260" s="239" t="s">
        <v>6793</v>
      </c>
      <c r="X260" s="79" t="s">
        <v>229</v>
      </c>
      <c r="Y260" s="26"/>
      <c r="AA260" s="238">
        <f>IF(OR(J260="Fail",ISBLANK(J260)),INDEX('Issue Code Table'!C:C,MATCH(N:N,'Issue Code Table'!A:A,0)),IF(M260="Critical",6,IF(M260="Significant",5,IF(M260="Moderate",3,2))))</f>
        <v>5</v>
      </c>
    </row>
    <row r="261" spans="1:27" ht="83.15" customHeight="1" x14ac:dyDescent="0.25">
      <c r="A261" s="158" t="s">
        <v>2840</v>
      </c>
      <c r="B261" s="85" t="s">
        <v>270</v>
      </c>
      <c r="C261" s="85" t="s">
        <v>271</v>
      </c>
      <c r="D261" s="85" t="s">
        <v>215</v>
      </c>
      <c r="E261" s="85" t="s">
        <v>2841</v>
      </c>
      <c r="F261" s="85" t="s">
        <v>2842</v>
      </c>
      <c r="G261" s="85" t="s">
        <v>2843</v>
      </c>
      <c r="H261" s="85" t="s">
        <v>2844</v>
      </c>
      <c r="I261" s="240"/>
      <c r="J261" s="85"/>
      <c r="K261" s="240" t="s">
        <v>2845</v>
      </c>
      <c r="L261" s="240"/>
      <c r="M261" s="241" t="s">
        <v>276</v>
      </c>
      <c r="N261" s="241" t="s">
        <v>986</v>
      </c>
      <c r="O261" s="246" t="s">
        <v>2555</v>
      </c>
      <c r="P261" s="54"/>
      <c r="Q261" s="242" t="s">
        <v>2797</v>
      </c>
      <c r="R261" s="240" t="s">
        <v>2846</v>
      </c>
      <c r="S261" s="82" t="s">
        <v>2847</v>
      </c>
      <c r="T261" s="82" t="s">
        <v>2848</v>
      </c>
      <c r="U261" s="82" t="s">
        <v>2849</v>
      </c>
      <c r="V261" s="82" t="s">
        <v>2850</v>
      </c>
      <c r="W261" s="239" t="s">
        <v>6792</v>
      </c>
      <c r="X261" s="79"/>
      <c r="Y261" s="26"/>
      <c r="AA261" s="238">
        <f>IF(OR(J261="Fail",ISBLANK(J261)),INDEX('Issue Code Table'!C:C,MATCH(N:N,'Issue Code Table'!A:A,0)),IF(M261="Critical",6,IF(M261="Significant",5,IF(M261="Moderate",3,2))))</f>
        <v>5</v>
      </c>
    </row>
    <row r="262" spans="1:27" ht="83.15" customHeight="1" x14ac:dyDescent="0.25">
      <c r="A262" s="158" t="s">
        <v>2851</v>
      </c>
      <c r="B262" s="85" t="s">
        <v>270</v>
      </c>
      <c r="C262" s="85" t="s">
        <v>271</v>
      </c>
      <c r="D262" s="85" t="s">
        <v>215</v>
      </c>
      <c r="E262" s="85" t="s">
        <v>2852</v>
      </c>
      <c r="F262" s="85" t="s">
        <v>2853</v>
      </c>
      <c r="G262" s="85" t="s">
        <v>2854</v>
      </c>
      <c r="H262" s="85" t="s">
        <v>2855</v>
      </c>
      <c r="I262" s="240"/>
      <c r="J262" s="85"/>
      <c r="K262" s="240" t="s">
        <v>2856</v>
      </c>
      <c r="L262" s="240"/>
      <c r="M262" s="253" t="s">
        <v>276</v>
      </c>
      <c r="N262" s="247" t="s">
        <v>986</v>
      </c>
      <c r="O262" s="248" t="str">
        <f>CONCATENATE(N262,": ",VLOOKUP(N262,'Issue Code Table'!$A$2:$C$418,2,0))</f>
        <v>HSI14: The system's automatic update feature is not configured appropriately</v>
      </c>
      <c r="P262" s="54"/>
      <c r="Q262" s="242" t="s">
        <v>2797</v>
      </c>
      <c r="R262" s="240" t="s">
        <v>2857</v>
      </c>
      <c r="S262" s="82" t="s">
        <v>2808</v>
      </c>
      <c r="T262" s="82" t="s">
        <v>2858</v>
      </c>
      <c r="U262" s="82" t="s">
        <v>2859</v>
      </c>
      <c r="V262" s="82" t="s">
        <v>2860</v>
      </c>
      <c r="W262" s="239" t="s">
        <v>6791</v>
      </c>
      <c r="X262" s="79"/>
      <c r="Y262" s="26"/>
      <c r="AA262" s="238">
        <f>IF(OR(J262="Fail",ISBLANK(J262)),INDEX('Issue Code Table'!C:C,MATCH(N:N,'Issue Code Table'!A:A,0)),IF(M262="Critical",6,IF(M262="Significant",5,IF(M262="Moderate",3,2))))</f>
        <v>5</v>
      </c>
    </row>
    <row r="263" spans="1:27" ht="83.15" customHeight="1" x14ac:dyDescent="0.25">
      <c r="A263" s="158" t="s">
        <v>2861</v>
      </c>
      <c r="B263" s="85" t="s">
        <v>1817</v>
      </c>
      <c r="C263" s="85" t="s">
        <v>1818</v>
      </c>
      <c r="D263" s="85" t="s">
        <v>215</v>
      </c>
      <c r="E263" s="85" t="s">
        <v>2862</v>
      </c>
      <c r="F263" s="85" t="s">
        <v>2863</v>
      </c>
      <c r="G263" s="85" t="s">
        <v>2864</v>
      </c>
      <c r="H263" s="85" t="s">
        <v>2865</v>
      </c>
      <c r="I263" s="240"/>
      <c r="J263" s="85"/>
      <c r="K263" s="240" t="s">
        <v>2866</v>
      </c>
      <c r="L263" s="240"/>
      <c r="M263" s="253" t="s">
        <v>182</v>
      </c>
      <c r="N263" s="241" t="s">
        <v>2867</v>
      </c>
      <c r="O263" s="246" t="s">
        <v>2868</v>
      </c>
      <c r="P263" s="54"/>
      <c r="Q263" s="242" t="s">
        <v>2869</v>
      </c>
      <c r="R263" s="240" t="s">
        <v>2870</v>
      </c>
      <c r="S263" s="82" t="s">
        <v>2871</v>
      </c>
      <c r="T263" s="82" t="s">
        <v>2872</v>
      </c>
      <c r="U263" s="82" t="s">
        <v>2873</v>
      </c>
      <c r="V263" s="82" t="s">
        <v>2874</v>
      </c>
      <c r="W263" s="239" t="s">
        <v>6790</v>
      </c>
      <c r="X263" s="79" t="s">
        <v>229</v>
      </c>
      <c r="Y263" s="26"/>
      <c r="AA263" s="238">
        <f>IF(OR(J263="Fail",ISBLANK(J263)),INDEX('Issue Code Table'!C:C,MATCH(N:N,'Issue Code Table'!A:A,0)),IF(M263="Critical",6,IF(M263="Significant",5,IF(M263="Moderate",3,2))))</f>
        <v>5</v>
      </c>
    </row>
    <row r="264" spans="1:27" ht="83.15" customHeight="1" x14ac:dyDescent="0.25">
      <c r="A264" s="158" t="s">
        <v>2875</v>
      </c>
      <c r="B264" s="82" t="s">
        <v>2876</v>
      </c>
      <c r="C264" s="82" t="s">
        <v>2877</v>
      </c>
      <c r="D264" s="85" t="s">
        <v>215</v>
      </c>
      <c r="E264" s="85" t="s">
        <v>2878</v>
      </c>
      <c r="F264" s="85" t="s">
        <v>2879</v>
      </c>
      <c r="G264" s="85" t="s">
        <v>2880</v>
      </c>
      <c r="H264" s="85" t="s">
        <v>2881</v>
      </c>
      <c r="I264" s="240"/>
      <c r="J264" s="85"/>
      <c r="K264" s="240" t="s">
        <v>2882</v>
      </c>
      <c r="L264" s="240"/>
      <c r="M264" s="253" t="s">
        <v>182</v>
      </c>
      <c r="N264" s="244" t="s">
        <v>1262</v>
      </c>
      <c r="O264" s="246" t="s">
        <v>1263</v>
      </c>
      <c r="P264" s="54"/>
      <c r="Q264" s="242" t="s">
        <v>2869</v>
      </c>
      <c r="R264" s="240" t="s">
        <v>2883</v>
      </c>
      <c r="S264" s="82" t="s">
        <v>2884</v>
      </c>
      <c r="T264" s="82" t="s">
        <v>2885</v>
      </c>
      <c r="U264" s="82" t="s">
        <v>2886</v>
      </c>
      <c r="V264" s="82" t="s">
        <v>2887</v>
      </c>
      <c r="W264" s="239" t="s">
        <v>6789</v>
      </c>
      <c r="X264" s="79" t="s">
        <v>229</v>
      </c>
      <c r="Y264" s="26"/>
      <c r="AA264" s="238">
        <f>IF(OR(J264="Fail",ISBLANK(J264)),INDEX('Issue Code Table'!C:C,MATCH(N:N,'Issue Code Table'!A:A,0)),IF(M264="Critical",6,IF(M264="Significant",5,IF(M264="Moderate",3,2))))</f>
        <v>5</v>
      </c>
    </row>
    <row r="265" spans="1:27" ht="91.5" customHeight="1" x14ac:dyDescent="0.25">
      <c r="A265" s="158" t="s">
        <v>2888</v>
      </c>
      <c r="B265" s="85" t="s">
        <v>270</v>
      </c>
      <c r="C265" s="85" t="s">
        <v>271</v>
      </c>
      <c r="D265" s="85" t="s">
        <v>215</v>
      </c>
      <c r="E265" s="85" t="s">
        <v>2889</v>
      </c>
      <c r="F265" s="85" t="s">
        <v>2890</v>
      </c>
      <c r="G265" s="85" t="s">
        <v>2891</v>
      </c>
      <c r="H265" s="85" t="s">
        <v>2892</v>
      </c>
      <c r="I265" s="240"/>
      <c r="J265" s="85"/>
      <c r="K265" s="240" t="s">
        <v>2893</v>
      </c>
      <c r="L265" s="240"/>
      <c r="M265" s="253" t="s">
        <v>182</v>
      </c>
      <c r="N265" s="247" t="s">
        <v>1262</v>
      </c>
      <c r="O265" s="248" t="str">
        <f>CONCATENATE(N265,": ",VLOOKUP(N265,'Issue Code Table'!$A$2:$C$418,2,0))</f>
        <v>HAC11: User access was not established with concept of least privilege</v>
      </c>
      <c r="P265" s="54"/>
      <c r="Q265" s="242" t="s">
        <v>2869</v>
      </c>
      <c r="R265" s="240" t="s">
        <v>2894</v>
      </c>
      <c r="S265" s="82" t="s">
        <v>2895</v>
      </c>
      <c r="T265" s="82" t="s">
        <v>2896</v>
      </c>
      <c r="U265" s="82"/>
      <c r="V265" s="82" t="s">
        <v>2897</v>
      </c>
      <c r="W265" s="239" t="s">
        <v>6788</v>
      </c>
      <c r="X265" s="79" t="s">
        <v>229</v>
      </c>
      <c r="Y265" s="26"/>
      <c r="AA265" s="238">
        <f>IF(OR(J265="Fail",ISBLANK(J265)),INDEX('Issue Code Table'!C:C,MATCH(N:N,'Issue Code Table'!A:A,0)),IF(M265="Critical",6,IF(M265="Significant",5,IF(M265="Moderate",3,2))))</f>
        <v>5</v>
      </c>
    </row>
    <row r="266" spans="1:27" ht="83.15" customHeight="1" x14ac:dyDescent="0.25">
      <c r="A266" s="158" t="s">
        <v>2898</v>
      </c>
      <c r="B266" s="85" t="s">
        <v>1235</v>
      </c>
      <c r="C266" s="85" t="s">
        <v>1236</v>
      </c>
      <c r="D266" s="85" t="s">
        <v>215</v>
      </c>
      <c r="E266" s="85" t="s">
        <v>2899</v>
      </c>
      <c r="F266" s="85" t="s">
        <v>2900</v>
      </c>
      <c r="G266" s="85" t="s">
        <v>2901</v>
      </c>
      <c r="H266" s="85" t="s">
        <v>2902</v>
      </c>
      <c r="I266" s="240"/>
      <c r="J266" s="85"/>
      <c r="K266" s="240" t="s">
        <v>2903</v>
      </c>
      <c r="L266" s="240"/>
      <c r="M266" s="253" t="s">
        <v>276</v>
      </c>
      <c r="N266" s="247" t="s">
        <v>2507</v>
      </c>
      <c r="O266" s="248" t="str">
        <f>CONCATENATE(N266,": ",VLOOKUP(N266,'Issue Code Table'!$A$2:$C$418,2,0))</f>
        <v>HRM7: The agency does not adequately control remote access to its systems</v>
      </c>
      <c r="P266" s="54"/>
      <c r="Q266" s="242" t="s">
        <v>2869</v>
      </c>
      <c r="R266" s="240" t="s">
        <v>2904</v>
      </c>
      <c r="S266" s="82" t="s">
        <v>2905</v>
      </c>
      <c r="T266" s="82" t="s">
        <v>2906</v>
      </c>
      <c r="U266" s="82" t="s">
        <v>2907</v>
      </c>
      <c r="V266" s="82" t="s">
        <v>2908</v>
      </c>
      <c r="W266" s="239" t="s">
        <v>6787</v>
      </c>
      <c r="X266" s="79"/>
      <c r="Y266" s="26"/>
      <c r="AA266" s="238">
        <f>IF(OR(J266="Fail",ISBLANK(J266)),INDEX('Issue Code Table'!C:C,MATCH(N:N,'Issue Code Table'!A:A,0)),IF(M266="Critical",6,IF(M266="Significant",5,IF(M266="Moderate",3,2))))</f>
        <v>6</v>
      </c>
    </row>
    <row r="267" spans="1:27" ht="83.15" customHeight="1" x14ac:dyDescent="0.25">
      <c r="A267" s="158" t="s">
        <v>2909</v>
      </c>
      <c r="B267" s="85" t="s">
        <v>270</v>
      </c>
      <c r="C267" s="85" t="s">
        <v>271</v>
      </c>
      <c r="D267" s="85" t="s">
        <v>215</v>
      </c>
      <c r="E267" s="85" t="s">
        <v>2910</v>
      </c>
      <c r="F267" s="85" t="s">
        <v>2911</v>
      </c>
      <c r="G267" s="85" t="s">
        <v>2912</v>
      </c>
      <c r="H267" s="85" t="s">
        <v>2913</v>
      </c>
      <c r="I267" s="240"/>
      <c r="J267" s="85"/>
      <c r="K267" s="240" t="s">
        <v>2914</v>
      </c>
      <c r="L267" s="240"/>
      <c r="M267" s="241" t="s">
        <v>276</v>
      </c>
      <c r="N267" s="241" t="s">
        <v>2577</v>
      </c>
      <c r="O267" s="246" t="s">
        <v>2578</v>
      </c>
      <c r="P267" s="54"/>
      <c r="Q267" s="242">
        <v>2</v>
      </c>
      <c r="R267" s="258">
        <v>2.2999999999999998</v>
      </c>
      <c r="S267" s="82" t="s">
        <v>2915</v>
      </c>
      <c r="T267" s="82" t="s">
        <v>2916</v>
      </c>
      <c r="U267" s="82" t="s">
        <v>2917</v>
      </c>
      <c r="V267" s="82" t="s">
        <v>2918</v>
      </c>
      <c r="W267" s="239" t="s">
        <v>6786</v>
      </c>
      <c r="X267" s="79"/>
      <c r="Y267" s="26"/>
      <c r="AA267" s="238">
        <f>IF(OR(J267="Fail",ISBLANK(J267)),INDEX('Issue Code Table'!C:C,MATCH(N:N,'Issue Code Table'!A:A,0)),IF(M267="Critical",6,IF(M267="Significant",5,IF(M267="Moderate",3,2))))</f>
        <v>5</v>
      </c>
    </row>
    <row r="268" spans="1:27" ht="83.15" customHeight="1" x14ac:dyDescent="0.25">
      <c r="A268" s="158" t="s">
        <v>2919</v>
      </c>
      <c r="B268" s="85" t="s">
        <v>270</v>
      </c>
      <c r="C268" s="85" t="s">
        <v>271</v>
      </c>
      <c r="D268" s="85" t="s">
        <v>215</v>
      </c>
      <c r="E268" s="85" t="s">
        <v>2920</v>
      </c>
      <c r="F268" s="85" t="s">
        <v>2921</v>
      </c>
      <c r="G268" s="85" t="s">
        <v>2922</v>
      </c>
      <c r="H268" s="85" t="s">
        <v>2923</v>
      </c>
      <c r="I268" s="240"/>
      <c r="J268" s="85"/>
      <c r="K268" s="240" t="s">
        <v>2924</v>
      </c>
      <c r="L268" s="240"/>
      <c r="M268" s="253" t="s">
        <v>182</v>
      </c>
      <c r="N268" s="241" t="s">
        <v>855</v>
      </c>
      <c r="O268" s="246" t="s">
        <v>856</v>
      </c>
      <c r="P268" s="54"/>
      <c r="Q268" s="242">
        <v>2</v>
      </c>
      <c r="R268" s="258">
        <v>2.4</v>
      </c>
      <c r="S268" s="82" t="s">
        <v>2925</v>
      </c>
      <c r="T268" s="82" t="s">
        <v>2926</v>
      </c>
      <c r="U268" s="82" t="s">
        <v>2119</v>
      </c>
      <c r="V268" s="82" t="s">
        <v>2927</v>
      </c>
      <c r="W268" s="239" t="s">
        <v>6785</v>
      </c>
      <c r="X268" s="79" t="s">
        <v>229</v>
      </c>
      <c r="Y268" s="26"/>
      <c r="AA268" s="238">
        <f>IF(OR(J268="Fail",ISBLANK(J268)),INDEX('Issue Code Table'!C:C,MATCH(N:N,'Issue Code Table'!A:A,0)),IF(M268="Critical",6,IF(M268="Significant",5,IF(M268="Moderate",3,2))))</f>
        <v>5</v>
      </c>
    </row>
    <row r="269" spans="1:27" ht="83.15" customHeight="1" x14ac:dyDescent="0.25">
      <c r="A269" s="158" t="s">
        <v>2928</v>
      </c>
      <c r="B269" s="82" t="s">
        <v>2929</v>
      </c>
      <c r="C269" s="82" t="s">
        <v>2930</v>
      </c>
      <c r="D269" s="85" t="s">
        <v>215</v>
      </c>
      <c r="E269" s="85" t="s">
        <v>2931</v>
      </c>
      <c r="F269" s="85" t="s">
        <v>2932</v>
      </c>
      <c r="G269" s="85" t="s">
        <v>2933</v>
      </c>
      <c r="H269" s="85" t="s">
        <v>2934</v>
      </c>
      <c r="I269" s="240"/>
      <c r="J269" s="85"/>
      <c r="K269" s="240" t="s">
        <v>2935</v>
      </c>
      <c r="L269" s="240"/>
      <c r="M269" s="241" t="s">
        <v>182</v>
      </c>
      <c r="N269" s="241" t="s">
        <v>855</v>
      </c>
      <c r="O269" s="241" t="s">
        <v>856</v>
      </c>
      <c r="P269" s="54"/>
      <c r="Q269" s="242">
        <v>2</v>
      </c>
      <c r="R269" s="258">
        <v>2.8</v>
      </c>
      <c r="S269" s="82" t="s">
        <v>1079</v>
      </c>
      <c r="T269" s="82" t="s">
        <v>2936</v>
      </c>
      <c r="U269" s="82" t="s">
        <v>2937</v>
      </c>
      <c r="V269" s="82" t="s">
        <v>2938</v>
      </c>
      <c r="W269" s="239" t="s">
        <v>6784</v>
      </c>
      <c r="X269" s="79" t="s">
        <v>229</v>
      </c>
      <c r="Y269" s="26"/>
      <c r="AA269" s="238">
        <f>IF(OR(J269="Fail",ISBLANK(J269)),INDEX('Issue Code Table'!C:C,MATCH(N:N,'Issue Code Table'!A:A,0)),IF(M269="Critical",6,IF(M269="Significant",5,IF(M269="Moderate",3,2))))</f>
        <v>5</v>
      </c>
    </row>
    <row r="270" spans="1:27" ht="105" customHeight="1" x14ac:dyDescent="0.25">
      <c r="A270" s="158" t="s">
        <v>2939</v>
      </c>
      <c r="B270" s="85" t="s">
        <v>270</v>
      </c>
      <c r="C270" s="85" t="s">
        <v>271</v>
      </c>
      <c r="D270" s="85" t="s">
        <v>215</v>
      </c>
      <c r="E270" s="85" t="s">
        <v>2940</v>
      </c>
      <c r="F270" s="85" t="s">
        <v>2941</v>
      </c>
      <c r="G270" s="85" t="s">
        <v>2942</v>
      </c>
      <c r="H270" s="85" t="s">
        <v>2943</v>
      </c>
      <c r="I270" s="240"/>
      <c r="J270" s="85"/>
      <c r="K270" s="240" t="s">
        <v>2944</v>
      </c>
      <c r="L270" s="240"/>
      <c r="M270" s="241" t="s">
        <v>276</v>
      </c>
      <c r="N270" s="241" t="s">
        <v>794</v>
      </c>
      <c r="O270" s="246" t="s">
        <v>795</v>
      </c>
      <c r="P270" s="54"/>
      <c r="Q270" s="242">
        <v>2</v>
      </c>
      <c r="R270" s="258">
        <v>2.9</v>
      </c>
      <c r="S270" s="82" t="s">
        <v>1079</v>
      </c>
      <c r="T270" s="82" t="s">
        <v>2945</v>
      </c>
      <c r="U270" s="82" t="s">
        <v>2946</v>
      </c>
      <c r="V270" s="82" t="s">
        <v>2947</v>
      </c>
      <c r="W270" s="239" t="s">
        <v>6783</v>
      </c>
      <c r="X270" s="79"/>
      <c r="Y270" s="26"/>
      <c r="AA270" s="238">
        <f>IF(OR(J270="Fail",ISBLANK(J270)),INDEX('Issue Code Table'!C:C,MATCH(N:N,'Issue Code Table'!A:A,0)),IF(M270="Critical",6,IF(M270="Significant",5,IF(M270="Moderate",3,2))))</f>
        <v>4</v>
      </c>
    </row>
    <row r="271" spans="1:27" ht="126.75" customHeight="1" x14ac:dyDescent="0.25">
      <c r="A271" s="158" t="s">
        <v>2948</v>
      </c>
      <c r="B271" s="82" t="s">
        <v>2929</v>
      </c>
      <c r="C271" s="82" t="s">
        <v>2930</v>
      </c>
      <c r="D271" s="85" t="s">
        <v>215</v>
      </c>
      <c r="E271" s="85" t="s">
        <v>2949</v>
      </c>
      <c r="F271" s="85" t="s">
        <v>2950</v>
      </c>
      <c r="G271" s="85" t="s">
        <v>2951</v>
      </c>
      <c r="H271" s="85" t="s">
        <v>2952</v>
      </c>
      <c r="I271" s="240"/>
      <c r="J271" s="85"/>
      <c r="K271" s="240" t="s">
        <v>2953</v>
      </c>
      <c r="L271" s="240"/>
      <c r="M271" s="253" t="s">
        <v>276</v>
      </c>
      <c r="N271" s="241" t="s">
        <v>1076</v>
      </c>
      <c r="O271" s="246" t="s">
        <v>1077</v>
      </c>
      <c r="P271" s="54"/>
      <c r="Q271" s="242">
        <v>2</v>
      </c>
      <c r="R271" s="258">
        <v>2.1</v>
      </c>
      <c r="S271" s="82" t="s">
        <v>1079</v>
      </c>
      <c r="T271" s="82" t="s">
        <v>2954</v>
      </c>
      <c r="U271" s="82" t="s">
        <v>1081</v>
      </c>
      <c r="V271" s="82" t="s">
        <v>2955</v>
      </c>
      <c r="W271" s="239" t="s">
        <v>6782</v>
      </c>
      <c r="X271" s="79"/>
      <c r="Y271" s="26"/>
      <c r="AA271" s="238">
        <f>IF(OR(J271="Fail",ISBLANK(J271)),INDEX('Issue Code Table'!C:C,MATCH(N:N,'Issue Code Table'!A:A,0)),IF(M271="Critical",6,IF(M271="Significant",5,IF(M271="Moderate",3,2))))</f>
        <v>4</v>
      </c>
    </row>
    <row r="272" spans="1:27" ht="135.75" customHeight="1" x14ac:dyDescent="0.25">
      <c r="A272" s="158" t="s">
        <v>2956</v>
      </c>
      <c r="B272" s="85" t="s">
        <v>270</v>
      </c>
      <c r="C272" s="85" t="s">
        <v>271</v>
      </c>
      <c r="D272" s="85" t="s">
        <v>215</v>
      </c>
      <c r="E272" s="85" t="s">
        <v>2957</v>
      </c>
      <c r="F272" s="85" t="s">
        <v>2958</v>
      </c>
      <c r="G272" s="85" t="s">
        <v>2959</v>
      </c>
      <c r="H272" s="85" t="s">
        <v>2960</v>
      </c>
      <c r="I272" s="240"/>
      <c r="J272" s="85"/>
      <c r="K272" s="240" t="s">
        <v>2961</v>
      </c>
      <c r="L272" s="240"/>
      <c r="M272" s="253" t="s">
        <v>276</v>
      </c>
      <c r="N272" s="241" t="s">
        <v>794</v>
      </c>
      <c r="O272" s="246" t="s">
        <v>795</v>
      </c>
      <c r="P272" s="54"/>
      <c r="Q272" s="242">
        <v>2</v>
      </c>
      <c r="R272" s="258">
        <v>2.11</v>
      </c>
      <c r="S272" s="82" t="s">
        <v>1079</v>
      </c>
      <c r="T272" s="82" t="s">
        <v>2962</v>
      </c>
      <c r="U272" s="82" t="s">
        <v>2963</v>
      </c>
      <c r="V272" s="82" t="s">
        <v>2964</v>
      </c>
      <c r="W272" s="239" t="s">
        <v>6781</v>
      </c>
      <c r="X272" s="79"/>
      <c r="Y272" s="26"/>
      <c r="AA272" s="238">
        <f>IF(OR(J272="Fail",ISBLANK(J272)),INDEX('Issue Code Table'!C:C,MATCH(N:N,'Issue Code Table'!A:A,0)),IF(M272="Critical",6,IF(M272="Significant",5,IF(M272="Moderate",3,2))))</f>
        <v>4</v>
      </c>
    </row>
    <row r="273" spans="1:27" s="29" customFormat="1" ht="12.5" x14ac:dyDescent="0.25">
      <c r="A273" s="259"/>
      <c r="B273" s="260" t="s">
        <v>2965</v>
      </c>
      <c r="C273" s="260"/>
      <c r="D273" s="259"/>
      <c r="E273" s="259"/>
      <c r="F273" s="259"/>
      <c r="G273" s="259"/>
      <c r="H273" s="259"/>
      <c r="I273" s="259"/>
      <c r="J273" s="259"/>
      <c r="K273" s="259"/>
      <c r="L273" s="259"/>
      <c r="M273" s="259"/>
      <c r="N273" s="259"/>
      <c r="O273" s="259"/>
      <c r="P273" s="54"/>
      <c r="Q273" s="259"/>
      <c r="R273" s="259"/>
      <c r="S273" s="259"/>
      <c r="T273" s="259"/>
      <c r="U273" s="259"/>
      <c r="V273" s="259"/>
      <c r="W273" s="259"/>
      <c r="X273" s="259"/>
      <c r="AA273" s="259"/>
    </row>
    <row r="275" spans="1:27" ht="25" hidden="1" x14ac:dyDescent="0.25">
      <c r="I275" s="26" t="s">
        <v>2966</v>
      </c>
    </row>
    <row r="276" spans="1:27" ht="12.5" hidden="1" x14ac:dyDescent="0.25">
      <c r="I276" s="26" t="s">
        <v>58</v>
      </c>
    </row>
    <row r="277" spans="1:27" ht="12.5" hidden="1" x14ac:dyDescent="0.25">
      <c r="I277" s="26" t="s">
        <v>59</v>
      </c>
    </row>
    <row r="278" spans="1:27" ht="12.5" hidden="1" x14ac:dyDescent="0.25">
      <c r="I278" s="26" t="s">
        <v>47</v>
      </c>
    </row>
    <row r="279" spans="1:27" ht="12.5" hidden="1" x14ac:dyDescent="0.25">
      <c r="I279" s="26" t="s">
        <v>2967</v>
      </c>
    </row>
    <row r="280" spans="1:27" ht="12.5" hidden="1" x14ac:dyDescent="0.25"/>
    <row r="281" spans="1:27" ht="12.5" hidden="1" x14ac:dyDescent="0.25">
      <c r="I281" s="29" t="s">
        <v>2968</v>
      </c>
    </row>
    <row r="282" spans="1:27" ht="12.5" hidden="1" x14ac:dyDescent="0.25">
      <c r="I282" s="30" t="s">
        <v>168</v>
      </c>
    </row>
    <row r="283" spans="1:27" ht="12.5" hidden="1" x14ac:dyDescent="0.25">
      <c r="I283" s="29" t="s">
        <v>182</v>
      </c>
    </row>
    <row r="284" spans="1:27" ht="12.5" hidden="1" x14ac:dyDescent="0.25">
      <c r="I284" s="29" t="s">
        <v>276</v>
      </c>
    </row>
    <row r="285" spans="1:27" ht="12.5" hidden="1" x14ac:dyDescent="0.25">
      <c r="I285" s="29" t="s">
        <v>236</v>
      </c>
    </row>
    <row r="286" spans="1:27" ht="12.75" hidden="1" customHeight="1" x14ac:dyDescent="0.25"/>
    <row r="287" spans="1:27" ht="12.75" hidden="1" customHeight="1" x14ac:dyDescent="0.25"/>
    <row r="288" spans="1:27" ht="12.75" hidden="1" customHeight="1" x14ac:dyDescent="0.25"/>
    <row r="289" ht="12.75" hidden="1" customHeight="1" x14ac:dyDescent="0.25"/>
    <row r="290" ht="12.75" hidden="1" customHeight="1" x14ac:dyDescent="0.25"/>
    <row r="291" ht="12.75" hidden="1" customHeight="1" x14ac:dyDescent="0.25"/>
  </sheetData>
  <protectedRanges>
    <protectedRange password="E1A2" sqref="N7:O17 N25:O25 N18:N24 N26" name="Range1_2"/>
    <protectedRange password="E1A2" sqref="N2:O2" name="Range1_5_1_1"/>
    <protectedRange password="E1A2" sqref="AA2" name="Range1_1_2"/>
    <protectedRange password="E1A2" sqref="AA3:AA272" name="Range1_1_1_1"/>
    <protectedRange password="E1A2" sqref="N3:O3" name="Range1_2_1_1"/>
    <protectedRange password="E1A2" sqref="N4:O4" name="Range1_4_1"/>
    <protectedRange password="E1A2" sqref="W2" name="Range1_14"/>
    <protectedRange password="E1A2" sqref="P5:P6" name="Range1_2_2"/>
    <protectedRange password="E1A2" sqref="O5" name="Range1_1_2_2"/>
  </protectedRanges>
  <autoFilter ref="A2:Y273" xr:uid="{57BE3BD6-5B1C-4832-9503-F1F75D0911BB}"/>
  <sortState xmlns:xlrd2="http://schemas.microsoft.com/office/spreadsheetml/2017/richdata2" ref="A2:L281">
    <sortCondition ref="A1"/>
  </sortState>
  <phoneticPr fontId="4" type="noConversion"/>
  <conditionalFormatting sqref="J3:J4 J7:J272">
    <cfRule type="cellIs" dxfId="208" priority="185" stopIfTrue="1" operator="equal">
      <formula>"Pass"</formula>
    </cfRule>
    <cfRule type="cellIs" dxfId="207" priority="186" stopIfTrue="1" operator="equal">
      <formula>"Fail"</formula>
    </cfRule>
    <cfRule type="cellIs" dxfId="206" priority="187" stopIfTrue="1" operator="equal">
      <formula>"Info"</formula>
    </cfRule>
  </conditionalFormatting>
  <conditionalFormatting sqref="N3:N272">
    <cfRule type="expression" dxfId="205" priority="458">
      <formula>ISERROR(AA3)</formula>
    </cfRule>
  </conditionalFormatting>
  <conditionalFormatting sqref="J5">
    <cfRule type="cellIs" dxfId="204" priority="5" stopIfTrue="1" operator="equal">
      <formula>"Fail"</formula>
    </cfRule>
  </conditionalFormatting>
  <conditionalFormatting sqref="J5">
    <cfRule type="cellIs" dxfId="203" priority="6" stopIfTrue="1" operator="equal">
      <formula>"Pass"</formula>
    </cfRule>
    <cfRule type="cellIs" dxfId="202" priority="7" stopIfTrue="1" operator="equal">
      <formula>"Info"</formula>
    </cfRule>
  </conditionalFormatting>
  <conditionalFormatting sqref="J6">
    <cfRule type="cellIs" dxfId="201" priority="2" stopIfTrue="1" operator="equal">
      <formula>"Fail"</formula>
    </cfRule>
  </conditionalFormatting>
  <conditionalFormatting sqref="J6">
    <cfRule type="cellIs" dxfId="200" priority="3" stopIfTrue="1" operator="equal">
      <formula>"Pass"</formula>
    </cfRule>
    <cfRule type="cellIs" dxfId="199" priority="4" stopIfTrue="1" operator="equal">
      <formula>"Info"</formula>
    </cfRule>
  </conditionalFormatting>
  <dataValidations count="5">
    <dataValidation type="list" allowBlank="1" showInputMessage="1" showErrorMessage="1" sqref="J274:J1048576 J2" xr:uid="{00000000-0002-0000-0300-000000000000}">
      <formula1>$I$216:$I$216</formula1>
    </dataValidation>
    <dataValidation type="list" allowBlank="1" showInputMessage="1" showErrorMessage="1" sqref="J3:J272" xr:uid="{00000000-0002-0000-0300-000001000000}">
      <formula1>$I$276:$I$279</formula1>
    </dataValidation>
    <dataValidation type="list" allowBlank="1" showInputMessage="1" showErrorMessage="1" sqref="M3:M272" xr:uid="{00000000-0002-0000-0300-000002000000}">
      <formula1>$I$282:$I$285</formula1>
    </dataValidation>
    <dataValidation type="list" allowBlank="1" showInputMessage="1" showErrorMessage="1" sqref="JG5:JG6 WVS5:WVS6 TC5:TC6 ACY5:ACY6 AMU5:AMU6 AWQ5:AWQ6 BGM5:BGM6 BQI5:BQI6 CAE5:CAE6 CKA5:CKA6 CTW5:CTW6 DDS5:DDS6 DNO5:DNO6 DXK5:DXK6 EHG5:EHG6 ERC5:ERC6 FAY5:FAY6 FKU5:FKU6 FUQ5:FUQ6 GEM5:GEM6 GOI5:GOI6 GYE5:GYE6 HIA5:HIA6 HRW5:HRW6 IBS5:IBS6 ILO5:ILO6 IVK5:IVK6 JFG5:JFG6 JPC5:JPC6 JYY5:JYY6 KIU5:KIU6 KSQ5:KSQ6 LCM5:LCM6 LMI5:LMI6 LWE5:LWE6 MGA5:MGA6 MPW5:MPW6 MZS5:MZS6 NJO5:NJO6 NTK5:NTK6 ODG5:ODG6 ONC5:ONC6 OWY5:OWY6 PGU5:PGU6 PQQ5:PQQ6 QAM5:QAM6 QKI5:QKI6 QUE5:QUE6 REA5:REA6 RNW5:RNW6 RXS5:RXS6 SHO5:SHO6 SRK5:SRK6 TBG5:TBG6 TLC5:TLC6 TUY5:TUY6 UEU5:UEU6 UOQ5:UOQ6 UYM5:UYM6 VII5:VII6 VSE5:VSE6 WCA5:WCA6 WLW5:WLW6" xr:uid="{9DEDA0BC-2498-456E-BC2C-AC07C634E5C2}">
      <formula1>$H$42:$H$45</formula1>
    </dataValidation>
    <dataValidation type="list" allowBlank="1" showInputMessage="1" showErrorMessage="1" sqref="WVP5:WVP6 JD5:JD6 SZ5:SZ6 ACV5:ACV6 AMR5:AMR6 AWN5:AWN6 BGJ5:BGJ6 BQF5:BQF6 CAB5:CAB6 CJX5:CJX6 CTT5:CTT6 DDP5:DDP6 DNL5:DNL6 DXH5:DXH6 EHD5:EHD6 EQZ5:EQZ6 FAV5:FAV6 FKR5:FKR6 FUN5:FUN6 GEJ5:GEJ6 GOF5:GOF6 GYB5:GYB6 HHX5:HHX6 HRT5:HRT6 IBP5:IBP6 ILL5:ILL6 IVH5:IVH6 JFD5:JFD6 JOZ5:JOZ6 JYV5:JYV6 KIR5:KIR6 KSN5:KSN6 LCJ5:LCJ6 LMF5:LMF6 LWB5:LWB6 MFX5:MFX6 MPT5:MPT6 MZP5:MZP6 NJL5:NJL6 NTH5:NTH6 ODD5:ODD6 OMZ5:OMZ6 OWV5:OWV6 PGR5:PGR6 PQN5:PQN6 QAJ5:QAJ6 QKF5:QKF6 QUB5:QUB6 RDX5:RDX6 RNT5:RNT6 RXP5:RXP6 SHL5:SHL6 SRH5:SRH6 TBD5:TBD6 TKZ5:TKZ6 TUV5:TUV6 UER5:UER6 UON5:UON6 UYJ5:UYJ6 VIF5:VIF6 VSB5:VSB6 WBX5:WBX6 WLT5:WLT6" xr:uid="{918E59B4-C0BF-45CE-BF85-CB9DDD0B9C88}">
      <formula1>$I$71:$I$74</formula1>
    </dataValidation>
  </dataValidations>
  <printOptions headings="1"/>
  <pageMargins left="0.75" right="0.75" top="1" bottom="1" header="0.5" footer="0.5"/>
  <pageSetup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A313"/>
  <sheetViews>
    <sheetView zoomScaleNormal="100" zoomScalePageLayoutView="80" workbookViewId="0">
      <pane ySplit="2" topLeftCell="A209" activePane="bottomLeft" state="frozen"/>
      <selection pane="bottomLeft" activeCell="J221" sqref="J221:J226"/>
    </sheetView>
  </sheetViews>
  <sheetFormatPr defaultColWidth="18.7265625" defaultRowHeight="12.75" customHeight="1" x14ac:dyDescent="0.25"/>
  <cols>
    <col min="1" max="1" width="11" style="26" customWidth="1"/>
    <col min="2" max="2" width="9.453125" style="26" customWidth="1"/>
    <col min="3" max="3" width="13.26953125" style="26" customWidth="1"/>
    <col min="4" max="4" width="12.7265625" style="26" customWidth="1"/>
    <col min="5" max="5" width="45.1796875" style="26" customWidth="1"/>
    <col min="6" max="6" width="42.81640625" style="26" customWidth="1"/>
    <col min="7" max="7" width="50.26953125" style="26" customWidth="1"/>
    <col min="8" max="8" width="30.7265625" style="26" customWidth="1"/>
    <col min="9" max="9" width="20.54296875" style="26" customWidth="1"/>
    <col min="10" max="10" width="20.26953125" style="26" customWidth="1"/>
    <col min="11" max="11" width="34" style="26" hidden="1" customWidth="1"/>
    <col min="12" max="12" width="27.453125" style="26" customWidth="1"/>
    <col min="13" max="13" width="15.26953125" style="29" customWidth="1"/>
    <col min="14" max="14" width="17.26953125" style="29" customWidth="1"/>
    <col min="15" max="15" width="55.7265625" style="29" customWidth="1"/>
    <col min="16" max="16" width="3.453125" style="26" customWidth="1"/>
    <col min="17" max="17" width="14" style="26" customWidth="1"/>
    <col min="18" max="18" width="13.7265625" style="26" customWidth="1"/>
    <col min="19" max="19" width="42.453125" style="26" customWidth="1"/>
    <col min="20" max="20" width="65.1796875" style="26" customWidth="1"/>
    <col min="21" max="21" width="45.26953125" style="26" customWidth="1"/>
    <col min="22" max="22" width="13.7265625" style="26" customWidth="1"/>
    <col min="23" max="23" width="65.54296875" hidden="1" customWidth="1"/>
    <col min="24" max="24" width="37.1796875" style="26" hidden="1" customWidth="1"/>
    <col min="26" max="26" width="18.7265625" style="26"/>
    <col min="27" max="27" width="18.54296875" hidden="1" customWidth="1"/>
    <col min="28" max="16384" width="18.7265625" style="26"/>
  </cols>
  <sheetData>
    <row r="1" spans="1:27" customFormat="1" ht="13" x14ac:dyDescent="0.3">
      <c r="A1" s="226" t="s">
        <v>57</v>
      </c>
      <c r="B1" s="227"/>
      <c r="C1" s="227"/>
      <c r="D1" s="227"/>
      <c r="E1" s="227"/>
      <c r="F1" s="227"/>
      <c r="G1" s="227"/>
      <c r="H1" s="227"/>
      <c r="I1" s="227"/>
      <c r="J1" s="227"/>
      <c r="K1" s="228"/>
      <c r="L1" s="53"/>
      <c r="M1" s="229"/>
      <c r="N1" s="229"/>
      <c r="O1" s="229"/>
      <c r="P1" s="230"/>
      <c r="Q1" s="229"/>
      <c r="R1" s="229"/>
      <c r="S1" s="229"/>
      <c r="T1" s="229"/>
      <c r="U1" s="229"/>
      <c r="V1" s="231"/>
      <c r="W1" s="231"/>
      <c r="X1" s="231"/>
      <c r="AA1" s="229"/>
    </row>
    <row r="2" spans="1:27" ht="47.15" customHeight="1" x14ac:dyDescent="0.25">
      <c r="A2" s="232" t="s">
        <v>134</v>
      </c>
      <c r="B2" s="232" t="s">
        <v>135</v>
      </c>
      <c r="C2" s="232" t="s">
        <v>136</v>
      </c>
      <c r="D2" s="232" t="s">
        <v>137</v>
      </c>
      <c r="E2" s="232" t="s">
        <v>138</v>
      </c>
      <c r="F2" s="232" t="s">
        <v>139</v>
      </c>
      <c r="G2" s="232" t="s">
        <v>140</v>
      </c>
      <c r="H2" s="232" t="s">
        <v>141</v>
      </c>
      <c r="I2" s="232" t="s">
        <v>142</v>
      </c>
      <c r="J2" s="232" t="s">
        <v>143</v>
      </c>
      <c r="K2" s="233" t="s">
        <v>144</v>
      </c>
      <c r="L2" s="232" t="s">
        <v>145</v>
      </c>
      <c r="M2" s="234" t="s">
        <v>146</v>
      </c>
      <c r="N2" s="234" t="s">
        <v>147</v>
      </c>
      <c r="O2" s="234" t="s">
        <v>148</v>
      </c>
      <c r="P2" s="56"/>
      <c r="Q2" s="235" t="s">
        <v>149</v>
      </c>
      <c r="R2" s="235" t="s">
        <v>150</v>
      </c>
      <c r="S2" s="235" t="s">
        <v>151</v>
      </c>
      <c r="T2" s="235" t="s">
        <v>152</v>
      </c>
      <c r="U2" s="235" t="s">
        <v>153</v>
      </c>
      <c r="V2" s="235" t="s">
        <v>154</v>
      </c>
      <c r="W2" s="80" t="s">
        <v>155</v>
      </c>
      <c r="X2" s="81" t="s">
        <v>156</v>
      </c>
      <c r="AA2" s="234" t="s">
        <v>2969</v>
      </c>
    </row>
    <row r="3" spans="1:27" ht="54.75" customHeight="1" x14ac:dyDescent="0.25">
      <c r="A3" s="158" t="s">
        <v>2970</v>
      </c>
      <c r="B3" s="82" t="s">
        <v>159</v>
      </c>
      <c r="C3" s="82" t="s">
        <v>160</v>
      </c>
      <c r="D3" s="84" t="s">
        <v>161</v>
      </c>
      <c r="E3" s="82" t="s">
        <v>162</v>
      </c>
      <c r="F3" s="82" t="s">
        <v>163</v>
      </c>
      <c r="G3" s="82" t="s">
        <v>164</v>
      </c>
      <c r="H3" s="84" t="s">
        <v>165</v>
      </c>
      <c r="I3" s="90"/>
      <c r="J3" s="85"/>
      <c r="K3" s="85" t="s">
        <v>166</v>
      </c>
      <c r="L3" s="161" t="s">
        <v>2971</v>
      </c>
      <c r="M3" s="86" t="s">
        <v>168</v>
      </c>
      <c r="N3" s="160" t="s">
        <v>169</v>
      </c>
      <c r="O3" s="87" t="s">
        <v>170</v>
      </c>
      <c r="P3" s="54"/>
      <c r="Q3" s="240"/>
      <c r="R3" s="240"/>
      <c r="S3" s="240"/>
      <c r="T3" s="261" t="s">
        <v>171</v>
      </c>
      <c r="U3" s="240"/>
      <c r="V3" s="240"/>
      <c r="W3" s="79" t="s">
        <v>2972</v>
      </c>
      <c r="X3" s="79" t="s">
        <v>2973</v>
      </c>
      <c r="Y3" s="26"/>
      <c r="AA3" s="238" t="e">
        <f>IF(OR(J3="Fail",ISBLANK(J3)),INDEX('Issue Code Table'!C:C,MATCH(N:N,'Issue Code Table'!A:A,0)),IF(M3="Critical",6,IF(M3="Significant",5,IF(M3="Moderate",3,2))))</f>
        <v>#N/A</v>
      </c>
    </row>
    <row r="4" spans="1:27" ht="60.75" customHeight="1" x14ac:dyDescent="0.25">
      <c r="A4" s="158" t="s">
        <v>2974</v>
      </c>
      <c r="B4" s="82" t="s">
        <v>175</v>
      </c>
      <c r="C4" s="82" t="s">
        <v>176</v>
      </c>
      <c r="D4" s="84" t="s">
        <v>161</v>
      </c>
      <c r="E4" s="82" t="s">
        <v>177</v>
      </c>
      <c r="F4" s="82" t="s">
        <v>178</v>
      </c>
      <c r="G4" s="82" t="s">
        <v>179</v>
      </c>
      <c r="H4" s="84" t="s">
        <v>180</v>
      </c>
      <c r="I4" s="159"/>
      <c r="J4" s="85"/>
      <c r="K4" s="85" t="s">
        <v>181</v>
      </c>
      <c r="L4" s="161"/>
      <c r="M4" s="86" t="s">
        <v>182</v>
      </c>
      <c r="N4" s="160" t="s">
        <v>183</v>
      </c>
      <c r="O4" s="88" t="s">
        <v>184</v>
      </c>
      <c r="P4" s="54"/>
      <c r="Q4" s="240"/>
      <c r="R4" s="240"/>
      <c r="S4" s="240"/>
      <c r="T4" s="261" t="s">
        <v>2975</v>
      </c>
      <c r="U4" s="240"/>
      <c r="V4" s="240"/>
      <c r="W4" s="79" t="s">
        <v>2975</v>
      </c>
      <c r="X4" s="79" t="s">
        <v>173</v>
      </c>
      <c r="Y4" s="26"/>
      <c r="AA4" s="238" t="e">
        <f>IF(OR(J4="Fail",ISBLANK(J4)),INDEX('Issue Code Table'!C:C,MATCH(N:N,'Issue Code Table'!A:A,0)),IF(M4="Critical",6,IF(M4="Significant",5,IF(M4="Moderate",3,2))))</f>
        <v>#N/A</v>
      </c>
    </row>
    <row r="5" spans="1:27" s="175" customFormat="1" ht="62.25" customHeight="1" x14ac:dyDescent="0.25">
      <c r="A5" s="158" t="s">
        <v>2976</v>
      </c>
      <c r="B5" s="86" t="s">
        <v>187</v>
      </c>
      <c r="C5" s="86" t="s">
        <v>188</v>
      </c>
      <c r="D5" s="171" t="s">
        <v>161</v>
      </c>
      <c r="E5" s="172" t="s">
        <v>189</v>
      </c>
      <c r="F5" s="86" t="s">
        <v>190</v>
      </c>
      <c r="G5" s="86" t="s">
        <v>191</v>
      </c>
      <c r="H5" s="86" t="s">
        <v>192</v>
      </c>
      <c r="I5" s="90"/>
      <c r="J5" s="86"/>
      <c r="K5" s="171" t="s">
        <v>193</v>
      </c>
      <c r="L5" s="86" t="s">
        <v>194</v>
      </c>
      <c r="M5" s="173" t="s">
        <v>182</v>
      </c>
      <c r="N5" s="174" t="s">
        <v>195</v>
      </c>
      <c r="O5" s="82" t="s">
        <v>196</v>
      </c>
      <c r="P5" s="235"/>
      <c r="Q5" s="90"/>
      <c r="R5" s="90"/>
      <c r="S5" s="171"/>
      <c r="T5" s="84" t="s">
        <v>197</v>
      </c>
      <c r="U5" s="237"/>
      <c r="V5" s="237"/>
      <c r="W5" s="84" t="s">
        <v>198</v>
      </c>
      <c r="X5" s="84" t="s">
        <v>199</v>
      </c>
      <c r="AA5" s="238" t="e">
        <f>IF(OR(J5="Fail",ISBLANK(J5)),INDEX('Issue Code Table'!C:C,MATCH(N:N,'Issue Code Table'!A:A,0)),IF(M5="Critical",6,IF(M5="Significant",5,IF(M5="Moderate",3,2))))</f>
        <v>#N/A</v>
      </c>
    </row>
    <row r="6" spans="1:27" s="175" customFormat="1" ht="62.25" customHeight="1" x14ac:dyDescent="0.25">
      <c r="A6" s="158" t="s">
        <v>2977</v>
      </c>
      <c r="B6" s="86" t="s">
        <v>201</v>
      </c>
      <c r="C6" s="86" t="s">
        <v>202</v>
      </c>
      <c r="D6" s="171" t="s">
        <v>161</v>
      </c>
      <c r="E6" s="172" t="s">
        <v>203</v>
      </c>
      <c r="F6" s="86" t="s">
        <v>204</v>
      </c>
      <c r="G6" s="86" t="s">
        <v>205</v>
      </c>
      <c r="H6" s="86" t="s">
        <v>206</v>
      </c>
      <c r="I6" s="90"/>
      <c r="J6" s="86"/>
      <c r="K6" s="171" t="s">
        <v>207</v>
      </c>
      <c r="L6" s="86"/>
      <c r="M6" s="173" t="s">
        <v>182</v>
      </c>
      <c r="N6" s="82" t="s">
        <v>208</v>
      </c>
      <c r="O6" s="82" t="s">
        <v>209</v>
      </c>
      <c r="P6" s="235"/>
      <c r="Q6" s="90"/>
      <c r="R6" s="90"/>
      <c r="S6" s="171"/>
      <c r="T6" s="84" t="s">
        <v>210</v>
      </c>
      <c r="U6" s="237"/>
      <c r="V6" s="237"/>
      <c r="W6" s="84" t="s">
        <v>210</v>
      </c>
      <c r="X6" s="84" t="s">
        <v>211</v>
      </c>
      <c r="AA6" s="238">
        <f>IF(OR(J6="Fail",ISBLANK(J6)),INDEX('Issue Code Table'!C:C,MATCH(N:N,'Issue Code Table'!A:A,0)),IF(M6="Critical",6,IF(M6="Significant",5,IF(M6="Moderate",3,2))))</f>
        <v>6</v>
      </c>
    </row>
    <row r="7" spans="1:27" ht="50.25" customHeight="1" x14ac:dyDescent="0.25">
      <c r="A7" s="158" t="s">
        <v>2978</v>
      </c>
      <c r="B7" s="82" t="s">
        <v>255</v>
      </c>
      <c r="C7" s="82" t="s">
        <v>256</v>
      </c>
      <c r="D7" s="84" t="s">
        <v>215</v>
      </c>
      <c r="E7" s="82" t="s">
        <v>272</v>
      </c>
      <c r="F7" s="82" t="s">
        <v>2979</v>
      </c>
      <c r="G7" s="82" t="s">
        <v>218</v>
      </c>
      <c r="H7" s="84" t="s">
        <v>274</v>
      </c>
      <c r="I7" s="240"/>
      <c r="J7" s="85"/>
      <c r="K7" s="240" t="s">
        <v>275</v>
      </c>
      <c r="L7" s="98"/>
      <c r="M7" s="162" t="s">
        <v>276</v>
      </c>
      <c r="N7" s="262" t="s">
        <v>277</v>
      </c>
      <c r="O7" s="262" t="s">
        <v>278</v>
      </c>
      <c r="P7" s="76"/>
      <c r="Q7" s="263" t="s">
        <v>2980</v>
      </c>
      <c r="R7" s="263" t="s">
        <v>223</v>
      </c>
      <c r="S7" s="82" t="s">
        <v>2979</v>
      </c>
      <c r="T7" s="261" t="s">
        <v>2981</v>
      </c>
      <c r="U7" s="264" t="s">
        <v>282</v>
      </c>
      <c r="V7" s="264" t="s">
        <v>2982</v>
      </c>
      <c r="W7" s="79" t="s">
        <v>6468</v>
      </c>
      <c r="X7" s="79"/>
      <c r="Y7" s="26"/>
      <c r="AA7" s="238">
        <f>IF(OR(J7="Fail",ISBLANK(J7)),INDEX('Issue Code Table'!C:C,MATCH(N:N,'Issue Code Table'!A:A,0)),IF(M7="Critical",6,IF(M7="Significant",5,IF(M7="Moderate",3,2))))</f>
        <v>3</v>
      </c>
    </row>
    <row r="8" spans="1:27" ht="75.75" customHeight="1" x14ac:dyDescent="0.25">
      <c r="A8" s="158" t="s">
        <v>2983</v>
      </c>
      <c r="B8" s="82" t="s">
        <v>255</v>
      </c>
      <c r="C8" s="82" t="s">
        <v>256</v>
      </c>
      <c r="D8" s="84" t="s">
        <v>161</v>
      </c>
      <c r="E8" s="82" t="s">
        <v>2984</v>
      </c>
      <c r="F8" s="82" t="s">
        <v>329</v>
      </c>
      <c r="G8" s="82" t="s">
        <v>218</v>
      </c>
      <c r="H8" s="84" t="s">
        <v>2985</v>
      </c>
      <c r="I8" s="240"/>
      <c r="J8" s="85"/>
      <c r="K8" s="240" t="s">
        <v>324</v>
      </c>
      <c r="L8" s="98" t="s">
        <v>325</v>
      </c>
      <c r="M8" s="243" t="s">
        <v>182</v>
      </c>
      <c r="N8" s="265" t="s">
        <v>326</v>
      </c>
      <c r="O8" s="262" t="s">
        <v>327</v>
      </c>
      <c r="P8" s="76"/>
      <c r="Q8" s="263" t="s">
        <v>2980</v>
      </c>
      <c r="R8" s="263" t="s">
        <v>342</v>
      </c>
      <c r="S8" s="82" t="s">
        <v>329</v>
      </c>
      <c r="T8" s="261" t="s">
        <v>2986</v>
      </c>
      <c r="U8" s="264" t="s">
        <v>331</v>
      </c>
      <c r="V8" s="264" t="s">
        <v>2987</v>
      </c>
      <c r="W8" s="79" t="s">
        <v>6469</v>
      </c>
      <c r="X8" s="79" t="s">
        <v>229</v>
      </c>
      <c r="Y8" s="26"/>
      <c r="AA8" s="238">
        <f>IF(OR(J8="Fail",ISBLANK(J8)),INDEX('Issue Code Table'!C:C,MATCH(N:N,'Issue Code Table'!A:A,0)),IF(M8="Critical",6,IF(M8="Significant",5,IF(M8="Moderate",3,2))))</f>
        <v>5</v>
      </c>
    </row>
    <row r="9" spans="1:27" ht="51.75" customHeight="1" x14ac:dyDescent="0.25">
      <c r="A9" s="158" t="s">
        <v>2988</v>
      </c>
      <c r="B9" s="82" t="s">
        <v>255</v>
      </c>
      <c r="C9" s="82" t="s">
        <v>256</v>
      </c>
      <c r="D9" s="84" t="s">
        <v>215</v>
      </c>
      <c r="E9" s="82" t="s">
        <v>309</v>
      </c>
      <c r="F9" s="82" t="s">
        <v>316</v>
      </c>
      <c r="G9" s="82" t="s">
        <v>218</v>
      </c>
      <c r="H9" s="84" t="s">
        <v>2989</v>
      </c>
      <c r="I9" s="240"/>
      <c r="J9" s="85"/>
      <c r="K9" s="240" t="s">
        <v>2990</v>
      </c>
      <c r="L9" s="98"/>
      <c r="M9" s="243" t="s">
        <v>182</v>
      </c>
      <c r="N9" s="265" t="s">
        <v>313</v>
      </c>
      <c r="O9" s="262" t="s">
        <v>314</v>
      </c>
      <c r="P9" s="76"/>
      <c r="Q9" s="263" t="s">
        <v>2980</v>
      </c>
      <c r="R9" s="263" t="s">
        <v>2991</v>
      </c>
      <c r="S9" s="82" t="s">
        <v>316</v>
      </c>
      <c r="T9" s="261" t="s">
        <v>2992</v>
      </c>
      <c r="U9" s="264" t="s">
        <v>318</v>
      </c>
      <c r="V9" s="85" t="s">
        <v>2993</v>
      </c>
      <c r="W9" s="79" t="s">
        <v>6470</v>
      </c>
      <c r="X9" s="79" t="s">
        <v>229</v>
      </c>
      <c r="Y9" s="26"/>
      <c r="AA9" s="238">
        <f>IF(OR(J9="Fail",ISBLANK(J9)),INDEX('Issue Code Table'!C:C,MATCH(N:N,'Issue Code Table'!A:A,0)),IF(M9="Critical",6,IF(M9="Significant",5,IF(M9="Moderate",3,2))))</f>
        <v>5</v>
      </c>
    </row>
    <row r="10" spans="1:27" ht="61.5" customHeight="1" x14ac:dyDescent="0.25">
      <c r="A10" s="158" t="s">
        <v>2994</v>
      </c>
      <c r="B10" s="82" t="s">
        <v>255</v>
      </c>
      <c r="C10" s="82" t="s">
        <v>256</v>
      </c>
      <c r="D10" s="84" t="s">
        <v>215</v>
      </c>
      <c r="E10" s="82" t="s">
        <v>257</v>
      </c>
      <c r="F10" s="82" t="s">
        <v>265</v>
      </c>
      <c r="G10" s="82" t="s">
        <v>218</v>
      </c>
      <c r="H10" s="84" t="s">
        <v>259</v>
      </c>
      <c r="I10" s="240"/>
      <c r="J10" s="85"/>
      <c r="K10" s="240" t="s">
        <v>260</v>
      </c>
      <c r="L10" s="98" t="s">
        <v>261</v>
      </c>
      <c r="M10" s="243" t="s">
        <v>182</v>
      </c>
      <c r="N10" s="265" t="s">
        <v>262</v>
      </c>
      <c r="O10" s="262" t="s">
        <v>263</v>
      </c>
      <c r="P10" s="76"/>
      <c r="Q10" s="263" t="s">
        <v>2980</v>
      </c>
      <c r="R10" s="263" t="s">
        <v>1675</v>
      </c>
      <c r="S10" s="82" t="s">
        <v>265</v>
      </c>
      <c r="T10" s="261" t="s">
        <v>2995</v>
      </c>
      <c r="U10" s="264" t="s">
        <v>2996</v>
      </c>
      <c r="V10" s="85" t="s">
        <v>2997</v>
      </c>
      <c r="W10" s="79" t="s">
        <v>6495</v>
      </c>
      <c r="X10" s="79" t="s">
        <v>229</v>
      </c>
      <c r="Y10" s="26"/>
      <c r="AA10" s="238">
        <f>IF(OR(J10="Fail",ISBLANK(J10)),INDEX('Issue Code Table'!C:C,MATCH(N:N,'Issue Code Table'!A:A,0)),IF(M10="Critical",6,IF(M10="Significant",5,IF(M10="Moderate",3,2))))</f>
        <v>6</v>
      </c>
    </row>
    <row r="11" spans="1:27" ht="59.25" customHeight="1" x14ac:dyDescent="0.25">
      <c r="A11" s="158" t="s">
        <v>2998</v>
      </c>
      <c r="B11" s="82" t="s">
        <v>255</v>
      </c>
      <c r="C11" s="82" t="s">
        <v>256</v>
      </c>
      <c r="D11" s="84" t="s">
        <v>215</v>
      </c>
      <c r="E11" s="82" t="s">
        <v>2999</v>
      </c>
      <c r="F11" s="82" t="s">
        <v>292</v>
      </c>
      <c r="G11" s="82" t="s">
        <v>218</v>
      </c>
      <c r="H11" s="84" t="s">
        <v>3000</v>
      </c>
      <c r="I11" s="240"/>
      <c r="J11" s="85"/>
      <c r="K11" s="240" t="s">
        <v>288</v>
      </c>
      <c r="L11" s="98"/>
      <c r="M11" s="262" t="s">
        <v>182</v>
      </c>
      <c r="N11" s="262" t="s">
        <v>289</v>
      </c>
      <c r="O11" s="262" t="s">
        <v>290</v>
      </c>
      <c r="P11" s="76"/>
      <c r="Q11" s="263" t="s">
        <v>2980</v>
      </c>
      <c r="R11" s="263" t="s">
        <v>3001</v>
      </c>
      <c r="S11" s="82" t="s">
        <v>292</v>
      </c>
      <c r="T11" s="261" t="s">
        <v>3002</v>
      </c>
      <c r="U11" s="264" t="s">
        <v>3003</v>
      </c>
      <c r="V11" s="85" t="s">
        <v>3004</v>
      </c>
      <c r="W11" s="79" t="s">
        <v>3005</v>
      </c>
      <c r="X11" s="79" t="s">
        <v>229</v>
      </c>
      <c r="Y11" s="26"/>
      <c r="AA11" s="238">
        <f>IF(OR(J11="Fail",ISBLANK(J11)),INDEX('Issue Code Table'!C:C,MATCH(N:N,'Issue Code Table'!A:A,0)),IF(M11="Critical",6,IF(M11="Significant",5,IF(M11="Moderate",3,2))))</f>
        <v>4</v>
      </c>
    </row>
    <row r="12" spans="1:27" ht="48" customHeight="1" x14ac:dyDescent="0.25">
      <c r="A12" s="158" t="s">
        <v>3006</v>
      </c>
      <c r="B12" s="82" t="s">
        <v>255</v>
      </c>
      <c r="C12" s="82" t="s">
        <v>256</v>
      </c>
      <c r="D12" s="84" t="s">
        <v>215</v>
      </c>
      <c r="E12" s="82" t="s">
        <v>3007</v>
      </c>
      <c r="F12" s="82" t="s">
        <v>304</v>
      </c>
      <c r="G12" s="82" t="s">
        <v>218</v>
      </c>
      <c r="H12" s="84" t="s">
        <v>3008</v>
      </c>
      <c r="I12" s="240"/>
      <c r="J12" s="85"/>
      <c r="K12" s="240" t="s">
        <v>300</v>
      </c>
      <c r="L12" s="98"/>
      <c r="M12" s="243" t="s">
        <v>182</v>
      </c>
      <c r="N12" s="262" t="s">
        <v>301</v>
      </c>
      <c r="O12" s="262" t="s">
        <v>302</v>
      </c>
      <c r="P12" s="76"/>
      <c r="Q12" s="263" t="s">
        <v>2980</v>
      </c>
      <c r="R12" s="263" t="s">
        <v>3009</v>
      </c>
      <c r="S12" s="82" t="s">
        <v>304</v>
      </c>
      <c r="T12" s="261" t="s">
        <v>3010</v>
      </c>
      <c r="U12" s="264" t="s">
        <v>306</v>
      </c>
      <c r="V12" s="85" t="s">
        <v>3011</v>
      </c>
      <c r="W12" s="79" t="s">
        <v>3012</v>
      </c>
      <c r="X12" s="79" t="s">
        <v>229</v>
      </c>
      <c r="Y12" s="26"/>
      <c r="AA12" s="238">
        <f>IF(OR(J12="Fail",ISBLANK(J12)),INDEX('Issue Code Table'!C:C,MATCH(N:N,'Issue Code Table'!A:A,0)),IF(M12="Critical",6,IF(M12="Significant",5,IF(M12="Moderate",3,2))))</f>
        <v>7</v>
      </c>
    </row>
    <row r="13" spans="1:27" ht="61.5" customHeight="1" x14ac:dyDescent="0.25">
      <c r="A13" s="158" t="s">
        <v>3013</v>
      </c>
      <c r="B13" s="82" t="s">
        <v>788</v>
      </c>
      <c r="C13" s="82" t="s">
        <v>789</v>
      </c>
      <c r="D13" s="84" t="s">
        <v>215</v>
      </c>
      <c r="E13" s="82" t="s">
        <v>3014</v>
      </c>
      <c r="F13" s="82" t="s">
        <v>240</v>
      </c>
      <c r="G13" s="82" t="s">
        <v>218</v>
      </c>
      <c r="H13" s="84" t="s">
        <v>3015</v>
      </c>
      <c r="I13" s="240"/>
      <c r="J13" s="85"/>
      <c r="K13" s="240" t="s">
        <v>3016</v>
      </c>
      <c r="L13" s="98" t="s">
        <v>3017</v>
      </c>
      <c r="M13" s="262" t="s">
        <v>236</v>
      </c>
      <c r="N13" s="262" t="s">
        <v>237</v>
      </c>
      <c r="O13" s="262" t="s">
        <v>238</v>
      </c>
      <c r="P13" s="76"/>
      <c r="Q13" s="263" t="s">
        <v>3018</v>
      </c>
      <c r="R13" s="263" t="s">
        <v>3019</v>
      </c>
      <c r="S13" s="82" t="s">
        <v>240</v>
      </c>
      <c r="T13" s="261" t="s">
        <v>3020</v>
      </c>
      <c r="U13" s="264" t="s">
        <v>242</v>
      </c>
      <c r="V13" s="85" t="s">
        <v>3021</v>
      </c>
      <c r="W13" s="79" t="s">
        <v>6559</v>
      </c>
      <c r="X13" s="79"/>
      <c r="Y13" s="26"/>
      <c r="AA13" s="238">
        <f>IF(OR(J13="Fail",ISBLANK(J13)),INDEX('Issue Code Table'!C:C,MATCH(N:N,'Issue Code Table'!A:A,0)),IF(M13="Critical",6,IF(M13="Significant",5,IF(M13="Moderate",3,2))))</f>
        <v>1</v>
      </c>
    </row>
    <row r="14" spans="1:27" ht="67.5" customHeight="1" x14ac:dyDescent="0.25">
      <c r="A14" s="158" t="s">
        <v>3022</v>
      </c>
      <c r="B14" s="82" t="s">
        <v>213</v>
      </c>
      <c r="C14" s="82" t="s">
        <v>214</v>
      </c>
      <c r="D14" s="84" t="s">
        <v>215</v>
      </c>
      <c r="E14" s="82" t="s">
        <v>3023</v>
      </c>
      <c r="F14" s="82" t="s">
        <v>3024</v>
      </c>
      <c r="G14" s="82" t="s">
        <v>218</v>
      </c>
      <c r="H14" s="84" t="s">
        <v>3025</v>
      </c>
      <c r="I14" s="240"/>
      <c r="J14" s="85"/>
      <c r="K14" s="240" t="s">
        <v>3026</v>
      </c>
      <c r="L14" s="98" t="s">
        <v>3027</v>
      </c>
      <c r="M14" s="262" t="s">
        <v>182</v>
      </c>
      <c r="N14" s="262" t="s">
        <v>221</v>
      </c>
      <c r="O14" s="262" t="s">
        <v>222</v>
      </c>
      <c r="P14" s="76"/>
      <c r="Q14" s="263" t="s">
        <v>3018</v>
      </c>
      <c r="R14" s="263" t="s">
        <v>3028</v>
      </c>
      <c r="S14" s="82" t="s">
        <v>3024</v>
      </c>
      <c r="T14" s="261" t="s">
        <v>3029</v>
      </c>
      <c r="U14" s="264" t="s">
        <v>3030</v>
      </c>
      <c r="V14" s="85" t="s">
        <v>3031</v>
      </c>
      <c r="W14" s="79" t="s">
        <v>6471</v>
      </c>
      <c r="X14" s="79" t="s">
        <v>229</v>
      </c>
      <c r="Y14" s="26"/>
      <c r="AA14" s="238">
        <f>IF(OR(J14="Fail",ISBLANK(J14)),INDEX('Issue Code Table'!C:C,MATCH(N:N,'Issue Code Table'!A:A,0)),IF(M14="Critical",6,IF(M14="Significant",5,IF(M14="Moderate",3,2))))</f>
        <v>5</v>
      </c>
    </row>
    <row r="15" spans="1:27" ht="49.5" customHeight="1" x14ac:dyDescent="0.25">
      <c r="A15" s="158" t="s">
        <v>3032</v>
      </c>
      <c r="B15" s="82" t="s">
        <v>213</v>
      </c>
      <c r="C15" s="82" t="s">
        <v>214</v>
      </c>
      <c r="D15" s="84" t="s">
        <v>215</v>
      </c>
      <c r="E15" s="82" t="s">
        <v>3033</v>
      </c>
      <c r="F15" s="82" t="s">
        <v>250</v>
      </c>
      <c r="G15" s="82" t="s">
        <v>218</v>
      </c>
      <c r="H15" s="84" t="s">
        <v>3034</v>
      </c>
      <c r="I15" s="240"/>
      <c r="J15" s="85"/>
      <c r="K15" s="85" t="s">
        <v>3035</v>
      </c>
      <c r="L15" s="98" t="s">
        <v>3017</v>
      </c>
      <c r="M15" s="243" t="s">
        <v>236</v>
      </c>
      <c r="N15" s="265" t="s">
        <v>237</v>
      </c>
      <c r="O15" s="262" t="s">
        <v>238</v>
      </c>
      <c r="P15" s="76"/>
      <c r="Q15" s="263" t="s">
        <v>3018</v>
      </c>
      <c r="R15" s="263" t="s">
        <v>2532</v>
      </c>
      <c r="S15" s="82" t="s">
        <v>250</v>
      </c>
      <c r="T15" s="261" t="s">
        <v>3036</v>
      </c>
      <c r="U15" s="264" t="s">
        <v>252</v>
      </c>
      <c r="V15" s="85" t="s">
        <v>3037</v>
      </c>
      <c r="W15" s="79" t="s">
        <v>6472</v>
      </c>
      <c r="X15" s="79"/>
      <c r="Y15" s="26"/>
      <c r="AA15" s="238">
        <f>IF(OR(J15="Fail",ISBLANK(J15)),INDEX('Issue Code Table'!C:C,MATCH(N:N,'Issue Code Table'!A:A,0)),IF(M15="Critical",6,IF(M15="Significant",5,IF(M15="Moderate",3,2))))</f>
        <v>1</v>
      </c>
    </row>
    <row r="16" spans="1:27" ht="56.25" customHeight="1" x14ac:dyDescent="0.25">
      <c r="A16" s="158" t="s">
        <v>3038</v>
      </c>
      <c r="B16" s="82" t="s">
        <v>788</v>
      </c>
      <c r="C16" s="82" t="s">
        <v>789</v>
      </c>
      <c r="D16" s="84" t="s">
        <v>215</v>
      </c>
      <c r="E16" s="82" t="s">
        <v>1850</v>
      </c>
      <c r="F16" s="82" t="s">
        <v>1855</v>
      </c>
      <c r="G16" s="82" t="s">
        <v>218</v>
      </c>
      <c r="H16" s="84" t="s">
        <v>1852</v>
      </c>
      <c r="I16" s="240"/>
      <c r="J16" s="85"/>
      <c r="K16" s="240" t="s">
        <v>1853</v>
      </c>
      <c r="L16" s="98"/>
      <c r="M16" s="262" t="s">
        <v>182</v>
      </c>
      <c r="N16" s="262" t="s">
        <v>1262</v>
      </c>
      <c r="O16" s="262" t="s">
        <v>1263</v>
      </c>
      <c r="P16" s="76"/>
      <c r="Q16" s="263" t="s">
        <v>3039</v>
      </c>
      <c r="R16" s="263" t="s">
        <v>3040</v>
      </c>
      <c r="S16" s="82" t="s">
        <v>1855</v>
      </c>
      <c r="T16" s="261" t="s">
        <v>3041</v>
      </c>
      <c r="U16" s="264" t="s">
        <v>3042</v>
      </c>
      <c r="V16" s="85" t="s">
        <v>3043</v>
      </c>
      <c r="W16" s="79" t="s">
        <v>6473</v>
      </c>
      <c r="X16" s="79" t="s">
        <v>229</v>
      </c>
      <c r="Y16" s="26"/>
      <c r="AA16" s="238">
        <f>IF(OR(J16="Fail",ISBLANK(J16)),INDEX('Issue Code Table'!C:C,MATCH(N:N,'Issue Code Table'!A:A,0)),IF(M16="Critical",6,IF(M16="Significant",5,IF(M16="Moderate",3,2))))</f>
        <v>5</v>
      </c>
    </row>
    <row r="17" spans="1:27" ht="48.75" customHeight="1" x14ac:dyDescent="0.25">
      <c r="A17" s="158" t="s">
        <v>3044</v>
      </c>
      <c r="B17" s="82" t="s">
        <v>788</v>
      </c>
      <c r="C17" s="82" t="s">
        <v>789</v>
      </c>
      <c r="D17" s="84" t="s">
        <v>215</v>
      </c>
      <c r="E17" s="82" t="s">
        <v>3045</v>
      </c>
      <c r="F17" s="82" t="s">
        <v>3046</v>
      </c>
      <c r="G17" s="82" t="s">
        <v>218</v>
      </c>
      <c r="H17" s="84" t="s">
        <v>3047</v>
      </c>
      <c r="I17" s="240"/>
      <c r="J17" s="85"/>
      <c r="K17" s="240" t="s">
        <v>3048</v>
      </c>
      <c r="L17" s="98"/>
      <c r="M17" s="249" t="s">
        <v>182</v>
      </c>
      <c r="N17" s="262" t="s">
        <v>1262</v>
      </c>
      <c r="O17" s="262" t="s">
        <v>1263</v>
      </c>
      <c r="P17" s="76"/>
      <c r="Q17" s="263" t="s">
        <v>3039</v>
      </c>
      <c r="R17" s="263" t="s">
        <v>3049</v>
      </c>
      <c r="S17" s="82" t="s">
        <v>3046</v>
      </c>
      <c r="T17" s="261" t="s">
        <v>3050</v>
      </c>
      <c r="U17" s="264" t="s">
        <v>3051</v>
      </c>
      <c r="V17" s="85" t="s">
        <v>3052</v>
      </c>
      <c r="W17" s="79" t="s">
        <v>6474</v>
      </c>
      <c r="X17" s="79" t="s">
        <v>229</v>
      </c>
      <c r="Y17" s="26"/>
      <c r="AA17" s="238">
        <f>IF(OR(J17="Fail",ISBLANK(J17)),INDEX('Issue Code Table'!C:C,MATCH(N:N,'Issue Code Table'!A:A,0)),IF(M17="Critical",6,IF(M17="Significant",5,IF(M17="Moderate",3,2))))</f>
        <v>5</v>
      </c>
    </row>
    <row r="18" spans="1:27" ht="45.75" customHeight="1" x14ac:dyDescent="0.25">
      <c r="A18" s="158" t="s">
        <v>3053</v>
      </c>
      <c r="B18" s="82" t="s">
        <v>270</v>
      </c>
      <c r="C18" s="82" t="s">
        <v>271</v>
      </c>
      <c r="D18" s="84" t="s">
        <v>215</v>
      </c>
      <c r="E18" s="82" t="s">
        <v>1807</v>
      </c>
      <c r="F18" s="82" t="s">
        <v>3054</v>
      </c>
      <c r="G18" s="82" t="s">
        <v>218</v>
      </c>
      <c r="H18" s="84" t="s">
        <v>1809</v>
      </c>
      <c r="I18" s="240"/>
      <c r="J18" s="85"/>
      <c r="K18" s="240" t="s">
        <v>1810</v>
      </c>
      <c r="L18" s="98"/>
      <c r="M18" s="262" t="s">
        <v>182</v>
      </c>
      <c r="N18" s="262" t="s">
        <v>1262</v>
      </c>
      <c r="O18" s="262" t="s">
        <v>1263</v>
      </c>
      <c r="P18" s="76"/>
      <c r="Q18" s="263" t="s">
        <v>3039</v>
      </c>
      <c r="R18" s="263" t="s">
        <v>3055</v>
      </c>
      <c r="S18" s="82" t="s">
        <v>3054</v>
      </c>
      <c r="T18" s="261" t="s">
        <v>3056</v>
      </c>
      <c r="U18" s="264" t="s">
        <v>3057</v>
      </c>
      <c r="V18" s="85" t="s">
        <v>3058</v>
      </c>
      <c r="W18" s="79" t="s">
        <v>6475</v>
      </c>
      <c r="X18" s="79" t="s">
        <v>229</v>
      </c>
      <c r="Y18" s="26"/>
      <c r="AA18" s="238">
        <f>IF(OR(J18="Fail",ISBLANK(J18)),INDEX('Issue Code Table'!C:C,MATCH(N:N,'Issue Code Table'!A:A,0)),IF(M18="Critical",6,IF(M18="Significant",5,IF(M18="Moderate",3,2))))</f>
        <v>5</v>
      </c>
    </row>
    <row r="19" spans="1:27" ht="57.75" customHeight="1" x14ac:dyDescent="0.25">
      <c r="A19" s="158" t="s">
        <v>3059</v>
      </c>
      <c r="B19" s="82" t="s">
        <v>270</v>
      </c>
      <c r="C19" s="82" t="s">
        <v>271</v>
      </c>
      <c r="D19" s="84" t="s">
        <v>215</v>
      </c>
      <c r="E19" s="82" t="s">
        <v>3060</v>
      </c>
      <c r="F19" s="82" t="s">
        <v>3061</v>
      </c>
      <c r="G19" s="82" t="s">
        <v>218</v>
      </c>
      <c r="H19" s="84" t="s">
        <v>1910</v>
      </c>
      <c r="I19" s="240"/>
      <c r="J19" s="85"/>
      <c r="K19" s="240" t="s">
        <v>1911</v>
      </c>
      <c r="L19" s="98"/>
      <c r="M19" s="262" t="s">
        <v>276</v>
      </c>
      <c r="N19" s="262" t="s">
        <v>893</v>
      </c>
      <c r="O19" s="262" t="s">
        <v>894</v>
      </c>
      <c r="P19" s="76"/>
      <c r="Q19" s="263" t="s">
        <v>3039</v>
      </c>
      <c r="R19" s="263" t="s">
        <v>3062</v>
      </c>
      <c r="S19" s="82" t="s">
        <v>3061</v>
      </c>
      <c r="T19" s="261" t="s">
        <v>3063</v>
      </c>
      <c r="U19" s="264" t="s">
        <v>3064</v>
      </c>
      <c r="V19" s="85" t="s">
        <v>3065</v>
      </c>
      <c r="W19" s="79" t="s">
        <v>6476</v>
      </c>
      <c r="X19" s="79"/>
      <c r="Y19" s="26"/>
      <c r="AA19" s="238">
        <f>IF(OR(J19="Fail",ISBLANK(J19)),INDEX('Issue Code Table'!C:C,MATCH(N:N,'Issue Code Table'!A:A,0)),IF(M19="Critical",6,IF(M19="Significant",5,IF(M19="Moderate",3,2))))</f>
        <v>4</v>
      </c>
    </row>
    <row r="20" spans="1:27" ht="52.5" customHeight="1" x14ac:dyDescent="0.25">
      <c r="A20" s="158" t="s">
        <v>3066</v>
      </c>
      <c r="B20" s="82" t="s">
        <v>788</v>
      </c>
      <c r="C20" s="82" t="s">
        <v>789</v>
      </c>
      <c r="D20" s="84" t="s">
        <v>215</v>
      </c>
      <c r="E20" s="82" t="s">
        <v>1976</v>
      </c>
      <c r="F20" s="82" t="s">
        <v>3067</v>
      </c>
      <c r="G20" s="82" t="s">
        <v>218</v>
      </c>
      <c r="H20" s="84" t="s">
        <v>1978</v>
      </c>
      <c r="I20" s="240"/>
      <c r="J20" s="85"/>
      <c r="K20" s="240" t="s">
        <v>1979</v>
      </c>
      <c r="L20" s="98"/>
      <c r="M20" s="249" t="s">
        <v>182</v>
      </c>
      <c r="N20" s="265" t="s">
        <v>1262</v>
      </c>
      <c r="O20" s="262" t="s">
        <v>1263</v>
      </c>
      <c r="P20" s="76"/>
      <c r="Q20" s="263" t="s">
        <v>3039</v>
      </c>
      <c r="R20" s="263" t="s">
        <v>3068</v>
      </c>
      <c r="S20" s="82" t="s">
        <v>3067</v>
      </c>
      <c r="T20" s="261" t="s">
        <v>3069</v>
      </c>
      <c r="U20" s="264" t="s">
        <v>3070</v>
      </c>
      <c r="V20" s="85" t="s">
        <v>3071</v>
      </c>
      <c r="W20" s="79" t="s">
        <v>6477</v>
      </c>
      <c r="X20" s="79" t="s">
        <v>229</v>
      </c>
      <c r="Y20" s="26"/>
      <c r="AA20" s="238">
        <f>IF(OR(J20="Fail",ISBLANK(J20)),INDEX('Issue Code Table'!C:C,MATCH(N:N,'Issue Code Table'!A:A,0)),IF(M20="Critical",6,IF(M20="Significant",5,IF(M20="Moderate",3,2))))</f>
        <v>5</v>
      </c>
    </row>
    <row r="21" spans="1:27" ht="60.75" customHeight="1" x14ac:dyDescent="0.25">
      <c r="A21" s="158" t="s">
        <v>3072</v>
      </c>
      <c r="B21" s="82" t="s">
        <v>270</v>
      </c>
      <c r="C21" s="82" t="s">
        <v>271</v>
      </c>
      <c r="D21" s="84" t="s">
        <v>215</v>
      </c>
      <c r="E21" s="82" t="s">
        <v>3073</v>
      </c>
      <c r="F21" s="82" t="s">
        <v>3074</v>
      </c>
      <c r="G21" s="82" t="s">
        <v>218</v>
      </c>
      <c r="H21" s="84" t="s">
        <v>3075</v>
      </c>
      <c r="I21" s="240"/>
      <c r="J21" s="85"/>
      <c r="K21" s="240" t="s">
        <v>3076</v>
      </c>
      <c r="L21" s="98"/>
      <c r="M21" s="249" t="s">
        <v>182</v>
      </c>
      <c r="N21" s="262" t="s">
        <v>1262</v>
      </c>
      <c r="O21" s="262" t="s">
        <v>1263</v>
      </c>
      <c r="P21" s="76"/>
      <c r="Q21" s="263" t="s">
        <v>3039</v>
      </c>
      <c r="R21" s="263" t="s">
        <v>3077</v>
      </c>
      <c r="S21" s="82" t="s">
        <v>3074</v>
      </c>
      <c r="T21" s="261" t="s">
        <v>3078</v>
      </c>
      <c r="U21" s="264" t="s">
        <v>3079</v>
      </c>
      <c r="V21" s="85" t="s">
        <v>3080</v>
      </c>
      <c r="W21" s="79" t="s">
        <v>6478</v>
      </c>
      <c r="X21" s="79" t="s">
        <v>229</v>
      </c>
      <c r="Y21" s="26"/>
      <c r="AA21" s="238">
        <f>IF(OR(J21="Fail",ISBLANK(J21)),INDEX('Issue Code Table'!C:C,MATCH(N:N,'Issue Code Table'!A:A,0)),IF(M21="Critical",6,IF(M21="Significant",5,IF(M21="Moderate",3,2))))</f>
        <v>5</v>
      </c>
    </row>
    <row r="22" spans="1:27" ht="60.75" customHeight="1" x14ac:dyDescent="0.25">
      <c r="A22" s="158" t="s">
        <v>3081</v>
      </c>
      <c r="B22" s="82" t="s">
        <v>3082</v>
      </c>
      <c r="C22" s="82" t="s">
        <v>1829</v>
      </c>
      <c r="D22" s="84" t="s">
        <v>215</v>
      </c>
      <c r="E22" s="82" t="s">
        <v>1830</v>
      </c>
      <c r="F22" s="82" t="s">
        <v>1835</v>
      </c>
      <c r="G22" s="82" t="s">
        <v>218</v>
      </c>
      <c r="H22" s="84" t="s">
        <v>1832</v>
      </c>
      <c r="I22" s="240"/>
      <c r="J22" s="85"/>
      <c r="K22" s="240" t="s">
        <v>1833</v>
      </c>
      <c r="L22" s="98"/>
      <c r="M22" s="262" t="s">
        <v>276</v>
      </c>
      <c r="N22" s="262" t="s">
        <v>893</v>
      </c>
      <c r="O22" s="262" t="s">
        <v>894</v>
      </c>
      <c r="P22" s="76"/>
      <c r="Q22" s="263" t="s">
        <v>3039</v>
      </c>
      <c r="R22" s="263" t="s">
        <v>3083</v>
      </c>
      <c r="S22" s="82" t="s">
        <v>1835</v>
      </c>
      <c r="T22" s="261" t="s">
        <v>3084</v>
      </c>
      <c r="U22" s="264" t="s">
        <v>3085</v>
      </c>
      <c r="V22" s="85" t="s">
        <v>3086</v>
      </c>
      <c r="W22" s="79" t="s">
        <v>6479</v>
      </c>
      <c r="X22" s="79"/>
      <c r="Y22" s="26"/>
      <c r="AA22" s="238">
        <f>IF(OR(J22="Fail",ISBLANK(J22)),INDEX('Issue Code Table'!C:C,MATCH(N:N,'Issue Code Table'!A:A,0)),IF(M22="Critical",6,IF(M22="Significant",5,IF(M22="Moderate",3,2))))</f>
        <v>4</v>
      </c>
    </row>
    <row r="23" spans="1:27" ht="46.5" customHeight="1" x14ac:dyDescent="0.25">
      <c r="A23" s="158" t="s">
        <v>3087</v>
      </c>
      <c r="B23" s="82" t="s">
        <v>1739</v>
      </c>
      <c r="C23" s="82" t="s">
        <v>1740</v>
      </c>
      <c r="D23" s="84" t="s">
        <v>215</v>
      </c>
      <c r="E23" s="82" t="s">
        <v>3088</v>
      </c>
      <c r="F23" s="82" t="s">
        <v>3089</v>
      </c>
      <c r="G23" s="82" t="s">
        <v>218</v>
      </c>
      <c r="H23" s="84" t="s">
        <v>3090</v>
      </c>
      <c r="I23" s="240"/>
      <c r="J23" s="85"/>
      <c r="K23" s="240" t="s">
        <v>3091</v>
      </c>
      <c r="L23" s="98"/>
      <c r="M23" s="262" t="s">
        <v>276</v>
      </c>
      <c r="N23" s="262" t="s">
        <v>893</v>
      </c>
      <c r="O23" s="262" t="s">
        <v>894</v>
      </c>
      <c r="P23" s="76"/>
      <c r="Q23" s="263" t="s">
        <v>3039</v>
      </c>
      <c r="R23" s="263" t="s">
        <v>3092</v>
      </c>
      <c r="S23" s="82" t="s">
        <v>3089</v>
      </c>
      <c r="T23" s="261" t="s">
        <v>3093</v>
      </c>
      <c r="U23" s="264" t="s">
        <v>1964</v>
      </c>
      <c r="V23" s="85" t="s">
        <v>3094</v>
      </c>
      <c r="W23" s="79" t="s">
        <v>6480</v>
      </c>
      <c r="X23" s="79"/>
      <c r="Y23" s="26"/>
      <c r="AA23" s="238">
        <f>IF(OR(J23="Fail",ISBLANK(J23)),INDEX('Issue Code Table'!C:C,MATCH(N:N,'Issue Code Table'!A:A,0)),IF(M23="Critical",6,IF(M23="Significant",5,IF(M23="Moderate",3,2))))</f>
        <v>4</v>
      </c>
    </row>
    <row r="24" spans="1:27" ht="57.75" customHeight="1" x14ac:dyDescent="0.25">
      <c r="A24" s="158" t="s">
        <v>3095</v>
      </c>
      <c r="B24" s="82" t="s">
        <v>1739</v>
      </c>
      <c r="C24" s="82" t="s">
        <v>1740</v>
      </c>
      <c r="D24" s="84" t="s">
        <v>215</v>
      </c>
      <c r="E24" s="82" t="s">
        <v>3096</v>
      </c>
      <c r="F24" s="82" t="s">
        <v>3097</v>
      </c>
      <c r="G24" s="82" t="s">
        <v>218</v>
      </c>
      <c r="H24" s="84" t="s">
        <v>3098</v>
      </c>
      <c r="I24" s="240"/>
      <c r="J24" s="85"/>
      <c r="K24" s="240" t="s">
        <v>3099</v>
      </c>
      <c r="L24" s="98"/>
      <c r="M24" s="262" t="s">
        <v>276</v>
      </c>
      <c r="N24" s="262" t="s">
        <v>893</v>
      </c>
      <c r="O24" s="262" t="s">
        <v>894</v>
      </c>
      <c r="P24" s="76"/>
      <c r="Q24" s="263" t="s">
        <v>3039</v>
      </c>
      <c r="R24" s="263" t="s">
        <v>3100</v>
      </c>
      <c r="S24" s="82" t="s">
        <v>3097</v>
      </c>
      <c r="T24" s="261" t="s">
        <v>3101</v>
      </c>
      <c r="U24" s="264" t="s">
        <v>3042</v>
      </c>
      <c r="V24" s="85" t="s">
        <v>3102</v>
      </c>
      <c r="W24" s="79" t="s">
        <v>6481</v>
      </c>
      <c r="X24" s="79"/>
      <c r="Y24" s="26"/>
      <c r="AA24" s="238">
        <f>IF(OR(J24="Fail",ISBLANK(J24)),INDEX('Issue Code Table'!C:C,MATCH(N:N,'Issue Code Table'!A:A,0)),IF(M24="Critical",6,IF(M24="Significant",5,IF(M24="Moderate",3,2))))</f>
        <v>4</v>
      </c>
    </row>
    <row r="25" spans="1:27" ht="52.5" customHeight="1" x14ac:dyDescent="0.25">
      <c r="A25" s="158" t="s">
        <v>3103</v>
      </c>
      <c r="B25" s="82" t="s">
        <v>788</v>
      </c>
      <c r="C25" s="82" t="s">
        <v>789</v>
      </c>
      <c r="D25" s="84" t="s">
        <v>215</v>
      </c>
      <c r="E25" s="82" t="s">
        <v>1692</v>
      </c>
      <c r="F25" s="82" t="s">
        <v>1697</v>
      </c>
      <c r="G25" s="82" t="s">
        <v>218</v>
      </c>
      <c r="H25" s="84" t="s">
        <v>1694</v>
      </c>
      <c r="I25" s="240"/>
      <c r="J25" s="85"/>
      <c r="K25" s="240" t="s">
        <v>1695</v>
      </c>
      <c r="L25" s="98"/>
      <c r="M25" s="262" t="s">
        <v>236</v>
      </c>
      <c r="N25" s="262" t="s">
        <v>893</v>
      </c>
      <c r="O25" s="262" t="s">
        <v>894</v>
      </c>
      <c r="P25" s="76"/>
      <c r="Q25" s="263" t="s">
        <v>3039</v>
      </c>
      <c r="R25" s="263" t="s">
        <v>3104</v>
      </c>
      <c r="S25" s="82" t="s">
        <v>1697</v>
      </c>
      <c r="T25" s="261" t="s">
        <v>3105</v>
      </c>
      <c r="U25" s="264" t="s">
        <v>3042</v>
      </c>
      <c r="V25" s="85" t="s">
        <v>3106</v>
      </c>
      <c r="W25" s="79" t="s">
        <v>6482</v>
      </c>
      <c r="X25" s="79"/>
      <c r="Y25" s="26"/>
      <c r="AA25" s="238">
        <f>IF(OR(J25="Fail",ISBLANK(J25)),INDEX('Issue Code Table'!C:C,MATCH(N:N,'Issue Code Table'!A:A,0)),IF(M25="Critical",6,IF(M25="Significant",5,IF(M25="Moderate",3,2))))</f>
        <v>4</v>
      </c>
    </row>
    <row r="26" spans="1:27" ht="38.25" customHeight="1" x14ac:dyDescent="0.25">
      <c r="A26" s="158" t="s">
        <v>3107</v>
      </c>
      <c r="B26" s="82" t="s">
        <v>788</v>
      </c>
      <c r="C26" s="82" t="s">
        <v>789</v>
      </c>
      <c r="D26" s="84" t="s">
        <v>215</v>
      </c>
      <c r="E26" s="82" t="s">
        <v>2018</v>
      </c>
      <c r="F26" s="82" t="s">
        <v>3108</v>
      </c>
      <c r="G26" s="82" t="s">
        <v>218</v>
      </c>
      <c r="H26" s="84" t="s">
        <v>2020</v>
      </c>
      <c r="I26" s="240"/>
      <c r="J26" s="85"/>
      <c r="K26" s="240" t="s">
        <v>2021</v>
      </c>
      <c r="L26" s="98"/>
      <c r="M26" s="249" t="s">
        <v>182</v>
      </c>
      <c r="N26" s="265" t="s">
        <v>1262</v>
      </c>
      <c r="O26" s="262" t="s">
        <v>1263</v>
      </c>
      <c r="P26" s="76"/>
      <c r="Q26" s="263" t="s">
        <v>3039</v>
      </c>
      <c r="R26" s="263" t="s">
        <v>3109</v>
      </c>
      <c r="S26" s="82" t="s">
        <v>3108</v>
      </c>
      <c r="T26" s="261" t="s">
        <v>3110</v>
      </c>
      <c r="U26" s="264" t="s">
        <v>3042</v>
      </c>
      <c r="V26" s="85" t="s">
        <v>3111</v>
      </c>
      <c r="W26" s="79" t="s">
        <v>6483</v>
      </c>
      <c r="X26" s="79" t="s">
        <v>229</v>
      </c>
      <c r="Y26" s="26"/>
      <c r="AA26" s="238">
        <f>IF(OR(J26="Fail",ISBLANK(J26)),INDEX('Issue Code Table'!C:C,MATCH(N:N,'Issue Code Table'!A:A,0)),IF(M26="Critical",6,IF(M26="Significant",5,IF(M26="Moderate",3,2))))</f>
        <v>5</v>
      </c>
    </row>
    <row r="27" spans="1:27" ht="60" customHeight="1" x14ac:dyDescent="0.25">
      <c r="A27" s="158" t="s">
        <v>3112</v>
      </c>
      <c r="B27" s="82" t="s">
        <v>788</v>
      </c>
      <c r="C27" s="82" t="s">
        <v>789</v>
      </c>
      <c r="D27" s="84" t="s">
        <v>215</v>
      </c>
      <c r="E27" s="82" t="s">
        <v>3113</v>
      </c>
      <c r="F27" s="82" t="s">
        <v>1755</v>
      </c>
      <c r="G27" s="82" t="s">
        <v>218</v>
      </c>
      <c r="H27" s="84" t="s">
        <v>3114</v>
      </c>
      <c r="I27" s="240"/>
      <c r="J27" s="85"/>
      <c r="K27" s="240" t="s">
        <v>3115</v>
      </c>
      <c r="L27" s="98"/>
      <c r="M27" s="262" t="s">
        <v>276</v>
      </c>
      <c r="N27" s="262" t="s">
        <v>893</v>
      </c>
      <c r="O27" s="262" t="s">
        <v>894</v>
      </c>
      <c r="P27" s="76"/>
      <c r="Q27" s="263" t="s">
        <v>3039</v>
      </c>
      <c r="R27" s="263" t="s">
        <v>3116</v>
      </c>
      <c r="S27" s="82" t="s">
        <v>1755</v>
      </c>
      <c r="T27" s="261" t="s">
        <v>3117</v>
      </c>
      <c r="U27" s="264" t="s">
        <v>3042</v>
      </c>
      <c r="V27" s="85" t="s">
        <v>3118</v>
      </c>
      <c r="W27" s="79" t="s">
        <v>6484</v>
      </c>
      <c r="X27" s="79"/>
      <c r="Y27" s="26"/>
      <c r="AA27" s="238">
        <f>IF(OR(J27="Fail",ISBLANK(J27)),INDEX('Issue Code Table'!C:C,MATCH(N:N,'Issue Code Table'!A:A,0)),IF(M27="Critical",6,IF(M27="Significant",5,IF(M27="Moderate",3,2))))</f>
        <v>4</v>
      </c>
    </row>
    <row r="28" spans="1:27" ht="49.5" customHeight="1" x14ac:dyDescent="0.25">
      <c r="A28" s="158" t="s">
        <v>3119</v>
      </c>
      <c r="B28" s="82" t="s">
        <v>788</v>
      </c>
      <c r="C28" s="82" t="s">
        <v>789</v>
      </c>
      <c r="D28" s="84" t="s">
        <v>215</v>
      </c>
      <c r="E28" s="82" t="s">
        <v>1701</v>
      </c>
      <c r="F28" s="82" t="s">
        <v>3120</v>
      </c>
      <c r="G28" s="82" t="s">
        <v>218</v>
      </c>
      <c r="H28" s="84" t="s">
        <v>1703</v>
      </c>
      <c r="I28" s="240"/>
      <c r="J28" s="85"/>
      <c r="K28" s="240" t="s">
        <v>1704</v>
      </c>
      <c r="L28" s="98"/>
      <c r="M28" s="262" t="s">
        <v>276</v>
      </c>
      <c r="N28" s="262" t="s">
        <v>893</v>
      </c>
      <c r="O28" s="262" t="s">
        <v>894</v>
      </c>
      <c r="P28" s="76"/>
      <c r="Q28" s="263" t="s">
        <v>3039</v>
      </c>
      <c r="R28" s="263" t="s">
        <v>3121</v>
      </c>
      <c r="S28" s="82" t="s">
        <v>3120</v>
      </c>
      <c r="T28" s="261" t="s">
        <v>3122</v>
      </c>
      <c r="U28" s="264" t="s">
        <v>3042</v>
      </c>
      <c r="V28" s="85" t="s">
        <v>3123</v>
      </c>
      <c r="W28" s="79" t="s">
        <v>6485</v>
      </c>
      <c r="X28" s="79"/>
      <c r="Y28" s="26"/>
      <c r="AA28" s="238">
        <f>IF(OR(J28="Fail",ISBLANK(J28)),INDEX('Issue Code Table'!C:C,MATCH(N:N,'Issue Code Table'!A:A,0)),IF(M28="Critical",6,IF(M28="Significant",5,IF(M28="Moderate",3,2))))</f>
        <v>4</v>
      </c>
    </row>
    <row r="29" spans="1:27" ht="42.75" customHeight="1" x14ac:dyDescent="0.25">
      <c r="A29" s="158" t="s">
        <v>3124</v>
      </c>
      <c r="B29" s="82" t="s">
        <v>187</v>
      </c>
      <c r="C29" s="82" t="s">
        <v>188</v>
      </c>
      <c r="D29" s="84" t="s">
        <v>215</v>
      </c>
      <c r="E29" s="82" t="s">
        <v>3125</v>
      </c>
      <c r="F29" s="82" t="s">
        <v>3126</v>
      </c>
      <c r="G29" s="82" t="s">
        <v>218</v>
      </c>
      <c r="H29" s="84" t="s">
        <v>1799</v>
      </c>
      <c r="I29" s="240"/>
      <c r="J29" s="85"/>
      <c r="K29" s="85" t="s">
        <v>1800</v>
      </c>
      <c r="L29" s="98"/>
      <c r="M29" s="262" t="s">
        <v>276</v>
      </c>
      <c r="N29" s="262" t="s">
        <v>893</v>
      </c>
      <c r="O29" s="262" t="s">
        <v>894</v>
      </c>
      <c r="P29" s="76"/>
      <c r="Q29" s="263" t="s">
        <v>3039</v>
      </c>
      <c r="R29" s="263" t="s">
        <v>3127</v>
      </c>
      <c r="S29" s="82" t="s">
        <v>3126</v>
      </c>
      <c r="T29" s="261" t="s">
        <v>3128</v>
      </c>
      <c r="U29" s="264" t="s">
        <v>3129</v>
      </c>
      <c r="V29" s="85" t="s">
        <v>3130</v>
      </c>
      <c r="W29" s="79" t="s">
        <v>3131</v>
      </c>
      <c r="X29" s="79"/>
      <c r="Y29" s="26"/>
      <c r="AA29" s="238">
        <f>IF(OR(J29="Fail",ISBLANK(J29)),INDEX('Issue Code Table'!C:C,MATCH(N:N,'Issue Code Table'!A:A,0)),IF(M29="Critical",6,IF(M29="Significant",5,IF(M29="Moderate",3,2))))</f>
        <v>4</v>
      </c>
    </row>
    <row r="30" spans="1:27" ht="64.5" customHeight="1" x14ac:dyDescent="0.25">
      <c r="A30" s="158" t="s">
        <v>3132</v>
      </c>
      <c r="B30" s="82" t="s">
        <v>788</v>
      </c>
      <c r="C30" s="82" t="s">
        <v>789</v>
      </c>
      <c r="D30" s="84" t="s">
        <v>215</v>
      </c>
      <c r="E30" s="82" t="s">
        <v>1840</v>
      </c>
      <c r="F30" s="82" t="s">
        <v>3133</v>
      </c>
      <c r="G30" s="82" t="s">
        <v>218</v>
      </c>
      <c r="H30" s="84" t="s">
        <v>1842</v>
      </c>
      <c r="I30" s="240"/>
      <c r="J30" s="85"/>
      <c r="K30" s="85" t="s">
        <v>1843</v>
      </c>
      <c r="L30" s="98"/>
      <c r="M30" s="262" t="s">
        <v>276</v>
      </c>
      <c r="N30" s="262" t="s">
        <v>893</v>
      </c>
      <c r="O30" s="262" t="s">
        <v>894</v>
      </c>
      <c r="P30" s="76"/>
      <c r="Q30" s="263" t="s">
        <v>3039</v>
      </c>
      <c r="R30" s="263" t="s">
        <v>3134</v>
      </c>
      <c r="S30" s="82" t="s">
        <v>3133</v>
      </c>
      <c r="T30" s="261" t="s">
        <v>3135</v>
      </c>
      <c r="U30" s="264" t="s">
        <v>3136</v>
      </c>
      <c r="V30" s="85" t="s">
        <v>3137</v>
      </c>
      <c r="W30" s="79" t="s">
        <v>6486</v>
      </c>
      <c r="X30" s="79"/>
      <c r="Y30" s="26"/>
      <c r="AA30" s="238">
        <f>IF(OR(J30="Fail",ISBLANK(J30)),INDEX('Issue Code Table'!C:C,MATCH(N:N,'Issue Code Table'!A:A,0)),IF(M30="Critical",6,IF(M30="Significant",5,IF(M30="Moderate",3,2))))</f>
        <v>4</v>
      </c>
    </row>
    <row r="31" spans="1:27" ht="67.5" customHeight="1" x14ac:dyDescent="0.25">
      <c r="A31" s="158" t="s">
        <v>3138</v>
      </c>
      <c r="B31" s="82" t="s">
        <v>187</v>
      </c>
      <c r="C31" s="82" t="s">
        <v>188</v>
      </c>
      <c r="D31" s="84" t="s">
        <v>215</v>
      </c>
      <c r="E31" s="82" t="s">
        <v>3139</v>
      </c>
      <c r="F31" s="82" t="s">
        <v>1687</v>
      </c>
      <c r="G31" s="82" t="s">
        <v>218</v>
      </c>
      <c r="H31" s="84" t="s">
        <v>3140</v>
      </c>
      <c r="I31" s="240"/>
      <c r="J31" s="85"/>
      <c r="K31" s="85" t="s">
        <v>3141</v>
      </c>
      <c r="L31" s="98"/>
      <c r="M31" s="249" t="s">
        <v>182</v>
      </c>
      <c r="N31" s="262" t="s">
        <v>841</v>
      </c>
      <c r="O31" s="262" t="s">
        <v>842</v>
      </c>
      <c r="P31" s="76"/>
      <c r="Q31" s="263" t="s">
        <v>3039</v>
      </c>
      <c r="R31" s="263" t="s">
        <v>3142</v>
      </c>
      <c r="S31" s="82" t="s">
        <v>1687</v>
      </c>
      <c r="T31" s="261" t="s">
        <v>3143</v>
      </c>
      <c r="U31" s="264" t="s">
        <v>3144</v>
      </c>
      <c r="V31" s="85" t="s">
        <v>3145</v>
      </c>
      <c r="W31" s="79" t="s">
        <v>6487</v>
      </c>
      <c r="X31" s="79" t="s">
        <v>229</v>
      </c>
      <c r="Y31" s="26"/>
      <c r="AA31" s="238">
        <f>IF(OR(J31="Fail",ISBLANK(J31)),INDEX('Issue Code Table'!C:C,MATCH(N:N,'Issue Code Table'!A:A,0)),IF(M31="Critical",6,IF(M31="Significant",5,IF(M31="Moderate",3,2))))</f>
        <v>6</v>
      </c>
    </row>
    <row r="32" spans="1:27" ht="65.25" customHeight="1" x14ac:dyDescent="0.25">
      <c r="A32" s="158" t="s">
        <v>3146</v>
      </c>
      <c r="B32" s="82" t="s">
        <v>788</v>
      </c>
      <c r="C32" s="82" t="s">
        <v>789</v>
      </c>
      <c r="D32" s="84" t="s">
        <v>215</v>
      </c>
      <c r="E32" s="82" t="s">
        <v>3147</v>
      </c>
      <c r="F32" s="82" t="s">
        <v>3148</v>
      </c>
      <c r="G32" s="82" t="s">
        <v>218</v>
      </c>
      <c r="H32" s="84" t="s">
        <v>3149</v>
      </c>
      <c r="I32" s="240"/>
      <c r="J32" s="85"/>
      <c r="K32" s="85" t="s">
        <v>3150</v>
      </c>
      <c r="L32" s="98"/>
      <c r="M32" s="249" t="s">
        <v>182</v>
      </c>
      <c r="N32" s="262" t="s">
        <v>841</v>
      </c>
      <c r="O32" s="262" t="s">
        <v>842</v>
      </c>
      <c r="P32" s="76"/>
      <c r="Q32" s="263" t="s">
        <v>3039</v>
      </c>
      <c r="R32" s="263" t="s">
        <v>3151</v>
      </c>
      <c r="S32" s="82" t="s">
        <v>3148</v>
      </c>
      <c r="T32" s="261" t="s">
        <v>3152</v>
      </c>
      <c r="U32" s="264" t="s">
        <v>3153</v>
      </c>
      <c r="V32" s="85" t="s">
        <v>3154</v>
      </c>
      <c r="W32" s="79" t="s">
        <v>6488</v>
      </c>
      <c r="X32" s="79" t="s">
        <v>229</v>
      </c>
      <c r="Y32" s="26"/>
      <c r="AA32" s="238">
        <f>IF(OR(J32="Fail",ISBLANK(J32)),INDEX('Issue Code Table'!C:C,MATCH(N:N,'Issue Code Table'!A:A,0)),IF(M32="Critical",6,IF(M32="Significant",5,IF(M32="Moderate",3,2))))</f>
        <v>6</v>
      </c>
    </row>
    <row r="33" spans="1:27" ht="67.5" customHeight="1" x14ac:dyDescent="0.25">
      <c r="A33" s="158" t="s">
        <v>3155</v>
      </c>
      <c r="B33" s="82" t="s">
        <v>788</v>
      </c>
      <c r="C33" s="82" t="s">
        <v>789</v>
      </c>
      <c r="D33" s="84" t="s">
        <v>215</v>
      </c>
      <c r="E33" s="82" t="s">
        <v>3156</v>
      </c>
      <c r="F33" s="82" t="s">
        <v>3157</v>
      </c>
      <c r="G33" s="82" t="s">
        <v>218</v>
      </c>
      <c r="H33" s="84" t="s">
        <v>3158</v>
      </c>
      <c r="I33" s="240"/>
      <c r="J33" s="85"/>
      <c r="K33" s="85" t="s">
        <v>3159</v>
      </c>
      <c r="L33" s="98"/>
      <c r="M33" s="249" t="s">
        <v>182</v>
      </c>
      <c r="N33" s="262" t="s">
        <v>841</v>
      </c>
      <c r="O33" s="262" t="s">
        <v>842</v>
      </c>
      <c r="P33" s="76"/>
      <c r="Q33" s="263" t="s">
        <v>3039</v>
      </c>
      <c r="R33" s="263" t="s">
        <v>3160</v>
      </c>
      <c r="S33" s="82" t="s">
        <v>3157</v>
      </c>
      <c r="T33" s="261" t="s">
        <v>3161</v>
      </c>
      <c r="U33" s="264" t="s">
        <v>3162</v>
      </c>
      <c r="V33" s="85" t="s">
        <v>3163</v>
      </c>
      <c r="W33" s="79" t="s">
        <v>6489</v>
      </c>
      <c r="X33" s="79" t="s">
        <v>229</v>
      </c>
      <c r="Y33" s="26"/>
      <c r="AA33" s="238">
        <f>IF(OR(J33="Fail",ISBLANK(J33)),INDEX('Issue Code Table'!C:C,MATCH(N:N,'Issue Code Table'!A:A,0)),IF(M33="Critical",6,IF(M33="Significant",5,IF(M33="Moderate",3,2))))</f>
        <v>6</v>
      </c>
    </row>
    <row r="34" spans="1:27" ht="59.25" customHeight="1" x14ac:dyDescent="0.25">
      <c r="A34" s="158" t="s">
        <v>3164</v>
      </c>
      <c r="B34" s="82" t="s">
        <v>187</v>
      </c>
      <c r="C34" s="82" t="s">
        <v>188</v>
      </c>
      <c r="D34" s="84" t="s">
        <v>215</v>
      </c>
      <c r="E34" s="82" t="s">
        <v>3165</v>
      </c>
      <c r="F34" s="82" t="s">
        <v>1865</v>
      </c>
      <c r="G34" s="82" t="s">
        <v>218</v>
      </c>
      <c r="H34" s="84" t="s">
        <v>3166</v>
      </c>
      <c r="I34" s="240"/>
      <c r="J34" s="85"/>
      <c r="K34" s="85" t="s">
        <v>3167</v>
      </c>
      <c r="L34" s="98"/>
      <c r="M34" s="249" t="s">
        <v>182</v>
      </c>
      <c r="N34" s="262" t="s">
        <v>841</v>
      </c>
      <c r="O34" s="262" t="s">
        <v>842</v>
      </c>
      <c r="P34" s="76"/>
      <c r="Q34" s="263" t="s">
        <v>3039</v>
      </c>
      <c r="R34" s="263" t="s">
        <v>3168</v>
      </c>
      <c r="S34" s="82" t="s">
        <v>1865</v>
      </c>
      <c r="T34" s="261" t="s">
        <v>3169</v>
      </c>
      <c r="U34" s="264" t="s">
        <v>3170</v>
      </c>
      <c r="V34" s="85" t="s">
        <v>3171</v>
      </c>
      <c r="W34" s="79" t="s">
        <v>6490</v>
      </c>
      <c r="X34" s="79" t="s">
        <v>229</v>
      </c>
      <c r="Y34" s="26"/>
      <c r="AA34" s="238">
        <f>IF(OR(J34="Fail",ISBLANK(J34)),INDEX('Issue Code Table'!C:C,MATCH(N:N,'Issue Code Table'!A:A,0)),IF(M34="Critical",6,IF(M34="Significant",5,IF(M34="Moderate",3,2))))</f>
        <v>6</v>
      </c>
    </row>
    <row r="35" spans="1:27" ht="72" customHeight="1" x14ac:dyDescent="0.25">
      <c r="A35" s="158" t="s">
        <v>3172</v>
      </c>
      <c r="B35" s="82" t="s">
        <v>270</v>
      </c>
      <c r="C35" s="82" t="s">
        <v>271</v>
      </c>
      <c r="D35" s="84" t="s">
        <v>215</v>
      </c>
      <c r="E35" s="82" t="s">
        <v>3173</v>
      </c>
      <c r="F35" s="82" t="s">
        <v>3174</v>
      </c>
      <c r="G35" s="82" t="s">
        <v>218</v>
      </c>
      <c r="H35" s="84" t="s">
        <v>3175</v>
      </c>
      <c r="I35" s="240"/>
      <c r="J35" s="85"/>
      <c r="K35" s="240" t="s">
        <v>3176</v>
      </c>
      <c r="L35" s="98"/>
      <c r="M35" s="249" t="s">
        <v>182</v>
      </c>
      <c r="N35" s="262" t="s">
        <v>1262</v>
      </c>
      <c r="O35" s="262" t="s">
        <v>1263</v>
      </c>
      <c r="P35" s="76"/>
      <c r="Q35" s="263" t="s">
        <v>3039</v>
      </c>
      <c r="R35" s="263" t="s">
        <v>3177</v>
      </c>
      <c r="S35" s="82" t="s">
        <v>3174</v>
      </c>
      <c r="T35" s="261" t="s">
        <v>3178</v>
      </c>
      <c r="U35" s="264" t="s">
        <v>3179</v>
      </c>
      <c r="V35" s="85" t="s">
        <v>3180</v>
      </c>
      <c r="W35" s="79" t="s">
        <v>6491</v>
      </c>
      <c r="X35" s="79" t="s">
        <v>229</v>
      </c>
      <c r="Y35" s="26"/>
      <c r="AA35" s="238">
        <f>IF(OR(J35="Fail",ISBLANK(J35)),INDEX('Issue Code Table'!C:C,MATCH(N:N,'Issue Code Table'!A:A,0)),IF(M35="Critical",6,IF(M35="Significant",5,IF(M35="Moderate",3,2))))</f>
        <v>5</v>
      </c>
    </row>
    <row r="36" spans="1:27" ht="83.15" customHeight="1" x14ac:dyDescent="0.25">
      <c r="A36" s="158" t="s">
        <v>3181</v>
      </c>
      <c r="B36" s="82" t="s">
        <v>788</v>
      </c>
      <c r="C36" s="82" t="s">
        <v>789</v>
      </c>
      <c r="D36" s="84" t="s">
        <v>215</v>
      </c>
      <c r="E36" s="82" t="s">
        <v>1759</v>
      </c>
      <c r="F36" s="82" t="s">
        <v>3182</v>
      </c>
      <c r="G36" s="82" t="s">
        <v>218</v>
      </c>
      <c r="H36" s="84" t="s">
        <v>3183</v>
      </c>
      <c r="I36" s="240"/>
      <c r="J36" s="85"/>
      <c r="K36" s="240" t="s">
        <v>1762</v>
      </c>
      <c r="L36" s="98"/>
      <c r="M36" s="249" t="s">
        <v>182</v>
      </c>
      <c r="N36" s="265" t="s">
        <v>1262</v>
      </c>
      <c r="O36" s="262" t="s">
        <v>1263</v>
      </c>
      <c r="P36" s="76"/>
      <c r="Q36" s="263" t="s">
        <v>3039</v>
      </c>
      <c r="R36" s="263" t="s">
        <v>3184</v>
      </c>
      <c r="S36" s="82" t="s">
        <v>3182</v>
      </c>
      <c r="T36" s="261" t="s">
        <v>3185</v>
      </c>
      <c r="U36" s="264" t="s">
        <v>3042</v>
      </c>
      <c r="V36" s="85" t="s">
        <v>3186</v>
      </c>
      <c r="W36" s="79" t="s">
        <v>6492</v>
      </c>
      <c r="X36" s="79" t="s">
        <v>229</v>
      </c>
      <c r="Y36" s="26"/>
      <c r="AA36" s="238">
        <f>IF(OR(J36="Fail",ISBLANK(J36)),INDEX('Issue Code Table'!C:C,MATCH(N:N,'Issue Code Table'!A:A,0)),IF(M36="Critical",6,IF(M36="Significant",5,IF(M36="Moderate",3,2))))</f>
        <v>5</v>
      </c>
    </row>
    <row r="37" spans="1:27" ht="61.5" customHeight="1" x14ac:dyDescent="0.25">
      <c r="A37" s="158" t="s">
        <v>3187</v>
      </c>
      <c r="B37" s="82" t="s">
        <v>1235</v>
      </c>
      <c r="C37" s="82" t="s">
        <v>1236</v>
      </c>
      <c r="D37" s="84" t="s">
        <v>215</v>
      </c>
      <c r="E37" s="82" t="s">
        <v>1729</v>
      </c>
      <c r="F37" s="82" t="s">
        <v>1734</v>
      </c>
      <c r="G37" s="82" t="s">
        <v>218</v>
      </c>
      <c r="H37" s="84" t="s">
        <v>1731</v>
      </c>
      <c r="I37" s="240"/>
      <c r="J37" s="85"/>
      <c r="K37" s="240" t="s">
        <v>1732</v>
      </c>
      <c r="L37" s="98"/>
      <c r="M37" s="262" t="s">
        <v>276</v>
      </c>
      <c r="N37" s="262" t="s">
        <v>893</v>
      </c>
      <c r="O37" s="262" t="s">
        <v>894</v>
      </c>
      <c r="P37" s="76"/>
      <c r="Q37" s="263" t="s">
        <v>3039</v>
      </c>
      <c r="R37" s="263" t="s">
        <v>3188</v>
      </c>
      <c r="S37" s="82" t="s">
        <v>1734</v>
      </c>
      <c r="T37" s="261" t="s">
        <v>3189</v>
      </c>
      <c r="U37" s="264" t="s">
        <v>3190</v>
      </c>
      <c r="V37" s="85" t="s">
        <v>3191</v>
      </c>
      <c r="W37" s="79" t="s">
        <v>6493</v>
      </c>
      <c r="X37" s="79"/>
      <c r="Y37" s="26"/>
      <c r="AA37" s="238">
        <f>IF(OR(J37="Fail",ISBLANK(J37)),INDEX('Issue Code Table'!C:C,MATCH(N:N,'Issue Code Table'!A:A,0)),IF(M37="Critical",6,IF(M37="Significant",5,IF(M37="Moderate",3,2))))</f>
        <v>4</v>
      </c>
    </row>
    <row r="38" spans="1:27" ht="64.5" customHeight="1" x14ac:dyDescent="0.25">
      <c r="A38" s="158" t="s">
        <v>3192</v>
      </c>
      <c r="B38" s="82" t="s">
        <v>175</v>
      </c>
      <c r="C38" s="82" t="s">
        <v>176</v>
      </c>
      <c r="D38" s="84" t="s">
        <v>215</v>
      </c>
      <c r="E38" s="82" t="s">
        <v>3193</v>
      </c>
      <c r="F38" s="82" t="s">
        <v>1972</v>
      </c>
      <c r="G38" s="82" t="s">
        <v>218</v>
      </c>
      <c r="H38" s="84" t="s">
        <v>1969</v>
      </c>
      <c r="I38" s="240"/>
      <c r="J38" s="85"/>
      <c r="K38" s="240" t="s">
        <v>1970</v>
      </c>
      <c r="L38" s="98"/>
      <c r="M38" s="262" t="s">
        <v>276</v>
      </c>
      <c r="N38" s="262" t="s">
        <v>893</v>
      </c>
      <c r="O38" s="262" t="s">
        <v>894</v>
      </c>
      <c r="P38" s="76"/>
      <c r="Q38" s="263" t="s">
        <v>3039</v>
      </c>
      <c r="R38" s="263" t="s">
        <v>3194</v>
      </c>
      <c r="S38" s="82" t="s">
        <v>1972</v>
      </c>
      <c r="T38" s="261" t="s">
        <v>3195</v>
      </c>
      <c r="U38" s="264" t="s">
        <v>3196</v>
      </c>
      <c r="V38" s="85" t="s">
        <v>3197</v>
      </c>
      <c r="W38" s="79" t="s">
        <v>6494</v>
      </c>
      <c r="X38" s="79"/>
      <c r="Y38" s="26"/>
      <c r="AA38" s="238">
        <f>IF(OR(J38="Fail",ISBLANK(J38)),INDEX('Issue Code Table'!C:C,MATCH(N:N,'Issue Code Table'!A:A,0)),IF(M38="Critical",6,IF(M38="Significant",5,IF(M38="Moderate",3,2))))</f>
        <v>4</v>
      </c>
    </row>
    <row r="39" spans="1:27" ht="60" customHeight="1" x14ac:dyDescent="0.25">
      <c r="A39" s="158" t="s">
        <v>3198</v>
      </c>
      <c r="B39" s="82" t="s">
        <v>992</v>
      </c>
      <c r="C39" s="82" t="s">
        <v>993</v>
      </c>
      <c r="D39" s="84" t="s">
        <v>215</v>
      </c>
      <c r="E39" s="82" t="s">
        <v>3199</v>
      </c>
      <c r="F39" s="82" t="s">
        <v>3200</v>
      </c>
      <c r="G39" s="82" t="s">
        <v>218</v>
      </c>
      <c r="H39" s="84" t="s">
        <v>3201</v>
      </c>
      <c r="I39" s="240"/>
      <c r="J39" s="85"/>
      <c r="K39" s="240" t="s">
        <v>3202</v>
      </c>
      <c r="L39" s="98"/>
      <c r="M39" s="249" t="s">
        <v>182</v>
      </c>
      <c r="N39" s="265" t="s">
        <v>1262</v>
      </c>
      <c r="O39" s="262" t="s">
        <v>1263</v>
      </c>
      <c r="P39" s="76"/>
      <c r="Q39" s="263" t="s">
        <v>3039</v>
      </c>
      <c r="R39" s="263" t="s">
        <v>3203</v>
      </c>
      <c r="S39" s="82" t="s">
        <v>3200</v>
      </c>
      <c r="T39" s="261" t="s">
        <v>3204</v>
      </c>
      <c r="U39" s="264" t="s">
        <v>3205</v>
      </c>
      <c r="V39" s="85" t="s">
        <v>3206</v>
      </c>
      <c r="W39" s="79" t="s">
        <v>6560</v>
      </c>
      <c r="X39" s="79" t="s">
        <v>229</v>
      </c>
      <c r="Y39" s="26"/>
      <c r="AA39" s="238">
        <f>IF(OR(J39="Fail",ISBLANK(J39)),INDEX('Issue Code Table'!C:C,MATCH(N:N,'Issue Code Table'!A:A,0)),IF(M39="Critical",6,IF(M39="Significant",5,IF(M39="Moderate",3,2))))</f>
        <v>5</v>
      </c>
    </row>
    <row r="40" spans="1:27" ht="60.75" customHeight="1" x14ac:dyDescent="0.25">
      <c r="A40" s="158" t="s">
        <v>3207</v>
      </c>
      <c r="B40" s="82" t="s">
        <v>788</v>
      </c>
      <c r="C40" s="82" t="s">
        <v>789</v>
      </c>
      <c r="D40" s="84" t="s">
        <v>215</v>
      </c>
      <c r="E40" s="82" t="s">
        <v>1710</v>
      </c>
      <c r="F40" s="82" t="s">
        <v>1715</v>
      </c>
      <c r="G40" s="82" t="s">
        <v>218</v>
      </c>
      <c r="H40" s="84" t="s">
        <v>1712</v>
      </c>
      <c r="I40" s="240"/>
      <c r="J40" s="85"/>
      <c r="K40" s="240" t="s">
        <v>1713</v>
      </c>
      <c r="L40" s="98"/>
      <c r="M40" s="262" t="s">
        <v>276</v>
      </c>
      <c r="N40" s="262" t="s">
        <v>893</v>
      </c>
      <c r="O40" s="262" t="s">
        <v>894</v>
      </c>
      <c r="P40" s="76"/>
      <c r="Q40" s="263" t="s">
        <v>3039</v>
      </c>
      <c r="R40" s="263" t="s">
        <v>3208</v>
      </c>
      <c r="S40" s="82" t="s">
        <v>1715</v>
      </c>
      <c r="T40" s="261" t="s">
        <v>3209</v>
      </c>
      <c r="U40" s="264" t="s">
        <v>3042</v>
      </c>
      <c r="V40" s="85" t="s">
        <v>3210</v>
      </c>
      <c r="W40" s="79" t="s">
        <v>6561</v>
      </c>
      <c r="X40" s="79"/>
      <c r="Y40" s="26"/>
      <c r="AA40" s="238">
        <f>IF(OR(J40="Fail",ISBLANK(J40)),INDEX('Issue Code Table'!C:C,MATCH(N:N,'Issue Code Table'!A:A,0)),IF(M40="Critical",6,IF(M40="Significant",5,IF(M40="Moderate",3,2))))</f>
        <v>4</v>
      </c>
    </row>
    <row r="41" spans="1:27" ht="66.75" customHeight="1" x14ac:dyDescent="0.25">
      <c r="A41" s="158" t="s">
        <v>3211</v>
      </c>
      <c r="B41" s="82" t="s">
        <v>270</v>
      </c>
      <c r="C41" s="82" t="s">
        <v>271</v>
      </c>
      <c r="D41" s="84" t="s">
        <v>215</v>
      </c>
      <c r="E41" s="82" t="s">
        <v>1996</v>
      </c>
      <c r="F41" s="82" t="s">
        <v>3212</v>
      </c>
      <c r="G41" s="82" t="s">
        <v>218</v>
      </c>
      <c r="H41" s="84" t="s">
        <v>1998</v>
      </c>
      <c r="I41" s="240"/>
      <c r="J41" s="85"/>
      <c r="K41" s="240" t="s">
        <v>1999</v>
      </c>
      <c r="L41" s="98"/>
      <c r="M41" s="262" t="s">
        <v>276</v>
      </c>
      <c r="N41" s="262" t="s">
        <v>893</v>
      </c>
      <c r="O41" s="262" t="s">
        <v>894</v>
      </c>
      <c r="P41" s="76"/>
      <c r="Q41" s="263" t="s">
        <v>3039</v>
      </c>
      <c r="R41" s="263" t="s">
        <v>3213</v>
      </c>
      <c r="S41" s="82" t="s">
        <v>3212</v>
      </c>
      <c r="T41" s="261" t="s">
        <v>3214</v>
      </c>
      <c r="U41" s="264" t="s">
        <v>3215</v>
      </c>
      <c r="V41" s="85" t="s">
        <v>3216</v>
      </c>
      <c r="W41" s="79" t="s">
        <v>6562</v>
      </c>
      <c r="X41" s="79"/>
      <c r="Y41" s="26"/>
      <c r="AA41" s="238">
        <f>IF(OR(J41="Fail",ISBLANK(J41)),INDEX('Issue Code Table'!C:C,MATCH(N:N,'Issue Code Table'!A:A,0)),IF(M41="Critical",6,IF(M41="Significant",5,IF(M41="Moderate",3,2))))</f>
        <v>4</v>
      </c>
    </row>
    <row r="42" spans="1:27" ht="83.15" customHeight="1" x14ac:dyDescent="0.25">
      <c r="A42" s="158" t="s">
        <v>3217</v>
      </c>
      <c r="B42" s="82" t="s">
        <v>270</v>
      </c>
      <c r="C42" s="82" t="s">
        <v>271</v>
      </c>
      <c r="D42" s="84" t="s">
        <v>215</v>
      </c>
      <c r="E42" s="82" t="s">
        <v>1987</v>
      </c>
      <c r="F42" s="82" t="s">
        <v>3218</v>
      </c>
      <c r="G42" s="82" t="s">
        <v>218</v>
      </c>
      <c r="H42" s="84" t="s">
        <v>1989</v>
      </c>
      <c r="I42" s="240"/>
      <c r="J42" s="85"/>
      <c r="K42" s="240" t="s">
        <v>1990</v>
      </c>
      <c r="L42" s="98"/>
      <c r="M42" s="262" t="s">
        <v>276</v>
      </c>
      <c r="N42" s="262" t="s">
        <v>893</v>
      </c>
      <c r="O42" s="262" t="s">
        <v>894</v>
      </c>
      <c r="P42" s="76"/>
      <c r="Q42" s="263" t="s">
        <v>3039</v>
      </c>
      <c r="R42" s="263" t="s">
        <v>3219</v>
      </c>
      <c r="S42" s="82" t="s">
        <v>3218</v>
      </c>
      <c r="T42" s="261" t="s">
        <v>3220</v>
      </c>
      <c r="U42" s="264" t="s">
        <v>3042</v>
      </c>
      <c r="V42" s="85" t="s">
        <v>3221</v>
      </c>
      <c r="W42" s="79" t="s">
        <v>6563</v>
      </c>
      <c r="X42" s="79"/>
      <c r="Y42" s="26"/>
      <c r="AA42" s="238">
        <f>IF(OR(J42="Fail",ISBLANK(J42)),INDEX('Issue Code Table'!C:C,MATCH(N:N,'Issue Code Table'!A:A,0)),IF(M42="Critical",6,IF(M42="Significant",5,IF(M42="Moderate",3,2))))</f>
        <v>4</v>
      </c>
    </row>
    <row r="43" spans="1:27" ht="83.15" customHeight="1" x14ac:dyDescent="0.25">
      <c r="A43" s="158" t="s">
        <v>3222</v>
      </c>
      <c r="B43" s="82" t="s">
        <v>175</v>
      </c>
      <c r="C43" s="82" t="s">
        <v>176</v>
      </c>
      <c r="D43" s="84" t="s">
        <v>215</v>
      </c>
      <c r="E43" s="82" t="s">
        <v>1918</v>
      </c>
      <c r="F43" s="82" t="s">
        <v>1923</v>
      </c>
      <c r="G43" s="82" t="s">
        <v>218</v>
      </c>
      <c r="H43" s="84" t="s">
        <v>1920</v>
      </c>
      <c r="I43" s="240"/>
      <c r="J43" s="85"/>
      <c r="K43" s="240" t="s">
        <v>1921</v>
      </c>
      <c r="L43" s="98"/>
      <c r="M43" s="262" t="s">
        <v>276</v>
      </c>
      <c r="N43" s="262" t="s">
        <v>893</v>
      </c>
      <c r="O43" s="262" t="s">
        <v>894</v>
      </c>
      <c r="P43" s="76"/>
      <c r="Q43" s="263" t="s">
        <v>3039</v>
      </c>
      <c r="R43" s="263" t="s">
        <v>3223</v>
      </c>
      <c r="S43" s="82" t="s">
        <v>1923</v>
      </c>
      <c r="T43" s="261" t="s">
        <v>3224</v>
      </c>
      <c r="U43" s="264" t="s">
        <v>3042</v>
      </c>
      <c r="V43" s="85" t="s">
        <v>3225</v>
      </c>
      <c r="W43" s="79" t="s">
        <v>6564</v>
      </c>
      <c r="X43" s="79"/>
      <c r="Y43" s="26"/>
      <c r="AA43" s="238">
        <f>IF(OR(J43="Fail",ISBLANK(J43)),INDEX('Issue Code Table'!C:C,MATCH(N:N,'Issue Code Table'!A:A,0)),IF(M43="Critical",6,IF(M43="Significant",5,IF(M43="Moderate",3,2))))</f>
        <v>4</v>
      </c>
    </row>
    <row r="44" spans="1:27" ht="83.15" customHeight="1" x14ac:dyDescent="0.25">
      <c r="A44" s="158" t="s">
        <v>3226</v>
      </c>
      <c r="B44" s="82" t="s">
        <v>788</v>
      </c>
      <c r="C44" s="82" t="s">
        <v>789</v>
      </c>
      <c r="D44" s="84" t="s">
        <v>215</v>
      </c>
      <c r="E44" s="82" t="s">
        <v>3227</v>
      </c>
      <c r="F44" s="82" t="s">
        <v>3228</v>
      </c>
      <c r="G44" s="82" t="s">
        <v>218</v>
      </c>
      <c r="H44" s="84" t="s">
        <v>3229</v>
      </c>
      <c r="I44" s="240"/>
      <c r="J44" s="85"/>
      <c r="K44" s="240" t="s">
        <v>3230</v>
      </c>
      <c r="L44" s="98"/>
      <c r="M44" s="262" t="s">
        <v>276</v>
      </c>
      <c r="N44" s="262" t="s">
        <v>893</v>
      </c>
      <c r="O44" s="262" t="s">
        <v>894</v>
      </c>
      <c r="P44" s="76"/>
      <c r="Q44" s="263" t="s">
        <v>3039</v>
      </c>
      <c r="R44" s="263" t="s">
        <v>3231</v>
      </c>
      <c r="S44" s="82" t="s">
        <v>3228</v>
      </c>
      <c r="T44" s="261" t="s">
        <v>3232</v>
      </c>
      <c r="U44" s="264" t="s">
        <v>3042</v>
      </c>
      <c r="V44" s="85" t="s">
        <v>3233</v>
      </c>
      <c r="W44" s="79" t="s">
        <v>6565</v>
      </c>
      <c r="X44" s="79"/>
      <c r="Y44" s="26"/>
      <c r="AA44" s="238">
        <f>IF(OR(J44="Fail",ISBLANK(J44)),INDEX('Issue Code Table'!C:C,MATCH(N:N,'Issue Code Table'!A:A,0)),IF(M44="Critical",6,IF(M44="Significant",5,IF(M44="Moderate",3,2))))</f>
        <v>4</v>
      </c>
    </row>
    <row r="45" spans="1:27" ht="83.15" customHeight="1" x14ac:dyDescent="0.25">
      <c r="A45" s="158" t="s">
        <v>3234</v>
      </c>
      <c r="B45" s="82" t="s">
        <v>1817</v>
      </c>
      <c r="C45" s="82" t="s">
        <v>1818</v>
      </c>
      <c r="D45" s="84" t="s">
        <v>215</v>
      </c>
      <c r="E45" s="82" t="s">
        <v>1819</v>
      </c>
      <c r="F45" s="82" t="s">
        <v>3235</v>
      </c>
      <c r="G45" s="82" t="s">
        <v>218</v>
      </c>
      <c r="H45" s="84" t="s">
        <v>1821</v>
      </c>
      <c r="I45" s="240"/>
      <c r="J45" s="85"/>
      <c r="K45" s="240" t="s">
        <v>1822</v>
      </c>
      <c r="L45" s="98"/>
      <c r="M45" s="262" t="s">
        <v>276</v>
      </c>
      <c r="N45" s="262" t="s">
        <v>893</v>
      </c>
      <c r="O45" s="262" t="s">
        <v>894</v>
      </c>
      <c r="P45" s="76"/>
      <c r="Q45" s="263" t="s">
        <v>3039</v>
      </c>
      <c r="R45" s="263" t="s">
        <v>3236</v>
      </c>
      <c r="S45" s="82" t="s">
        <v>3235</v>
      </c>
      <c r="T45" s="261" t="s">
        <v>3237</v>
      </c>
      <c r="U45" s="264" t="s">
        <v>3042</v>
      </c>
      <c r="V45" s="85" t="s">
        <v>3238</v>
      </c>
      <c r="W45" s="79" t="s">
        <v>6566</v>
      </c>
      <c r="X45" s="79"/>
      <c r="Y45" s="26"/>
      <c r="AA45" s="238">
        <f>IF(OR(J45="Fail",ISBLANK(J45)),INDEX('Issue Code Table'!C:C,MATCH(N:N,'Issue Code Table'!A:A,0)),IF(M45="Critical",6,IF(M45="Significant",5,IF(M45="Moderate",3,2))))</f>
        <v>4</v>
      </c>
    </row>
    <row r="46" spans="1:27" ht="55.5" customHeight="1" x14ac:dyDescent="0.25">
      <c r="A46" s="158" t="s">
        <v>3239</v>
      </c>
      <c r="B46" s="82" t="s">
        <v>270</v>
      </c>
      <c r="C46" s="82" t="s">
        <v>271</v>
      </c>
      <c r="D46" s="84" t="s">
        <v>215</v>
      </c>
      <c r="E46" s="82" t="s">
        <v>1889</v>
      </c>
      <c r="F46" s="82" t="s">
        <v>3240</v>
      </c>
      <c r="G46" s="82" t="s">
        <v>218</v>
      </c>
      <c r="H46" s="84" t="s">
        <v>1891</v>
      </c>
      <c r="I46" s="240"/>
      <c r="J46" s="85"/>
      <c r="K46" s="240" t="s">
        <v>1892</v>
      </c>
      <c r="L46" s="98"/>
      <c r="M46" s="262" t="s">
        <v>276</v>
      </c>
      <c r="N46" s="262" t="s">
        <v>893</v>
      </c>
      <c r="O46" s="262" t="s">
        <v>894</v>
      </c>
      <c r="P46" s="76"/>
      <c r="Q46" s="263" t="s">
        <v>3039</v>
      </c>
      <c r="R46" s="263" t="s">
        <v>3241</v>
      </c>
      <c r="S46" s="82" t="s">
        <v>3240</v>
      </c>
      <c r="T46" s="261" t="s">
        <v>3242</v>
      </c>
      <c r="U46" s="264" t="s">
        <v>3042</v>
      </c>
      <c r="V46" s="85" t="s">
        <v>3243</v>
      </c>
      <c r="W46" s="79" t="s">
        <v>6567</v>
      </c>
      <c r="X46" s="79"/>
      <c r="Y46" s="26"/>
      <c r="AA46" s="238">
        <f>IF(OR(J46="Fail",ISBLANK(J46)),INDEX('Issue Code Table'!C:C,MATCH(N:N,'Issue Code Table'!A:A,0)),IF(M46="Critical",6,IF(M46="Significant",5,IF(M46="Moderate",3,2))))</f>
        <v>4</v>
      </c>
    </row>
    <row r="47" spans="1:27" ht="60" customHeight="1" x14ac:dyDescent="0.25">
      <c r="A47" s="158" t="s">
        <v>3244</v>
      </c>
      <c r="B47" s="82" t="s">
        <v>270</v>
      </c>
      <c r="C47" s="82" t="s">
        <v>271</v>
      </c>
      <c r="D47" s="84" t="s">
        <v>215</v>
      </c>
      <c r="E47" s="82" t="s">
        <v>1768</v>
      </c>
      <c r="F47" s="82" t="s">
        <v>3245</v>
      </c>
      <c r="G47" s="82" t="s">
        <v>218</v>
      </c>
      <c r="H47" s="84" t="s">
        <v>1770</v>
      </c>
      <c r="I47" s="240"/>
      <c r="J47" s="85"/>
      <c r="K47" s="240" t="s">
        <v>1771</v>
      </c>
      <c r="L47" s="98"/>
      <c r="M47" s="262" t="s">
        <v>276</v>
      </c>
      <c r="N47" s="262" t="s">
        <v>893</v>
      </c>
      <c r="O47" s="262" t="s">
        <v>894</v>
      </c>
      <c r="P47" s="76"/>
      <c r="Q47" s="263" t="s">
        <v>3039</v>
      </c>
      <c r="R47" s="263" t="s">
        <v>3246</v>
      </c>
      <c r="S47" s="82" t="s">
        <v>3245</v>
      </c>
      <c r="T47" s="261" t="s">
        <v>3247</v>
      </c>
      <c r="U47" s="264" t="s">
        <v>3248</v>
      </c>
      <c r="V47" s="85" t="s">
        <v>3249</v>
      </c>
      <c r="W47" s="79" t="s">
        <v>6569</v>
      </c>
      <c r="X47" s="79"/>
      <c r="Y47" s="26"/>
      <c r="AA47" s="238">
        <f>IF(OR(J47="Fail",ISBLANK(J47)),INDEX('Issue Code Table'!C:C,MATCH(N:N,'Issue Code Table'!A:A,0)),IF(M47="Critical",6,IF(M47="Significant",5,IF(M47="Moderate",3,2))))</f>
        <v>4</v>
      </c>
    </row>
    <row r="48" spans="1:27" ht="83.15" customHeight="1" x14ac:dyDescent="0.25">
      <c r="A48" s="158" t="s">
        <v>3250</v>
      </c>
      <c r="B48" s="82" t="s">
        <v>270</v>
      </c>
      <c r="C48" s="82" t="s">
        <v>271</v>
      </c>
      <c r="D48" s="84" t="s">
        <v>215</v>
      </c>
      <c r="E48" s="82" t="s">
        <v>3251</v>
      </c>
      <c r="F48" s="82" t="s">
        <v>3252</v>
      </c>
      <c r="G48" s="82" t="s">
        <v>218</v>
      </c>
      <c r="H48" s="84" t="s">
        <v>3253</v>
      </c>
      <c r="I48" s="240"/>
      <c r="J48" s="85"/>
      <c r="K48" s="240" t="s">
        <v>3254</v>
      </c>
      <c r="L48" s="98"/>
      <c r="M48" s="262" t="s">
        <v>276</v>
      </c>
      <c r="N48" s="262" t="s">
        <v>893</v>
      </c>
      <c r="O48" s="262" t="s">
        <v>894</v>
      </c>
      <c r="P48" s="76"/>
      <c r="Q48" s="263" t="s">
        <v>3039</v>
      </c>
      <c r="R48" s="263" t="s">
        <v>3255</v>
      </c>
      <c r="S48" s="82" t="s">
        <v>3252</v>
      </c>
      <c r="T48" s="261" t="s">
        <v>3256</v>
      </c>
      <c r="U48" s="264" t="s">
        <v>3042</v>
      </c>
      <c r="V48" s="85" t="s">
        <v>3257</v>
      </c>
      <c r="W48" s="79" t="s">
        <v>6568</v>
      </c>
      <c r="X48" s="79"/>
      <c r="Y48" s="26"/>
      <c r="AA48" s="238">
        <f>IF(OR(J48="Fail",ISBLANK(J48)),INDEX('Issue Code Table'!C:C,MATCH(N:N,'Issue Code Table'!A:A,0)),IF(M48="Critical",6,IF(M48="Significant",5,IF(M48="Moderate",3,2))))</f>
        <v>4</v>
      </c>
    </row>
    <row r="49" spans="1:27" ht="63" customHeight="1" x14ac:dyDescent="0.25">
      <c r="A49" s="158" t="s">
        <v>3258</v>
      </c>
      <c r="B49" s="82" t="s">
        <v>270</v>
      </c>
      <c r="C49" s="82" t="s">
        <v>271</v>
      </c>
      <c r="D49" s="84" t="s">
        <v>215</v>
      </c>
      <c r="E49" s="82" t="s">
        <v>3259</v>
      </c>
      <c r="F49" s="82" t="s">
        <v>3260</v>
      </c>
      <c r="G49" s="82" t="s">
        <v>218</v>
      </c>
      <c r="H49" s="84" t="s">
        <v>2008</v>
      </c>
      <c r="I49" s="240"/>
      <c r="J49" s="85"/>
      <c r="K49" s="240" t="s">
        <v>2009</v>
      </c>
      <c r="L49" s="98"/>
      <c r="M49" s="262" t="s">
        <v>276</v>
      </c>
      <c r="N49" s="262" t="s">
        <v>893</v>
      </c>
      <c r="O49" s="262" t="s">
        <v>894</v>
      </c>
      <c r="P49" s="76"/>
      <c r="Q49" s="263" t="s">
        <v>3039</v>
      </c>
      <c r="R49" s="263" t="s">
        <v>3261</v>
      </c>
      <c r="S49" s="82" t="s">
        <v>3260</v>
      </c>
      <c r="T49" s="261" t="s">
        <v>3262</v>
      </c>
      <c r="U49" s="264" t="s">
        <v>3263</v>
      </c>
      <c r="V49" s="85" t="s">
        <v>3264</v>
      </c>
      <c r="W49" s="79" t="s">
        <v>3265</v>
      </c>
      <c r="X49" s="79"/>
      <c r="Y49" s="26"/>
      <c r="AA49" s="238">
        <f>IF(OR(J49="Fail",ISBLANK(J49)),INDEX('Issue Code Table'!C:C,MATCH(N:N,'Issue Code Table'!A:A,0)),IF(M49="Critical",6,IF(M49="Significant",5,IF(M49="Moderate",3,2))))</f>
        <v>4</v>
      </c>
    </row>
    <row r="50" spans="1:27" ht="60" customHeight="1" x14ac:dyDescent="0.25">
      <c r="A50" s="158" t="s">
        <v>3266</v>
      </c>
      <c r="B50" s="82" t="s">
        <v>270</v>
      </c>
      <c r="C50" s="82" t="s">
        <v>271</v>
      </c>
      <c r="D50" s="84" t="s">
        <v>215</v>
      </c>
      <c r="E50" s="82" t="s">
        <v>1879</v>
      </c>
      <c r="F50" s="82" t="s">
        <v>3267</v>
      </c>
      <c r="G50" s="82" t="s">
        <v>218</v>
      </c>
      <c r="H50" s="84" t="s">
        <v>1881</v>
      </c>
      <c r="I50" s="240"/>
      <c r="J50" s="85"/>
      <c r="K50" s="240" t="s">
        <v>1882</v>
      </c>
      <c r="L50" s="98"/>
      <c r="M50" s="262" t="s">
        <v>276</v>
      </c>
      <c r="N50" s="262" t="s">
        <v>893</v>
      </c>
      <c r="O50" s="262" t="s">
        <v>894</v>
      </c>
      <c r="P50" s="76"/>
      <c r="Q50" s="263" t="s">
        <v>3039</v>
      </c>
      <c r="R50" s="263" t="s">
        <v>3268</v>
      </c>
      <c r="S50" s="82" t="s">
        <v>3267</v>
      </c>
      <c r="T50" s="261" t="s">
        <v>3269</v>
      </c>
      <c r="U50" s="264" t="s">
        <v>3270</v>
      </c>
      <c r="V50" s="85" t="s">
        <v>3271</v>
      </c>
      <c r="W50" s="79" t="s">
        <v>6570</v>
      </c>
      <c r="X50" s="79"/>
      <c r="Y50" s="26"/>
      <c r="AA50" s="238">
        <f>IF(OR(J50="Fail",ISBLANK(J50)),INDEX('Issue Code Table'!C:C,MATCH(N:N,'Issue Code Table'!A:A,0)),IF(M50="Critical",6,IF(M50="Significant",5,IF(M50="Moderate",3,2))))</f>
        <v>4</v>
      </c>
    </row>
    <row r="51" spans="1:27" ht="83.15" customHeight="1" x14ac:dyDescent="0.25">
      <c r="A51" s="158" t="s">
        <v>3272</v>
      </c>
      <c r="B51" s="82" t="s">
        <v>788</v>
      </c>
      <c r="C51" s="82" t="s">
        <v>789</v>
      </c>
      <c r="D51" s="84" t="s">
        <v>215</v>
      </c>
      <c r="E51" s="82" t="s">
        <v>1778</v>
      </c>
      <c r="F51" s="82" t="s">
        <v>3273</v>
      </c>
      <c r="G51" s="82" t="s">
        <v>218</v>
      </c>
      <c r="H51" s="84" t="s">
        <v>1780</v>
      </c>
      <c r="I51" s="240"/>
      <c r="J51" s="85"/>
      <c r="K51" s="240" t="s">
        <v>1781</v>
      </c>
      <c r="L51" s="98"/>
      <c r="M51" s="262" t="s">
        <v>276</v>
      </c>
      <c r="N51" s="262" t="s">
        <v>893</v>
      </c>
      <c r="O51" s="262" t="s">
        <v>894</v>
      </c>
      <c r="P51" s="76"/>
      <c r="Q51" s="263" t="s">
        <v>3039</v>
      </c>
      <c r="R51" s="263" t="s">
        <v>3274</v>
      </c>
      <c r="S51" s="82" t="s">
        <v>3273</v>
      </c>
      <c r="T51" s="261" t="s">
        <v>3275</v>
      </c>
      <c r="U51" s="264" t="s">
        <v>3276</v>
      </c>
      <c r="V51" s="85" t="s">
        <v>3277</v>
      </c>
      <c r="W51" s="79" t="s">
        <v>6571</v>
      </c>
      <c r="X51" s="79"/>
      <c r="Y51" s="26"/>
      <c r="AA51" s="238">
        <f>IF(OR(J51="Fail",ISBLANK(J51)),INDEX('Issue Code Table'!C:C,MATCH(N:N,'Issue Code Table'!A:A,0)),IF(M51="Critical",6,IF(M51="Significant",5,IF(M51="Moderate",3,2))))</f>
        <v>4</v>
      </c>
    </row>
    <row r="52" spans="1:27" ht="83.15" customHeight="1" x14ac:dyDescent="0.25">
      <c r="A52" s="158" t="s">
        <v>3278</v>
      </c>
      <c r="B52" s="82" t="s">
        <v>270</v>
      </c>
      <c r="C52" s="82" t="s">
        <v>271</v>
      </c>
      <c r="D52" s="84" t="s">
        <v>215</v>
      </c>
      <c r="E52" s="82" t="s">
        <v>1788</v>
      </c>
      <c r="F52" s="82" t="s">
        <v>3279</v>
      </c>
      <c r="G52" s="82" t="s">
        <v>218</v>
      </c>
      <c r="H52" s="84" t="s">
        <v>1790</v>
      </c>
      <c r="I52" s="240"/>
      <c r="J52" s="85"/>
      <c r="K52" s="240" t="s">
        <v>1791</v>
      </c>
      <c r="L52" s="98"/>
      <c r="M52" s="249" t="s">
        <v>182</v>
      </c>
      <c r="N52" s="265" t="s">
        <v>1262</v>
      </c>
      <c r="O52" s="262" t="s">
        <v>1263</v>
      </c>
      <c r="P52" s="76"/>
      <c r="Q52" s="263" t="s">
        <v>3039</v>
      </c>
      <c r="R52" s="263" t="s">
        <v>3280</v>
      </c>
      <c r="S52" s="82" t="s">
        <v>3279</v>
      </c>
      <c r="T52" s="261" t="s">
        <v>3281</v>
      </c>
      <c r="U52" s="264" t="s">
        <v>3042</v>
      </c>
      <c r="V52" s="85" t="s">
        <v>3282</v>
      </c>
      <c r="W52" s="79" t="s">
        <v>6572</v>
      </c>
      <c r="X52" s="79" t="s">
        <v>229</v>
      </c>
      <c r="Y52" s="26"/>
      <c r="AA52" s="238">
        <f>IF(OR(J52="Fail",ISBLANK(J52)),INDEX('Issue Code Table'!C:C,MATCH(N:N,'Issue Code Table'!A:A,0)),IF(M52="Critical",6,IF(M52="Significant",5,IF(M52="Moderate",3,2))))</f>
        <v>5</v>
      </c>
    </row>
    <row r="53" spans="1:27" ht="83.15" customHeight="1" x14ac:dyDescent="0.25">
      <c r="A53" s="158" t="s">
        <v>3283</v>
      </c>
      <c r="B53" s="82" t="s">
        <v>270</v>
      </c>
      <c r="C53" s="82" t="s">
        <v>271</v>
      </c>
      <c r="D53" s="84" t="s">
        <v>215</v>
      </c>
      <c r="E53" s="82" t="s">
        <v>816</v>
      </c>
      <c r="F53" s="82" t="s">
        <v>821</v>
      </c>
      <c r="G53" s="82" t="s">
        <v>218</v>
      </c>
      <c r="H53" s="84" t="s">
        <v>3284</v>
      </c>
      <c r="I53" s="240"/>
      <c r="J53" s="85"/>
      <c r="K53" s="240" t="s">
        <v>819</v>
      </c>
      <c r="L53" s="98"/>
      <c r="M53" s="162" t="s">
        <v>182</v>
      </c>
      <c r="N53" s="265" t="s">
        <v>807</v>
      </c>
      <c r="O53" s="262" t="s">
        <v>808</v>
      </c>
      <c r="P53" s="76"/>
      <c r="Q53" s="266" t="s">
        <v>3285</v>
      </c>
      <c r="R53" s="263" t="s">
        <v>3286</v>
      </c>
      <c r="S53" s="82" t="s">
        <v>821</v>
      </c>
      <c r="T53" s="261" t="s">
        <v>3287</v>
      </c>
      <c r="U53" s="264" t="s">
        <v>3288</v>
      </c>
      <c r="V53" s="85" t="s">
        <v>3289</v>
      </c>
      <c r="W53" s="79" t="s">
        <v>6573</v>
      </c>
      <c r="X53" s="79" t="s">
        <v>229</v>
      </c>
      <c r="Y53" s="26"/>
      <c r="AA53" s="238">
        <f>IF(OR(J53="Fail",ISBLANK(J53)),INDEX('Issue Code Table'!C:C,MATCH(N:N,'Issue Code Table'!A:A,0)),IF(M53="Critical",6,IF(M53="Significant",5,IF(M53="Moderate",3,2))))</f>
        <v>6</v>
      </c>
    </row>
    <row r="54" spans="1:27" ht="83.15" customHeight="1" x14ac:dyDescent="0.25">
      <c r="A54" s="158" t="s">
        <v>3290</v>
      </c>
      <c r="B54" s="82" t="s">
        <v>788</v>
      </c>
      <c r="C54" s="82" t="s">
        <v>789</v>
      </c>
      <c r="D54" s="84" t="s">
        <v>215</v>
      </c>
      <c r="E54" s="82" t="s">
        <v>790</v>
      </c>
      <c r="F54" s="82" t="s">
        <v>798</v>
      </c>
      <c r="G54" s="82" t="s">
        <v>3291</v>
      </c>
      <c r="H54" s="84" t="s">
        <v>3292</v>
      </c>
      <c r="I54" s="240"/>
      <c r="J54" s="85"/>
      <c r="K54" s="240" t="s">
        <v>3293</v>
      </c>
      <c r="L54" s="98"/>
      <c r="M54" s="262" t="s">
        <v>276</v>
      </c>
      <c r="N54" s="262" t="s">
        <v>794</v>
      </c>
      <c r="O54" s="262" t="s">
        <v>795</v>
      </c>
      <c r="P54" s="76"/>
      <c r="Q54" s="263" t="s">
        <v>3285</v>
      </c>
      <c r="R54" s="263" t="s">
        <v>3294</v>
      </c>
      <c r="S54" s="82" t="s">
        <v>798</v>
      </c>
      <c r="T54" s="261" t="s">
        <v>3295</v>
      </c>
      <c r="U54" s="264" t="s">
        <v>800</v>
      </c>
      <c r="V54" s="85" t="s">
        <v>3296</v>
      </c>
      <c r="W54" s="79" t="s">
        <v>6574</v>
      </c>
      <c r="X54" s="79"/>
      <c r="Y54" s="26"/>
      <c r="AA54" s="238">
        <f>IF(OR(J54="Fail",ISBLANK(J54)),INDEX('Issue Code Table'!C:C,MATCH(N:N,'Issue Code Table'!A:A,0)),IF(M54="Critical",6,IF(M54="Significant",5,IF(M54="Moderate",3,2))))</f>
        <v>4</v>
      </c>
    </row>
    <row r="55" spans="1:27" ht="83.15" customHeight="1" x14ac:dyDescent="0.25">
      <c r="A55" s="158" t="s">
        <v>3297</v>
      </c>
      <c r="B55" s="82" t="s">
        <v>270</v>
      </c>
      <c r="C55" s="82" t="s">
        <v>271</v>
      </c>
      <c r="D55" s="84" t="s">
        <v>215</v>
      </c>
      <c r="E55" s="82" t="s">
        <v>837</v>
      </c>
      <c r="F55" s="82" t="s">
        <v>844</v>
      </c>
      <c r="G55" s="82" t="s">
        <v>218</v>
      </c>
      <c r="H55" s="84" t="s">
        <v>3298</v>
      </c>
      <c r="I55" s="240"/>
      <c r="J55" s="85"/>
      <c r="K55" s="240" t="s">
        <v>840</v>
      </c>
      <c r="L55" s="98"/>
      <c r="M55" s="162" t="s">
        <v>182</v>
      </c>
      <c r="N55" s="262" t="s">
        <v>841</v>
      </c>
      <c r="O55" s="262" t="s">
        <v>842</v>
      </c>
      <c r="P55" s="76"/>
      <c r="Q55" s="263" t="s">
        <v>3285</v>
      </c>
      <c r="R55" s="263" t="s">
        <v>3299</v>
      </c>
      <c r="S55" s="82" t="s">
        <v>844</v>
      </c>
      <c r="T55" s="261" t="s">
        <v>3300</v>
      </c>
      <c r="U55" s="264" t="s">
        <v>3301</v>
      </c>
      <c r="V55" s="85" t="s">
        <v>3302</v>
      </c>
      <c r="W55" s="79" t="s">
        <v>6575</v>
      </c>
      <c r="X55" s="79" t="s">
        <v>229</v>
      </c>
      <c r="Y55" s="26"/>
      <c r="AA55" s="238">
        <f>IF(OR(J55="Fail",ISBLANK(J55)),INDEX('Issue Code Table'!C:C,MATCH(N:N,'Issue Code Table'!A:A,0)),IF(M55="Critical",6,IF(M55="Significant",5,IF(M55="Moderate",3,2))))</f>
        <v>6</v>
      </c>
    </row>
    <row r="56" spans="1:27" ht="83.15" customHeight="1" x14ac:dyDescent="0.25">
      <c r="A56" s="158" t="s">
        <v>3303</v>
      </c>
      <c r="B56" s="82" t="s">
        <v>788</v>
      </c>
      <c r="C56" s="82" t="s">
        <v>789</v>
      </c>
      <c r="D56" s="84" t="s">
        <v>215</v>
      </c>
      <c r="E56" s="82" t="s">
        <v>850</v>
      </c>
      <c r="F56" s="82" t="s">
        <v>858</v>
      </c>
      <c r="G56" s="82" t="s">
        <v>3304</v>
      </c>
      <c r="H56" s="84" t="s">
        <v>3305</v>
      </c>
      <c r="I56" s="240"/>
      <c r="J56" s="85"/>
      <c r="K56" s="240" t="s">
        <v>854</v>
      </c>
      <c r="L56" s="98"/>
      <c r="M56" s="243" t="s">
        <v>182</v>
      </c>
      <c r="N56" s="262" t="s">
        <v>855</v>
      </c>
      <c r="O56" s="262" t="s">
        <v>856</v>
      </c>
      <c r="P56" s="76"/>
      <c r="Q56" s="263" t="s">
        <v>3285</v>
      </c>
      <c r="R56" s="263" t="s">
        <v>3306</v>
      </c>
      <c r="S56" s="82" t="s">
        <v>858</v>
      </c>
      <c r="T56" s="261" t="s">
        <v>3307</v>
      </c>
      <c r="U56" s="264" t="s">
        <v>3042</v>
      </c>
      <c r="V56" s="85" t="s">
        <v>3308</v>
      </c>
      <c r="W56" s="79" t="s">
        <v>6576</v>
      </c>
      <c r="X56" s="79" t="s">
        <v>229</v>
      </c>
      <c r="Y56" s="26"/>
      <c r="AA56" s="238">
        <f>IF(OR(J56="Fail",ISBLANK(J56)),INDEX('Issue Code Table'!C:C,MATCH(N:N,'Issue Code Table'!A:A,0)),IF(M56="Critical",6,IF(M56="Significant",5,IF(M56="Moderate",3,2))))</f>
        <v>5</v>
      </c>
    </row>
    <row r="57" spans="1:27" ht="83.15" customHeight="1" x14ac:dyDescent="0.25">
      <c r="A57" s="158" t="s">
        <v>3309</v>
      </c>
      <c r="B57" s="82" t="s">
        <v>270</v>
      </c>
      <c r="C57" s="82" t="s">
        <v>271</v>
      </c>
      <c r="D57" s="84" t="s">
        <v>215</v>
      </c>
      <c r="E57" s="82" t="s">
        <v>826</v>
      </c>
      <c r="F57" s="82" t="s">
        <v>3310</v>
      </c>
      <c r="G57" s="82" t="s">
        <v>218</v>
      </c>
      <c r="H57" s="84" t="s">
        <v>3311</v>
      </c>
      <c r="I57" s="240"/>
      <c r="J57" s="85"/>
      <c r="K57" s="240" t="s">
        <v>829</v>
      </c>
      <c r="L57" s="98"/>
      <c r="M57" s="162" t="s">
        <v>236</v>
      </c>
      <c r="N57" s="265" t="s">
        <v>807</v>
      </c>
      <c r="O57" s="262" t="s">
        <v>808</v>
      </c>
      <c r="P57" s="76"/>
      <c r="Q57" s="263" t="s">
        <v>3285</v>
      </c>
      <c r="R57" s="263" t="s">
        <v>3312</v>
      </c>
      <c r="S57" s="82" t="s">
        <v>3310</v>
      </c>
      <c r="T57" s="261" t="s">
        <v>3313</v>
      </c>
      <c r="U57" s="264" t="s">
        <v>833</v>
      </c>
      <c r="V57" s="85" t="s">
        <v>3314</v>
      </c>
      <c r="W57" s="79" t="s">
        <v>3315</v>
      </c>
      <c r="X57" s="79"/>
      <c r="Y57" s="26"/>
      <c r="AA57" s="238">
        <f>IF(OR(J57="Fail",ISBLANK(J57)),INDEX('Issue Code Table'!C:C,MATCH(N:N,'Issue Code Table'!A:A,0)),IF(M57="Critical",6,IF(M57="Significant",5,IF(M57="Moderate",3,2))))</f>
        <v>6</v>
      </c>
    </row>
    <row r="58" spans="1:27" ht="83.15" customHeight="1" x14ac:dyDescent="0.25">
      <c r="A58" s="158" t="s">
        <v>3316</v>
      </c>
      <c r="B58" s="82" t="s">
        <v>270</v>
      </c>
      <c r="C58" s="82" t="s">
        <v>271</v>
      </c>
      <c r="D58" s="84" t="s">
        <v>215</v>
      </c>
      <c r="E58" s="82" t="s">
        <v>803</v>
      </c>
      <c r="F58" s="82" t="s">
        <v>3317</v>
      </c>
      <c r="G58" s="82" t="s">
        <v>218</v>
      </c>
      <c r="H58" s="84" t="s">
        <v>3318</v>
      </c>
      <c r="I58" s="240"/>
      <c r="J58" s="85"/>
      <c r="K58" s="240" t="s">
        <v>840</v>
      </c>
      <c r="L58" s="98"/>
      <c r="M58" s="162" t="s">
        <v>236</v>
      </c>
      <c r="N58" s="265" t="s">
        <v>807</v>
      </c>
      <c r="O58" s="262" t="s">
        <v>808</v>
      </c>
      <c r="P58" s="76"/>
      <c r="Q58" s="263" t="s">
        <v>3285</v>
      </c>
      <c r="R58" s="263" t="s">
        <v>3319</v>
      </c>
      <c r="S58" s="82" t="s">
        <v>3317</v>
      </c>
      <c r="T58" s="261" t="s">
        <v>3320</v>
      </c>
      <c r="U58" s="264" t="s">
        <v>812</v>
      </c>
      <c r="V58" s="85" t="s">
        <v>3321</v>
      </c>
      <c r="W58" s="79" t="s">
        <v>3322</v>
      </c>
      <c r="X58" s="79"/>
      <c r="Y58" s="26"/>
      <c r="AA58" s="238">
        <f>IF(OR(J58="Fail",ISBLANK(J58)),INDEX('Issue Code Table'!C:C,MATCH(N:N,'Issue Code Table'!A:A,0)),IF(M58="Critical",6,IF(M58="Significant",5,IF(M58="Moderate",3,2))))</f>
        <v>6</v>
      </c>
    </row>
    <row r="59" spans="1:27" ht="83.15" customHeight="1" x14ac:dyDescent="0.25">
      <c r="A59" s="158" t="s">
        <v>3323</v>
      </c>
      <c r="B59" s="82" t="s">
        <v>334</v>
      </c>
      <c r="C59" s="82" t="s">
        <v>335</v>
      </c>
      <c r="D59" s="84" t="s">
        <v>215</v>
      </c>
      <c r="E59" s="82" t="s">
        <v>877</v>
      </c>
      <c r="F59" s="82" t="s">
        <v>883</v>
      </c>
      <c r="G59" s="82" t="s">
        <v>3324</v>
      </c>
      <c r="H59" s="84" t="s">
        <v>3325</v>
      </c>
      <c r="I59" s="240"/>
      <c r="J59" s="85"/>
      <c r="K59" s="240" t="s">
        <v>881</v>
      </c>
      <c r="L59" s="98"/>
      <c r="M59" s="262" t="s">
        <v>182</v>
      </c>
      <c r="N59" s="262" t="s">
        <v>364</v>
      </c>
      <c r="O59" s="262" t="s">
        <v>447</v>
      </c>
      <c r="P59" s="76"/>
      <c r="Q59" s="263" t="s">
        <v>3326</v>
      </c>
      <c r="R59" s="263" t="s">
        <v>3327</v>
      </c>
      <c r="S59" s="82" t="s">
        <v>883</v>
      </c>
      <c r="T59" s="261" t="s">
        <v>3328</v>
      </c>
      <c r="U59" s="264" t="s">
        <v>3042</v>
      </c>
      <c r="V59" s="85" t="s">
        <v>3329</v>
      </c>
      <c r="W59" s="79" t="s">
        <v>6577</v>
      </c>
      <c r="X59" s="79" t="s">
        <v>229</v>
      </c>
      <c r="Y59" s="26"/>
      <c r="AA59" s="238">
        <f>IF(OR(J59="Fail",ISBLANK(J59)),INDEX('Issue Code Table'!C:C,MATCH(N:N,'Issue Code Table'!A:A,0)),IF(M59="Critical",6,IF(M59="Significant",5,IF(M59="Moderate",3,2))))</f>
        <v>5</v>
      </c>
    </row>
    <row r="60" spans="1:27" ht="83.15" customHeight="1" x14ac:dyDescent="0.25">
      <c r="A60" s="158" t="s">
        <v>3330</v>
      </c>
      <c r="B60" s="82" t="s">
        <v>175</v>
      </c>
      <c r="C60" s="82" t="s">
        <v>176</v>
      </c>
      <c r="D60" s="84" t="s">
        <v>215</v>
      </c>
      <c r="E60" s="82" t="s">
        <v>863</v>
      </c>
      <c r="F60" s="82" t="s">
        <v>872</v>
      </c>
      <c r="G60" s="82" t="s">
        <v>3331</v>
      </c>
      <c r="H60" s="84" t="s">
        <v>3332</v>
      </c>
      <c r="I60" s="240"/>
      <c r="J60" s="85"/>
      <c r="K60" s="240" t="s">
        <v>867</v>
      </c>
      <c r="L60" s="98"/>
      <c r="M60" s="262" t="s">
        <v>236</v>
      </c>
      <c r="N60" s="262" t="s">
        <v>868</v>
      </c>
      <c r="O60" s="262" t="s">
        <v>869</v>
      </c>
      <c r="P60" s="76"/>
      <c r="Q60" s="263" t="s">
        <v>3326</v>
      </c>
      <c r="R60" s="263" t="s">
        <v>3333</v>
      </c>
      <c r="S60" s="82" t="s">
        <v>872</v>
      </c>
      <c r="T60" s="261" t="s">
        <v>3334</v>
      </c>
      <c r="U60" s="264" t="s">
        <v>3042</v>
      </c>
      <c r="V60" s="85" t="s">
        <v>3335</v>
      </c>
      <c r="W60" s="79" t="s">
        <v>6578</v>
      </c>
      <c r="X60" s="79"/>
      <c r="Y60" s="26"/>
      <c r="AA60" s="238">
        <f>IF(OR(J60="Fail",ISBLANK(J60)),INDEX('Issue Code Table'!C:C,MATCH(N:N,'Issue Code Table'!A:A,0)),IF(M60="Critical",6,IF(M60="Significant",5,IF(M60="Moderate",3,2))))</f>
        <v>4</v>
      </c>
    </row>
    <row r="61" spans="1:27" ht="83.15" customHeight="1" x14ac:dyDescent="0.25">
      <c r="A61" s="158" t="s">
        <v>3336</v>
      </c>
      <c r="B61" s="82" t="s">
        <v>788</v>
      </c>
      <c r="C61" s="82" t="s">
        <v>789</v>
      </c>
      <c r="D61" s="84" t="s">
        <v>215</v>
      </c>
      <c r="E61" s="82" t="s">
        <v>888</v>
      </c>
      <c r="F61" s="82" t="s">
        <v>897</v>
      </c>
      <c r="G61" s="82" t="s">
        <v>3337</v>
      </c>
      <c r="H61" s="84" t="s">
        <v>891</v>
      </c>
      <c r="I61" s="240"/>
      <c r="J61" s="85"/>
      <c r="K61" s="240" t="s">
        <v>892</v>
      </c>
      <c r="L61" s="98"/>
      <c r="M61" s="249" t="s">
        <v>276</v>
      </c>
      <c r="N61" s="262" t="s">
        <v>893</v>
      </c>
      <c r="O61" s="262" t="s">
        <v>894</v>
      </c>
      <c r="P61" s="76"/>
      <c r="Q61" s="263" t="s">
        <v>3338</v>
      </c>
      <c r="R61" s="263" t="s">
        <v>3339</v>
      </c>
      <c r="S61" s="82" t="s">
        <v>897</v>
      </c>
      <c r="T61" s="261" t="s">
        <v>3340</v>
      </c>
      <c r="U61" s="264" t="s">
        <v>3341</v>
      </c>
      <c r="V61" s="85" t="s">
        <v>3342</v>
      </c>
      <c r="W61" s="79" t="s">
        <v>6579</v>
      </c>
      <c r="X61" s="79"/>
      <c r="Y61" s="26"/>
      <c r="AA61" s="238">
        <f>IF(OR(J61="Fail",ISBLANK(J61)),INDEX('Issue Code Table'!C:C,MATCH(N:N,'Issue Code Table'!A:A,0)),IF(M61="Critical",6,IF(M61="Significant",5,IF(M61="Moderate",3,2))))</f>
        <v>4</v>
      </c>
    </row>
    <row r="62" spans="1:27" ht="83.15" customHeight="1" x14ac:dyDescent="0.25">
      <c r="A62" s="158" t="s">
        <v>3343</v>
      </c>
      <c r="B62" s="82" t="s">
        <v>914</v>
      </c>
      <c r="C62" s="82" t="s">
        <v>915</v>
      </c>
      <c r="D62" s="84" t="s">
        <v>215</v>
      </c>
      <c r="E62" s="82" t="s">
        <v>949</v>
      </c>
      <c r="F62" s="82" t="s">
        <v>3344</v>
      </c>
      <c r="G62" s="82" t="s">
        <v>3345</v>
      </c>
      <c r="H62" s="84" t="s">
        <v>3346</v>
      </c>
      <c r="I62" s="240"/>
      <c r="J62" s="85"/>
      <c r="K62" s="240" t="s">
        <v>953</v>
      </c>
      <c r="L62" s="98"/>
      <c r="M62" s="249" t="s">
        <v>182</v>
      </c>
      <c r="N62" s="265" t="s">
        <v>921</v>
      </c>
      <c r="O62" s="262" t="s">
        <v>922</v>
      </c>
      <c r="P62" s="76"/>
      <c r="Q62" s="263" t="s">
        <v>3347</v>
      </c>
      <c r="R62" s="263" t="s">
        <v>3348</v>
      </c>
      <c r="S62" s="82" t="s">
        <v>3344</v>
      </c>
      <c r="T62" s="261" t="s">
        <v>3349</v>
      </c>
      <c r="U62" s="264" t="s">
        <v>3350</v>
      </c>
      <c r="V62" s="85" t="s">
        <v>3351</v>
      </c>
      <c r="W62" s="79" t="s">
        <v>6580</v>
      </c>
      <c r="X62" s="79" t="s">
        <v>229</v>
      </c>
      <c r="Y62" s="26"/>
      <c r="AA62" s="238">
        <f>IF(OR(J62="Fail",ISBLANK(J62)),INDEX('Issue Code Table'!C:C,MATCH(N:N,'Issue Code Table'!A:A,0)),IF(M62="Critical",6,IF(M62="Significant",5,IF(M62="Moderate",3,2))))</f>
        <v>6</v>
      </c>
    </row>
    <row r="63" spans="1:27" ht="83.15" customHeight="1" x14ac:dyDescent="0.25">
      <c r="A63" s="158" t="s">
        <v>3352</v>
      </c>
      <c r="B63" s="82" t="s">
        <v>914</v>
      </c>
      <c r="C63" s="82" t="s">
        <v>915</v>
      </c>
      <c r="D63" s="84" t="s">
        <v>215</v>
      </c>
      <c r="E63" s="82" t="s">
        <v>929</v>
      </c>
      <c r="F63" s="82" t="s">
        <v>3344</v>
      </c>
      <c r="G63" s="82" t="s">
        <v>3353</v>
      </c>
      <c r="H63" s="84" t="s">
        <v>3354</v>
      </c>
      <c r="I63" s="240"/>
      <c r="J63" s="85"/>
      <c r="K63" s="240" t="s">
        <v>933</v>
      </c>
      <c r="L63" s="98"/>
      <c r="M63" s="249" t="s">
        <v>182</v>
      </c>
      <c r="N63" s="265" t="s">
        <v>921</v>
      </c>
      <c r="O63" s="262" t="s">
        <v>922</v>
      </c>
      <c r="P63" s="76"/>
      <c r="Q63" s="263" t="s">
        <v>3347</v>
      </c>
      <c r="R63" s="263" t="s">
        <v>3355</v>
      </c>
      <c r="S63" s="82" t="s">
        <v>3344</v>
      </c>
      <c r="T63" s="261" t="s">
        <v>3356</v>
      </c>
      <c r="U63" s="264" t="s">
        <v>3357</v>
      </c>
      <c r="V63" s="85" t="s">
        <v>3358</v>
      </c>
      <c r="W63" s="79" t="s">
        <v>6581</v>
      </c>
      <c r="X63" s="79" t="s">
        <v>229</v>
      </c>
      <c r="Y63" s="26"/>
      <c r="AA63" s="238">
        <f>IF(OR(J63="Fail",ISBLANK(J63)),INDEX('Issue Code Table'!C:C,MATCH(N:N,'Issue Code Table'!A:A,0)),IF(M63="Critical",6,IF(M63="Significant",5,IF(M63="Moderate",3,2))))</f>
        <v>6</v>
      </c>
    </row>
    <row r="64" spans="1:27" ht="83.15" customHeight="1" x14ac:dyDescent="0.25">
      <c r="A64" s="158" t="s">
        <v>3359</v>
      </c>
      <c r="B64" s="82" t="s">
        <v>914</v>
      </c>
      <c r="C64" s="82" t="s">
        <v>915</v>
      </c>
      <c r="D64" s="84" t="s">
        <v>215</v>
      </c>
      <c r="E64" s="82" t="s">
        <v>916</v>
      </c>
      <c r="F64" s="82" t="s">
        <v>3344</v>
      </c>
      <c r="G64" s="82" t="s">
        <v>3360</v>
      </c>
      <c r="H64" s="84" t="s">
        <v>3361</v>
      </c>
      <c r="I64" s="240"/>
      <c r="J64" s="85"/>
      <c r="K64" s="240" t="s">
        <v>920</v>
      </c>
      <c r="L64" s="98"/>
      <c r="M64" s="249" t="s">
        <v>182</v>
      </c>
      <c r="N64" s="265" t="s">
        <v>921</v>
      </c>
      <c r="O64" s="262" t="s">
        <v>922</v>
      </c>
      <c r="P64" s="76"/>
      <c r="Q64" s="263" t="s">
        <v>3347</v>
      </c>
      <c r="R64" s="263" t="s">
        <v>3362</v>
      </c>
      <c r="S64" s="82" t="s">
        <v>3344</v>
      </c>
      <c r="T64" s="261" t="s">
        <v>3363</v>
      </c>
      <c r="U64" s="264" t="s">
        <v>3364</v>
      </c>
      <c r="V64" s="85" t="s">
        <v>3365</v>
      </c>
      <c r="W64" s="79" t="s">
        <v>6582</v>
      </c>
      <c r="X64" s="79" t="s">
        <v>229</v>
      </c>
      <c r="Y64" s="26"/>
      <c r="AA64" s="238">
        <f>IF(OR(J64="Fail",ISBLANK(J64)),INDEX('Issue Code Table'!C:C,MATCH(N:N,'Issue Code Table'!A:A,0)),IF(M64="Critical",6,IF(M64="Significant",5,IF(M64="Moderate",3,2))))</f>
        <v>6</v>
      </c>
    </row>
    <row r="65" spans="1:27" ht="83.15" customHeight="1" x14ac:dyDescent="0.25">
      <c r="A65" s="158" t="s">
        <v>3366</v>
      </c>
      <c r="B65" s="82" t="s">
        <v>255</v>
      </c>
      <c r="C65" s="82" t="s">
        <v>256</v>
      </c>
      <c r="D65" s="84" t="s">
        <v>215</v>
      </c>
      <c r="E65" s="82" t="s">
        <v>959</v>
      </c>
      <c r="F65" s="82" t="s">
        <v>965</v>
      </c>
      <c r="G65" s="82" t="s">
        <v>3367</v>
      </c>
      <c r="H65" s="84" t="s">
        <v>3368</v>
      </c>
      <c r="I65" s="240"/>
      <c r="J65" s="85"/>
      <c r="K65" s="240" t="s">
        <v>963</v>
      </c>
      <c r="L65" s="98"/>
      <c r="M65" s="249" t="s">
        <v>182</v>
      </c>
      <c r="N65" s="262" t="s">
        <v>855</v>
      </c>
      <c r="O65" s="262" t="s">
        <v>856</v>
      </c>
      <c r="P65" s="76"/>
      <c r="Q65" s="263" t="s">
        <v>3347</v>
      </c>
      <c r="R65" s="263" t="s">
        <v>3369</v>
      </c>
      <c r="S65" s="82" t="s">
        <v>965</v>
      </c>
      <c r="T65" s="261" t="s">
        <v>3370</v>
      </c>
      <c r="U65" s="264" t="s">
        <v>3042</v>
      </c>
      <c r="V65" s="85" t="s">
        <v>3371</v>
      </c>
      <c r="W65" s="79" t="s">
        <v>6583</v>
      </c>
      <c r="X65" s="79" t="s">
        <v>229</v>
      </c>
      <c r="Y65" s="26"/>
      <c r="AA65" s="238">
        <f>IF(OR(J65="Fail",ISBLANK(J65)),INDEX('Issue Code Table'!C:C,MATCH(N:N,'Issue Code Table'!A:A,0)),IF(M65="Critical",6,IF(M65="Significant",5,IF(M65="Moderate",3,2))))</f>
        <v>5</v>
      </c>
    </row>
    <row r="66" spans="1:27" ht="83.15" customHeight="1" x14ac:dyDescent="0.25">
      <c r="A66" s="158" t="s">
        <v>3372</v>
      </c>
      <c r="B66" s="82" t="s">
        <v>788</v>
      </c>
      <c r="C66" s="82" t="s">
        <v>789</v>
      </c>
      <c r="D66" s="84" t="s">
        <v>215</v>
      </c>
      <c r="E66" s="82" t="s">
        <v>3373</v>
      </c>
      <c r="F66" s="82" t="s">
        <v>945</v>
      </c>
      <c r="G66" s="82" t="s">
        <v>218</v>
      </c>
      <c r="H66" s="84" t="s">
        <v>3374</v>
      </c>
      <c r="I66" s="240"/>
      <c r="J66" s="85"/>
      <c r="K66" s="240" t="s">
        <v>3375</v>
      </c>
      <c r="L66" s="98"/>
      <c r="M66" s="249" t="s">
        <v>182</v>
      </c>
      <c r="N66" s="265" t="s">
        <v>326</v>
      </c>
      <c r="O66" s="262" t="s">
        <v>327</v>
      </c>
      <c r="P66" s="76"/>
      <c r="Q66" s="263" t="s">
        <v>3347</v>
      </c>
      <c r="R66" s="263" t="s">
        <v>3376</v>
      </c>
      <c r="S66" s="82" t="s">
        <v>945</v>
      </c>
      <c r="T66" s="261" t="s">
        <v>3377</v>
      </c>
      <c r="U66" s="264" t="s">
        <v>3042</v>
      </c>
      <c r="V66" s="85" t="s">
        <v>3378</v>
      </c>
      <c r="W66" s="79" t="s">
        <v>6584</v>
      </c>
      <c r="X66" s="79" t="s">
        <v>229</v>
      </c>
      <c r="Y66" s="26"/>
      <c r="AA66" s="238">
        <f>IF(OR(J66="Fail",ISBLANK(J66)),INDEX('Issue Code Table'!C:C,MATCH(N:N,'Issue Code Table'!A:A,0)),IF(M66="Critical",6,IF(M66="Significant",5,IF(M66="Moderate",3,2))))</f>
        <v>5</v>
      </c>
    </row>
    <row r="67" spans="1:27" ht="83.15" customHeight="1" x14ac:dyDescent="0.25">
      <c r="A67" s="158" t="s">
        <v>3379</v>
      </c>
      <c r="B67" s="82" t="s">
        <v>270</v>
      </c>
      <c r="C67" s="82" t="s">
        <v>271</v>
      </c>
      <c r="D67" s="84" t="s">
        <v>215</v>
      </c>
      <c r="E67" s="82" t="s">
        <v>902</v>
      </c>
      <c r="F67" s="82" t="s">
        <v>3380</v>
      </c>
      <c r="G67" s="82" t="s">
        <v>3381</v>
      </c>
      <c r="H67" s="84" t="s">
        <v>3382</v>
      </c>
      <c r="I67" s="240"/>
      <c r="J67" s="85"/>
      <c r="K67" s="240" t="s">
        <v>906</v>
      </c>
      <c r="L67" s="98"/>
      <c r="M67" s="249" t="s">
        <v>182</v>
      </c>
      <c r="N67" s="251" t="s">
        <v>208</v>
      </c>
      <c r="O67" s="87" t="s">
        <v>209</v>
      </c>
      <c r="P67" s="76"/>
      <c r="Q67" s="263" t="s">
        <v>3347</v>
      </c>
      <c r="R67" s="263" t="s">
        <v>3383</v>
      </c>
      <c r="S67" s="82" t="s">
        <v>3380</v>
      </c>
      <c r="T67" s="261" t="s">
        <v>3384</v>
      </c>
      <c r="U67" s="264" t="s">
        <v>3385</v>
      </c>
      <c r="V67" s="85" t="s">
        <v>3386</v>
      </c>
      <c r="W67" s="79" t="s">
        <v>6585</v>
      </c>
      <c r="X67" s="79" t="s">
        <v>229</v>
      </c>
      <c r="Y67" s="26"/>
      <c r="AA67" s="238">
        <f>IF(OR(J67="Fail",ISBLANK(J67)),INDEX('Issue Code Table'!C:C,MATCH(N:N,'Issue Code Table'!A:A,0)),IF(M67="Critical",6,IF(M67="Significant",5,IF(M67="Moderate",3,2))))</f>
        <v>6</v>
      </c>
    </row>
    <row r="68" spans="1:27" ht="83.15" customHeight="1" x14ac:dyDescent="0.25">
      <c r="A68" s="158" t="s">
        <v>3387</v>
      </c>
      <c r="B68" s="82" t="s">
        <v>992</v>
      </c>
      <c r="C68" s="82" t="s">
        <v>993</v>
      </c>
      <c r="D68" s="84" t="s">
        <v>215</v>
      </c>
      <c r="E68" s="82" t="s">
        <v>994</v>
      </c>
      <c r="F68" s="82" t="s">
        <v>3388</v>
      </c>
      <c r="G68" s="82" t="s">
        <v>3389</v>
      </c>
      <c r="H68" s="84" t="s">
        <v>3390</v>
      </c>
      <c r="I68" s="240"/>
      <c r="J68" s="85"/>
      <c r="K68" s="240" t="s">
        <v>998</v>
      </c>
      <c r="L68" s="98"/>
      <c r="M68" s="249" t="s">
        <v>276</v>
      </c>
      <c r="N68" s="262" t="s">
        <v>794</v>
      </c>
      <c r="O68" s="262" t="s">
        <v>795</v>
      </c>
      <c r="P68" s="76"/>
      <c r="Q68" s="263" t="s">
        <v>3391</v>
      </c>
      <c r="R68" s="263" t="s">
        <v>3392</v>
      </c>
      <c r="S68" s="82" t="s">
        <v>3388</v>
      </c>
      <c r="T68" s="261" t="s">
        <v>3393</v>
      </c>
      <c r="U68" s="264" t="s">
        <v>3394</v>
      </c>
      <c r="V68" s="85" t="s">
        <v>3395</v>
      </c>
      <c r="W68" s="79" t="s">
        <v>6586</v>
      </c>
      <c r="X68" s="79"/>
      <c r="Y68" s="26"/>
      <c r="AA68" s="238">
        <f>IF(OR(J68="Fail",ISBLANK(J68)),INDEX('Issue Code Table'!C:C,MATCH(N:N,'Issue Code Table'!A:A,0)),IF(M68="Critical",6,IF(M68="Significant",5,IF(M68="Moderate",3,2))))</f>
        <v>4</v>
      </c>
    </row>
    <row r="69" spans="1:27" ht="83.15" customHeight="1" x14ac:dyDescent="0.25">
      <c r="A69" s="158" t="s">
        <v>3396</v>
      </c>
      <c r="B69" s="82" t="s">
        <v>788</v>
      </c>
      <c r="C69" s="82" t="s">
        <v>789</v>
      </c>
      <c r="D69" s="84" t="s">
        <v>215</v>
      </c>
      <c r="E69" s="82" t="s">
        <v>1043</v>
      </c>
      <c r="F69" s="82" t="s">
        <v>3397</v>
      </c>
      <c r="G69" s="82" t="s">
        <v>3398</v>
      </c>
      <c r="H69" s="84" t="s">
        <v>3399</v>
      </c>
      <c r="I69" s="240"/>
      <c r="J69" s="85"/>
      <c r="K69" s="240" t="s">
        <v>1047</v>
      </c>
      <c r="L69" s="98"/>
      <c r="M69" s="249" t="s">
        <v>276</v>
      </c>
      <c r="N69" s="262" t="s">
        <v>794</v>
      </c>
      <c r="O69" s="262" t="s">
        <v>795</v>
      </c>
      <c r="P69" s="76"/>
      <c r="Q69" s="263" t="s">
        <v>3391</v>
      </c>
      <c r="R69" s="263" t="s">
        <v>3400</v>
      </c>
      <c r="S69" s="82" t="s">
        <v>3397</v>
      </c>
      <c r="T69" s="261" t="s">
        <v>3401</v>
      </c>
      <c r="U69" s="264" t="s">
        <v>3402</v>
      </c>
      <c r="V69" s="85" t="s">
        <v>3403</v>
      </c>
      <c r="W69" s="79" t="s">
        <v>6587</v>
      </c>
      <c r="X69" s="79"/>
      <c r="Y69" s="26"/>
      <c r="AA69" s="238">
        <f>IF(OR(J69="Fail",ISBLANK(J69)),INDEX('Issue Code Table'!C:C,MATCH(N:N,'Issue Code Table'!A:A,0)),IF(M69="Critical",6,IF(M69="Significant",5,IF(M69="Moderate",3,2))))</f>
        <v>4</v>
      </c>
    </row>
    <row r="70" spans="1:27" ht="83.15" customHeight="1" x14ac:dyDescent="0.25">
      <c r="A70" s="158" t="s">
        <v>3404</v>
      </c>
      <c r="B70" s="82" t="s">
        <v>788</v>
      </c>
      <c r="C70" s="82" t="s">
        <v>789</v>
      </c>
      <c r="D70" s="84" t="s">
        <v>215</v>
      </c>
      <c r="E70" s="82" t="s">
        <v>3405</v>
      </c>
      <c r="F70" s="82" t="s">
        <v>3406</v>
      </c>
      <c r="G70" s="82" t="s">
        <v>3407</v>
      </c>
      <c r="H70" s="84" t="s">
        <v>3408</v>
      </c>
      <c r="I70" s="240"/>
      <c r="J70" s="85"/>
      <c r="K70" s="240" t="s">
        <v>3409</v>
      </c>
      <c r="L70" s="98"/>
      <c r="M70" s="262" t="s">
        <v>276</v>
      </c>
      <c r="N70" s="262" t="s">
        <v>1076</v>
      </c>
      <c r="O70" s="262" t="s">
        <v>1077</v>
      </c>
      <c r="P70" s="76"/>
      <c r="Q70" s="263" t="s">
        <v>3391</v>
      </c>
      <c r="R70" s="263" t="s">
        <v>3410</v>
      </c>
      <c r="S70" s="82" t="s">
        <v>3406</v>
      </c>
      <c r="T70" s="261" t="s">
        <v>3411</v>
      </c>
      <c r="U70" s="264" t="s">
        <v>1081</v>
      </c>
      <c r="V70" s="85" t="s">
        <v>3412</v>
      </c>
      <c r="W70" s="79" t="s">
        <v>6588</v>
      </c>
      <c r="X70" s="79"/>
      <c r="Y70" s="26"/>
      <c r="AA70" s="238">
        <f>IF(OR(J70="Fail",ISBLANK(J70)),INDEX('Issue Code Table'!C:C,MATCH(N:N,'Issue Code Table'!A:A,0)),IF(M70="Critical",6,IF(M70="Significant",5,IF(M70="Moderate",3,2))))</f>
        <v>4</v>
      </c>
    </row>
    <row r="71" spans="1:27" ht="83.15" customHeight="1" x14ac:dyDescent="0.25">
      <c r="A71" s="158" t="s">
        <v>3413</v>
      </c>
      <c r="B71" s="82" t="s">
        <v>3414</v>
      </c>
      <c r="C71" s="82" t="s">
        <v>1055</v>
      </c>
      <c r="D71" s="84" t="s">
        <v>161</v>
      </c>
      <c r="E71" s="82" t="s">
        <v>1056</v>
      </c>
      <c r="F71" s="82" t="s">
        <v>3415</v>
      </c>
      <c r="G71" s="82" t="s">
        <v>3416</v>
      </c>
      <c r="H71" s="84" t="s">
        <v>3417</v>
      </c>
      <c r="I71" s="240"/>
      <c r="J71" s="85"/>
      <c r="K71" s="240" t="s">
        <v>1060</v>
      </c>
      <c r="L71" s="98" t="s">
        <v>1061</v>
      </c>
      <c r="M71" s="243" t="s">
        <v>236</v>
      </c>
      <c r="N71" s="262" t="s">
        <v>1062</v>
      </c>
      <c r="O71" s="88" t="s">
        <v>1063</v>
      </c>
      <c r="P71" s="76"/>
      <c r="Q71" s="263" t="s">
        <v>3391</v>
      </c>
      <c r="R71" s="263" t="s">
        <v>3418</v>
      </c>
      <c r="S71" s="82" t="s">
        <v>3415</v>
      </c>
      <c r="T71" s="261" t="s">
        <v>3419</v>
      </c>
      <c r="U71" s="264" t="s">
        <v>3420</v>
      </c>
      <c r="V71" s="85" t="s">
        <v>3421</v>
      </c>
      <c r="W71" s="79" t="s">
        <v>3422</v>
      </c>
      <c r="X71" s="79"/>
      <c r="Y71" s="26"/>
      <c r="AA71" s="238" t="e">
        <f>IF(OR(J71="Fail",ISBLANK(J71)),INDEX('Issue Code Table'!C:C,MATCH(N:N,'Issue Code Table'!A:A,0)),IF(M71="Critical",6,IF(M71="Significant",5,IF(M71="Moderate",3,2))))</f>
        <v>#N/A</v>
      </c>
    </row>
    <row r="72" spans="1:27" ht="83.15" customHeight="1" x14ac:dyDescent="0.25">
      <c r="A72" s="158" t="s">
        <v>3423</v>
      </c>
      <c r="B72" s="82" t="s">
        <v>3414</v>
      </c>
      <c r="C72" s="82" t="s">
        <v>1055</v>
      </c>
      <c r="D72" s="84" t="s">
        <v>161</v>
      </c>
      <c r="E72" s="82" t="s">
        <v>3424</v>
      </c>
      <c r="F72" s="82" t="s">
        <v>3425</v>
      </c>
      <c r="G72" s="82" t="s">
        <v>3426</v>
      </c>
      <c r="H72" s="84" t="s">
        <v>3427</v>
      </c>
      <c r="I72" s="90"/>
      <c r="J72" s="267"/>
      <c r="K72" s="267" t="s">
        <v>3428</v>
      </c>
      <c r="L72" s="268"/>
      <c r="M72" s="269" t="s">
        <v>236</v>
      </c>
      <c r="N72" s="269" t="s">
        <v>1062</v>
      </c>
      <c r="O72" s="270" t="s">
        <v>1063</v>
      </c>
      <c r="P72" s="76"/>
      <c r="Q72" s="263" t="s">
        <v>3391</v>
      </c>
      <c r="R72" s="263" t="s">
        <v>3429</v>
      </c>
      <c r="S72" s="82" t="s">
        <v>3425</v>
      </c>
      <c r="T72" s="261" t="s">
        <v>3430</v>
      </c>
      <c r="U72" s="264" t="s">
        <v>3431</v>
      </c>
      <c r="V72" s="85" t="s">
        <v>3432</v>
      </c>
      <c r="W72" s="79" t="s">
        <v>3433</v>
      </c>
      <c r="X72" s="79"/>
      <c r="Y72" s="26"/>
      <c r="AA72" s="238" t="e">
        <f>IF(OR(J72="Fail",ISBLANK(J72)),INDEX('Issue Code Table'!C:C,MATCH(N:N,'Issue Code Table'!A:A,0)),IF(M72="Critical",6,IF(M72="Significant",5,IF(M72="Moderate",3,2))))</f>
        <v>#N/A</v>
      </c>
    </row>
    <row r="73" spans="1:27" ht="83.15" customHeight="1" x14ac:dyDescent="0.25">
      <c r="A73" s="158" t="s">
        <v>3434</v>
      </c>
      <c r="B73" s="82" t="s">
        <v>788</v>
      </c>
      <c r="C73" s="82" t="s">
        <v>789</v>
      </c>
      <c r="D73" s="84" t="s">
        <v>215</v>
      </c>
      <c r="E73" s="82" t="s">
        <v>3435</v>
      </c>
      <c r="F73" s="82" t="s">
        <v>1038</v>
      </c>
      <c r="G73" s="82" t="s">
        <v>3436</v>
      </c>
      <c r="H73" s="84" t="s">
        <v>3437</v>
      </c>
      <c r="I73" s="240"/>
      <c r="J73" s="85"/>
      <c r="K73" s="240" t="s">
        <v>3438</v>
      </c>
      <c r="L73" s="98" t="s">
        <v>3439</v>
      </c>
      <c r="M73" s="249" t="s">
        <v>236</v>
      </c>
      <c r="N73" s="265" t="s">
        <v>1035</v>
      </c>
      <c r="O73" s="262" t="s">
        <v>1036</v>
      </c>
      <c r="P73" s="76"/>
      <c r="Q73" s="263" t="s">
        <v>3391</v>
      </c>
      <c r="R73" s="263" t="s">
        <v>3440</v>
      </c>
      <c r="S73" s="82" t="s">
        <v>1038</v>
      </c>
      <c r="T73" s="261" t="s">
        <v>3441</v>
      </c>
      <c r="U73" s="264" t="s">
        <v>3442</v>
      </c>
      <c r="V73" s="85" t="s">
        <v>3443</v>
      </c>
      <c r="W73" s="79" t="s">
        <v>3444</v>
      </c>
      <c r="X73" s="79"/>
      <c r="Y73" s="26"/>
      <c r="AA73" s="238">
        <f>IF(OR(J73="Fail",ISBLANK(J73)),INDEX('Issue Code Table'!C:C,MATCH(N:N,'Issue Code Table'!A:A,0)),IF(M73="Critical",6,IF(M73="Significant",5,IF(M73="Moderate",3,2))))</f>
        <v>1</v>
      </c>
    </row>
    <row r="74" spans="1:27" ht="83.15" customHeight="1" x14ac:dyDescent="0.25">
      <c r="A74" s="158" t="s">
        <v>3445</v>
      </c>
      <c r="B74" s="82" t="s">
        <v>788</v>
      </c>
      <c r="C74" s="82" t="s">
        <v>789</v>
      </c>
      <c r="D74" s="84" t="s">
        <v>215</v>
      </c>
      <c r="E74" s="82" t="s">
        <v>3446</v>
      </c>
      <c r="F74" s="82" t="s">
        <v>3447</v>
      </c>
      <c r="G74" s="82" t="s">
        <v>3448</v>
      </c>
      <c r="H74" s="84" t="s">
        <v>3449</v>
      </c>
      <c r="I74" s="240"/>
      <c r="J74" s="85"/>
      <c r="K74" s="240" t="s">
        <v>3450</v>
      </c>
      <c r="L74" s="98"/>
      <c r="M74" s="249" t="s">
        <v>276</v>
      </c>
      <c r="N74" s="262" t="s">
        <v>794</v>
      </c>
      <c r="O74" s="262" t="s">
        <v>795</v>
      </c>
      <c r="P74" s="76"/>
      <c r="Q74" s="263" t="s">
        <v>3391</v>
      </c>
      <c r="R74" s="263" t="s">
        <v>3451</v>
      </c>
      <c r="S74" s="82" t="s">
        <v>3447</v>
      </c>
      <c r="T74" s="261" t="s">
        <v>3452</v>
      </c>
      <c r="U74" s="264" t="s">
        <v>3453</v>
      </c>
      <c r="V74" s="85" t="s">
        <v>3454</v>
      </c>
      <c r="W74" s="79" t="s">
        <v>3455</v>
      </c>
      <c r="X74" s="79"/>
      <c r="Y74" s="26"/>
      <c r="AA74" s="238">
        <f>IF(OR(J74="Fail",ISBLANK(J74)),INDEX('Issue Code Table'!C:C,MATCH(N:N,'Issue Code Table'!A:A,0)),IF(M74="Critical",6,IF(M74="Significant",5,IF(M74="Moderate",3,2))))</f>
        <v>4</v>
      </c>
    </row>
    <row r="75" spans="1:27" ht="83.15" customHeight="1" x14ac:dyDescent="0.25">
      <c r="A75" s="158" t="s">
        <v>3456</v>
      </c>
      <c r="B75" s="82" t="s">
        <v>914</v>
      </c>
      <c r="C75" s="82" t="s">
        <v>915</v>
      </c>
      <c r="D75" s="84" t="s">
        <v>215</v>
      </c>
      <c r="E75" s="82" t="s">
        <v>1096</v>
      </c>
      <c r="F75" s="82" t="s">
        <v>3457</v>
      </c>
      <c r="G75" s="82" t="s">
        <v>3458</v>
      </c>
      <c r="H75" s="84" t="s">
        <v>3459</v>
      </c>
      <c r="I75" s="240"/>
      <c r="J75" s="85"/>
      <c r="K75" s="240" t="s">
        <v>1100</v>
      </c>
      <c r="L75" s="98"/>
      <c r="M75" s="249" t="s">
        <v>182</v>
      </c>
      <c r="N75" s="251" t="s">
        <v>208</v>
      </c>
      <c r="O75" s="87" t="s">
        <v>209</v>
      </c>
      <c r="P75" s="76"/>
      <c r="Q75" s="263" t="s">
        <v>3460</v>
      </c>
      <c r="R75" s="263" t="s">
        <v>3461</v>
      </c>
      <c r="S75" s="82" t="s">
        <v>3457</v>
      </c>
      <c r="T75" s="261" t="s">
        <v>3462</v>
      </c>
      <c r="U75" s="264" t="s">
        <v>3463</v>
      </c>
      <c r="V75" s="85" t="s">
        <v>3464</v>
      </c>
      <c r="W75" s="79" t="s">
        <v>3465</v>
      </c>
      <c r="X75" s="79" t="s">
        <v>229</v>
      </c>
      <c r="Y75" s="26"/>
      <c r="AA75" s="238">
        <f>IF(OR(J75="Fail",ISBLANK(J75)),INDEX('Issue Code Table'!C:C,MATCH(N:N,'Issue Code Table'!A:A,0)),IF(M75="Critical",6,IF(M75="Significant",5,IF(M75="Moderate",3,2))))</f>
        <v>6</v>
      </c>
    </row>
    <row r="76" spans="1:27" ht="83.15" customHeight="1" x14ac:dyDescent="0.25">
      <c r="A76" s="158" t="s">
        <v>3466</v>
      </c>
      <c r="B76" s="82" t="s">
        <v>914</v>
      </c>
      <c r="C76" s="82" t="s">
        <v>915</v>
      </c>
      <c r="D76" s="84" t="s">
        <v>215</v>
      </c>
      <c r="E76" s="82" t="s">
        <v>1107</v>
      </c>
      <c r="F76" s="82" t="s">
        <v>3457</v>
      </c>
      <c r="G76" s="82" t="s">
        <v>3467</v>
      </c>
      <c r="H76" s="84" t="s">
        <v>3468</v>
      </c>
      <c r="I76" s="240"/>
      <c r="J76" s="85"/>
      <c r="K76" s="240" t="s">
        <v>1111</v>
      </c>
      <c r="L76" s="98"/>
      <c r="M76" s="249" t="s">
        <v>182</v>
      </c>
      <c r="N76" s="251" t="s">
        <v>208</v>
      </c>
      <c r="O76" s="87" t="s">
        <v>209</v>
      </c>
      <c r="P76" s="76"/>
      <c r="Q76" s="263" t="s">
        <v>3460</v>
      </c>
      <c r="R76" s="263" t="s">
        <v>3469</v>
      </c>
      <c r="S76" s="82" t="s">
        <v>3457</v>
      </c>
      <c r="T76" s="261" t="s">
        <v>3470</v>
      </c>
      <c r="U76" s="264" t="s">
        <v>3471</v>
      </c>
      <c r="V76" s="85" t="s">
        <v>3472</v>
      </c>
      <c r="W76" s="79" t="s">
        <v>3473</v>
      </c>
      <c r="X76" s="79" t="s">
        <v>229</v>
      </c>
      <c r="Y76" s="26"/>
      <c r="AA76" s="238">
        <f>IF(OR(J76="Fail",ISBLANK(J76)),INDEX('Issue Code Table'!C:C,MATCH(N:N,'Issue Code Table'!A:A,0)),IF(M76="Critical",6,IF(M76="Significant",5,IF(M76="Moderate",3,2))))</f>
        <v>6</v>
      </c>
    </row>
    <row r="77" spans="1:27" ht="83.15" customHeight="1" x14ac:dyDescent="0.25">
      <c r="A77" s="158" t="s">
        <v>3474</v>
      </c>
      <c r="B77" s="82" t="s">
        <v>914</v>
      </c>
      <c r="C77" s="82" t="s">
        <v>915</v>
      </c>
      <c r="D77" s="84" t="s">
        <v>215</v>
      </c>
      <c r="E77" s="82" t="s">
        <v>1084</v>
      </c>
      <c r="F77" s="82" t="s">
        <v>3475</v>
      </c>
      <c r="G77" s="82" t="s">
        <v>3476</v>
      </c>
      <c r="H77" s="84" t="s">
        <v>3477</v>
      </c>
      <c r="I77" s="240"/>
      <c r="J77" s="85"/>
      <c r="K77" s="240" t="s">
        <v>1088</v>
      </c>
      <c r="L77" s="98"/>
      <c r="M77" s="249" t="s">
        <v>182</v>
      </c>
      <c r="N77" s="265" t="s">
        <v>921</v>
      </c>
      <c r="O77" s="262" t="s">
        <v>922</v>
      </c>
      <c r="P77" s="76"/>
      <c r="Q77" s="263" t="s">
        <v>3460</v>
      </c>
      <c r="R77" s="263" t="s">
        <v>3478</v>
      </c>
      <c r="S77" s="82" t="s">
        <v>3475</v>
      </c>
      <c r="T77" s="261" t="s">
        <v>3479</v>
      </c>
      <c r="U77" s="264" t="s">
        <v>3480</v>
      </c>
      <c r="V77" s="85" t="s">
        <v>3481</v>
      </c>
      <c r="W77" s="79" t="s">
        <v>3482</v>
      </c>
      <c r="X77" s="79" t="s">
        <v>229</v>
      </c>
      <c r="Y77" s="26"/>
      <c r="AA77" s="238">
        <f>IF(OR(J77="Fail",ISBLANK(J77)),INDEX('Issue Code Table'!C:C,MATCH(N:N,'Issue Code Table'!A:A,0)),IF(M77="Critical",6,IF(M77="Significant",5,IF(M77="Moderate",3,2))))</f>
        <v>6</v>
      </c>
    </row>
    <row r="78" spans="1:27" ht="83.15" customHeight="1" x14ac:dyDescent="0.25">
      <c r="A78" s="158" t="s">
        <v>3483</v>
      </c>
      <c r="B78" s="82" t="s">
        <v>1129</v>
      </c>
      <c r="C78" s="252" t="s">
        <v>1130</v>
      </c>
      <c r="D78" s="84" t="s">
        <v>215</v>
      </c>
      <c r="E78" s="82" t="s">
        <v>3484</v>
      </c>
      <c r="F78" s="82" t="s">
        <v>1140</v>
      </c>
      <c r="G78" s="82" t="s">
        <v>3485</v>
      </c>
      <c r="H78" s="84" t="s">
        <v>1134</v>
      </c>
      <c r="I78" s="240"/>
      <c r="J78" s="85"/>
      <c r="K78" s="240" t="s">
        <v>3486</v>
      </c>
      <c r="L78" s="98" t="s">
        <v>1136</v>
      </c>
      <c r="M78" s="249" t="s">
        <v>276</v>
      </c>
      <c r="N78" s="262" t="s">
        <v>1137</v>
      </c>
      <c r="O78" s="262" t="s">
        <v>1138</v>
      </c>
      <c r="P78" s="76"/>
      <c r="Q78" s="263" t="s">
        <v>3487</v>
      </c>
      <c r="R78" s="263" t="s">
        <v>3488</v>
      </c>
      <c r="S78" s="82" t="s">
        <v>1140</v>
      </c>
      <c r="T78" s="261" t="s">
        <v>3489</v>
      </c>
      <c r="U78" s="264" t="s">
        <v>1142</v>
      </c>
      <c r="V78" s="85" t="s">
        <v>3490</v>
      </c>
      <c r="W78" s="79" t="s">
        <v>3491</v>
      </c>
      <c r="X78" s="79"/>
      <c r="Y78" s="26"/>
      <c r="AA78" s="238">
        <f>IF(OR(J78="Fail",ISBLANK(J78)),INDEX('Issue Code Table'!C:C,MATCH(N:N,'Issue Code Table'!A:A,0)),IF(M78="Critical",6,IF(M78="Significant",5,IF(M78="Moderate",3,2))))</f>
        <v>4</v>
      </c>
    </row>
    <row r="79" spans="1:27" ht="83.15" customHeight="1" x14ac:dyDescent="0.25">
      <c r="A79" s="158" t="s">
        <v>3492</v>
      </c>
      <c r="B79" s="82" t="s">
        <v>270</v>
      </c>
      <c r="C79" s="82" t="s">
        <v>271</v>
      </c>
      <c r="D79" s="84" t="s">
        <v>215</v>
      </c>
      <c r="E79" s="82" t="s">
        <v>1164</v>
      </c>
      <c r="F79" s="82" t="s">
        <v>3457</v>
      </c>
      <c r="G79" s="82" t="s">
        <v>3493</v>
      </c>
      <c r="H79" s="84" t="s">
        <v>3494</v>
      </c>
      <c r="I79" s="240"/>
      <c r="J79" s="85"/>
      <c r="K79" s="240" t="s">
        <v>1168</v>
      </c>
      <c r="L79" s="98"/>
      <c r="M79" s="249" t="s">
        <v>182</v>
      </c>
      <c r="N79" s="251" t="s">
        <v>208</v>
      </c>
      <c r="O79" s="87" t="s">
        <v>209</v>
      </c>
      <c r="P79" s="76"/>
      <c r="Q79" s="263" t="s">
        <v>3487</v>
      </c>
      <c r="R79" s="263" t="s">
        <v>3495</v>
      </c>
      <c r="S79" s="82" t="s">
        <v>3457</v>
      </c>
      <c r="T79" s="261" t="s">
        <v>3496</v>
      </c>
      <c r="U79" s="264" t="s">
        <v>3497</v>
      </c>
      <c r="V79" s="85" t="s">
        <v>3498</v>
      </c>
      <c r="W79" s="79" t="s">
        <v>3499</v>
      </c>
      <c r="X79" s="79" t="s">
        <v>229</v>
      </c>
      <c r="Y79" s="26"/>
      <c r="AA79" s="238">
        <f>IF(OR(J79="Fail",ISBLANK(J79)),INDEX('Issue Code Table'!C:C,MATCH(N:N,'Issue Code Table'!A:A,0)),IF(M79="Critical",6,IF(M79="Significant",5,IF(M79="Moderate",3,2))))</f>
        <v>6</v>
      </c>
    </row>
    <row r="80" spans="1:27" ht="83.15" customHeight="1" x14ac:dyDescent="0.25">
      <c r="A80" s="158" t="s">
        <v>3500</v>
      </c>
      <c r="B80" s="82" t="s">
        <v>788</v>
      </c>
      <c r="C80" s="82" t="s">
        <v>789</v>
      </c>
      <c r="D80" s="84" t="s">
        <v>215</v>
      </c>
      <c r="E80" s="82" t="s">
        <v>1145</v>
      </c>
      <c r="F80" s="82" t="s">
        <v>3457</v>
      </c>
      <c r="G80" s="82" t="s">
        <v>3501</v>
      </c>
      <c r="H80" s="84" t="s">
        <v>3502</v>
      </c>
      <c r="I80" s="240"/>
      <c r="J80" s="85"/>
      <c r="K80" s="240" t="s">
        <v>1149</v>
      </c>
      <c r="L80" s="98"/>
      <c r="M80" s="249" t="s">
        <v>182</v>
      </c>
      <c r="N80" s="251" t="s">
        <v>208</v>
      </c>
      <c r="O80" s="87" t="s">
        <v>209</v>
      </c>
      <c r="P80" s="76"/>
      <c r="Q80" s="263" t="s">
        <v>3487</v>
      </c>
      <c r="R80" s="263" t="s">
        <v>3503</v>
      </c>
      <c r="S80" s="82" t="s">
        <v>3457</v>
      </c>
      <c r="T80" s="261" t="s">
        <v>3504</v>
      </c>
      <c r="U80" s="264" t="s">
        <v>3505</v>
      </c>
      <c r="V80" s="85" t="s">
        <v>3506</v>
      </c>
      <c r="W80" s="79" t="s">
        <v>3507</v>
      </c>
      <c r="X80" s="79" t="s">
        <v>229</v>
      </c>
      <c r="Y80" s="26"/>
      <c r="AA80" s="238">
        <f>IF(OR(J80="Fail",ISBLANK(J80)),INDEX('Issue Code Table'!C:C,MATCH(N:N,'Issue Code Table'!A:A,0)),IF(M80="Critical",6,IF(M80="Significant",5,IF(M80="Moderate",3,2))))</f>
        <v>6</v>
      </c>
    </row>
    <row r="81" spans="1:27" ht="83.15" customHeight="1" x14ac:dyDescent="0.25">
      <c r="A81" s="158" t="s">
        <v>3508</v>
      </c>
      <c r="B81" s="82" t="s">
        <v>788</v>
      </c>
      <c r="C81" s="82" t="s">
        <v>789</v>
      </c>
      <c r="D81" s="84" t="s">
        <v>215</v>
      </c>
      <c r="E81" s="82" t="s">
        <v>1117</v>
      </c>
      <c r="F81" s="82" t="s">
        <v>1124</v>
      </c>
      <c r="G81" s="82" t="s">
        <v>3509</v>
      </c>
      <c r="H81" s="84" t="s">
        <v>3510</v>
      </c>
      <c r="I81" s="240"/>
      <c r="J81" s="85"/>
      <c r="K81" s="240" t="s">
        <v>1121</v>
      </c>
      <c r="L81" s="98"/>
      <c r="M81" s="249" t="s">
        <v>276</v>
      </c>
      <c r="N81" s="262" t="s">
        <v>794</v>
      </c>
      <c r="O81" s="262" t="s">
        <v>795</v>
      </c>
      <c r="P81" s="76"/>
      <c r="Q81" s="263" t="s">
        <v>3487</v>
      </c>
      <c r="R81" s="263" t="s">
        <v>3511</v>
      </c>
      <c r="S81" s="82" t="s">
        <v>1124</v>
      </c>
      <c r="T81" s="261" t="s">
        <v>3512</v>
      </c>
      <c r="U81" s="264" t="s">
        <v>3513</v>
      </c>
      <c r="V81" s="85" t="s">
        <v>3514</v>
      </c>
      <c r="W81" s="79" t="s">
        <v>3515</v>
      </c>
      <c r="X81" s="79"/>
      <c r="Y81" s="26"/>
      <c r="AA81" s="238">
        <f>IF(OR(J81="Fail",ISBLANK(J81)),INDEX('Issue Code Table'!C:C,MATCH(N:N,'Issue Code Table'!A:A,0)),IF(M81="Critical",6,IF(M81="Significant",5,IF(M81="Moderate",3,2))))</f>
        <v>4</v>
      </c>
    </row>
    <row r="82" spans="1:27" ht="83.15" customHeight="1" x14ac:dyDescent="0.25">
      <c r="A82" s="158" t="s">
        <v>3516</v>
      </c>
      <c r="B82" s="82" t="s">
        <v>255</v>
      </c>
      <c r="C82" s="82" t="s">
        <v>256</v>
      </c>
      <c r="D82" s="84" t="s">
        <v>215</v>
      </c>
      <c r="E82" s="82" t="s">
        <v>3517</v>
      </c>
      <c r="F82" s="82" t="s">
        <v>1160</v>
      </c>
      <c r="G82" s="82" t="s">
        <v>3518</v>
      </c>
      <c r="H82" s="84" t="s">
        <v>1157</v>
      </c>
      <c r="I82" s="240"/>
      <c r="J82" s="85"/>
      <c r="K82" s="240" t="s">
        <v>1158</v>
      </c>
      <c r="L82" s="98"/>
      <c r="M82" s="249" t="s">
        <v>182</v>
      </c>
      <c r="N82" s="262" t="s">
        <v>855</v>
      </c>
      <c r="O82" s="262" t="s">
        <v>856</v>
      </c>
      <c r="P82" s="76"/>
      <c r="Q82" s="263" t="s">
        <v>3487</v>
      </c>
      <c r="R82" s="263" t="s">
        <v>3519</v>
      </c>
      <c r="S82" s="82" t="s">
        <v>1160</v>
      </c>
      <c r="T82" s="261" t="s">
        <v>3520</v>
      </c>
      <c r="U82" s="264" t="s">
        <v>3521</v>
      </c>
      <c r="V82" s="85" t="s">
        <v>3522</v>
      </c>
      <c r="W82" s="79" t="s">
        <v>3523</v>
      </c>
      <c r="X82" s="79" t="s">
        <v>229</v>
      </c>
      <c r="Y82" s="26"/>
      <c r="AA82" s="238">
        <f>IF(OR(J82="Fail",ISBLANK(J82)),INDEX('Issue Code Table'!C:C,MATCH(N:N,'Issue Code Table'!A:A,0)),IF(M82="Critical",6,IF(M82="Significant",5,IF(M82="Moderate",3,2))))</f>
        <v>5</v>
      </c>
    </row>
    <row r="83" spans="1:27" ht="83.15" customHeight="1" x14ac:dyDescent="0.25">
      <c r="A83" s="158" t="s">
        <v>3524</v>
      </c>
      <c r="B83" s="82" t="s">
        <v>788</v>
      </c>
      <c r="C83" s="82" t="s">
        <v>789</v>
      </c>
      <c r="D83" s="84" t="s">
        <v>215</v>
      </c>
      <c r="E83" s="82" t="s">
        <v>1270</v>
      </c>
      <c r="F83" s="82" t="s">
        <v>1275</v>
      </c>
      <c r="G83" s="82" t="s">
        <v>218</v>
      </c>
      <c r="H83" s="84" t="s">
        <v>3525</v>
      </c>
      <c r="I83" s="240"/>
      <c r="J83" s="85"/>
      <c r="K83" s="240" t="s">
        <v>1273</v>
      </c>
      <c r="L83" s="98"/>
      <c r="M83" s="262" t="s">
        <v>182</v>
      </c>
      <c r="N83" s="262" t="s">
        <v>855</v>
      </c>
      <c r="O83" s="262" t="s">
        <v>856</v>
      </c>
      <c r="P83" s="76"/>
      <c r="Q83" s="263" t="s">
        <v>3526</v>
      </c>
      <c r="R83" s="263" t="s">
        <v>3527</v>
      </c>
      <c r="S83" s="82" t="s">
        <v>1275</v>
      </c>
      <c r="T83" s="261" t="s">
        <v>3528</v>
      </c>
      <c r="U83" s="264" t="s">
        <v>3042</v>
      </c>
      <c r="V83" s="85" t="s">
        <v>3529</v>
      </c>
      <c r="W83" s="79" t="s">
        <v>3530</v>
      </c>
      <c r="X83" s="79" t="s">
        <v>229</v>
      </c>
      <c r="Y83" s="26"/>
      <c r="AA83" s="238">
        <f>IF(OR(J83="Fail",ISBLANK(J83)),INDEX('Issue Code Table'!C:C,MATCH(N:N,'Issue Code Table'!A:A,0)),IF(M83="Critical",6,IF(M83="Significant",5,IF(M83="Moderate",3,2))))</f>
        <v>5</v>
      </c>
    </row>
    <row r="84" spans="1:27" ht="83.15" customHeight="1" x14ac:dyDescent="0.25">
      <c r="A84" s="158" t="s">
        <v>3531</v>
      </c>
      <c r="B84" s="82" t="s">
        <v>788</v>
      </c>
      <c r="C84" s="82" t="s">
        <v>789</v>
      </c>
      <c r="D84" s="84" t="s">
        <v>215</v>
      </c>
      <c r="E84" s="82" t="s">
        <v>1336</v>
      </c>
      <c r="F84" s="82" t="s">
        <v>3532</v>
      </c>
      <c r="G84" s="82" t="s">
        <v>3533</v>
      </c>
      <c r="H84" s="84" t="s">
        <v>3534</v>
      </c>
      <c r="I84" s="240"/>
      <c r="J84" s="85"/>
      <c r="K84" s="240" t="s">
        <v>1340</v>
      </c>
      <c r="L84" s="98"/>
      <c r="M84" s="249" t="s">
        <v>182</v>
      </c>
      <c r="N84" s="262" t="s">
        <v>855</v>
      </c>
      <c r="O84" s="262" t="s">
        <v>856</v>
      </c>
      <c r="P84" s="76"/>
      <c r="Q84" s="263" t="s">
        <v>3526</v>
      </c>
      <c r="R84" s="263" t="s">
        <v>3535</v>
      </c>
      <c r="S84" s="82" t="s">
        <v>3532</v>
      </c>
      <c r="T84" s="261" t="s">
        <v>3536</v>
      </c>
      <c r="U84" s="264" t="s">
        <v>3537</v>
      </c>
      <c r="V84" s="85" t="s">
        <v>3538</v>
      </c>
      <c r="W84" s="79" t="s">
        <v>3539</v>
      </c>
      <c r="X84" s="79" t="s">
        <v>229</v>
      </c>
      <c r="Y84" s="26"/>
      <c r="AA84" s="238">
        <f>IF(OR(J84="Fail",ISBLANK(J84)),INDEX('Issue Code Table'!C:C,MATCH(N:N,'Issue Code Table'!A:A,0)),IF(M84="Critical",6,IF(M84="Significant",5,IF(M84="Moderate",3,2))))</f>
        <v>5</v>
      </c>
    </row>
    <row r="85" spans="1:27" ht="83.15" customHeight="1" x14ac:dyDescent="0.25">
      <c r="A85" s="158" t="s">
        <v>3540</v>
      </c>
      <c r="B85" s="82" t="s">
        <v>788</v>
      </c>
      <c r="C85" s="82" t="s">
        <v>789</v>
      </c>
      <c r="D85" s="84" t="s">
        <v>215</v>
      </c>
      <c r="E85" s="82" t="s">
        <v>1280</v>
      </c>
      <c r="F85" s="82" t="s">
        <v>3541</v>
      </c>
      <c r="G85" s="82" t="s">
        <v>3542</v>
      </c>
      <c r="H85" s="84" t="s">
        <v>3543</v>
      </c>
      <c r="I85" s="240"/>
      <c r="J85" s="85"/>
      <c r="K85" s="240" t="s">
        <v>1284</v>
      </c>
      <c r="L85" s="98"/>
      <c r="M85" s="249" t="s">
        <v>182</v>
      </c>
      <c r="N85" s="262" t="s">
        <v>855</v>
      </c>
      <c r="O85" s="262" t="s">
        <v>856</v>
      </c>
      <c r="P85" s="76"/>
      <c r="Q85" s="263" t="s">
        <v>3526</v>
      </c>
      <c r="R85" s="263" t="s">
        <v>3544</v>
      </c>
      <c r="S85" s="82" t="s">
        <v>3541</v>
      </c>
      <c r="T85" s="261" t="s">
        <v>3545</v>
      </c>
      <c r="U85" s="264" t="s">
        <v>3546</v>
      </c>
      <c r="V85" s="85" t="s">
        <v>3547</v>
      </c>
      <c r="W85" s="79" t="s">
        <v>3548</v>
      </c>
      <c r="X85" s="79" t="s">
        <v>229</v>
      </c>
      <c r="Y85" s="26"/>
      <c r="AA85" s="238">
        <f>IF(OR(J85="Fail",ISBLANK(J85)),INDEX('Issue Code Table'!C:C,MATCH(N:N,'Issue Code Table'!A:A,0)),IF(M85="Critical",6,IF(M85="Significant",5,IF(M85="Moderate",3,2))))</f>
        <v>5</v>
      </c>
    </row>
    <row r="86" spans="1:27" ht="83.15" customHeight="1" x14ac:dyDescent="0.25">
      <c r="A86" s="158" t="s">
        <v>3549</v>
      </c>
      <c r="B86" s="82" t="s">
        <v>3550</v>
      </c>
      <c r="C86" s="82" t="s">
        <v>3551</v>
      </c>
      <c r="D86" s="84" t="s">
        <v>215</v>
      </c>
      <c r="E86" s="82" t="s">
        <v>3552</v>
      </c>
      <c r="F86" s="82" t="s">
        <v>3553</v>
      </c>
      <c r="G86" s="82" t="s">
        <v>3554</v>
      </c>
      <c r="H86" s="84" t="s">
        <v>3555</v>
      </c>
      <c r="I86" s="271"/>
      <c r="J86" s="88"/>
      <c r="K86" s="264" t="s">
        <v>3556</v>
      </c>
      <c r="L86" s="272"/>
      <c r="M86" s="86" t="s">
        <v>182</v>
      </c>
      <c r="N86" s="251" t="s">
        <v>1010</v>
      </c>
      <c r="O86" s="273" t="s">
        <v>1011</v>
      </c>
      <c r="P86" s="76"/>
      <c r="Q86" s="263" t="s">
        <v>3526</v>
      </c>
      <c r="R86" s="263" t="s">
        <v>3557</v>
      </c>
      <c r="S86" s="82" t="s">
        <v>3553</v>
      </c>
      <c r="T86" s="261" t="s">
        <v>3558</v>
      </c>
      <c r="U86" s="264" t="s">
        <v>3559</v>
      </c>
      <c r="V86" s="85" t="s">
        <v>3560</v>
      </c>
      <c r="W86" s="79" t="s">
        <v>3561</v>
      </c>
      <c r="X86" s="79" t="s">
        <v>229</v>
      </c>
      <c r="Y86" s="26"/>
      <c r="AA86" s="238">
        <f>IF(OR(J86="Fail",ISBLANK(J86)),INDEX('Issue Code Table'!C:C,MATCH(N:N,'Issue Code Table'!A:A,0)),IF(M86="Critical",6,IF(M86="Significant",5,IF(M86="Moderate",3,2))))</f>
        <v>5</v>
      </c>
    </row>
    <row r="87" spans="1:27" ht="81.75" customHeight="1" x14ac:dyDescent="0.25">
      <c r="A87" s="158" t="s">
        <v>3562</v>
      </c>
      <c r="B87" s="82" t="s">
        <v>788</v>
      </c>
      <c r="C87" s="82" t="s">
        <v>789</v>
      </c>
      <c r="D87" s="84" t="s">
        <v>215</v>
      </c>
      <c r="E87" s="82" t="s">
        <v>1257</v>
      </c>
      <c r="F87" s="82" t="s">
        <v>1266</v>
      </c>
      <c r="G87" s="82" t="s">
        <v>3563</v>
      </c>
      <c r="H87" s="84" t="s">
        <v>3564</v>
      </c>
      <c r="I87" s="240"/>
      <c r="J87" s="85"/>
      <c r="K87" s="240" t="s">
        <v>1261</v>
      </c>
      <c r="L87" s="98"/>
      <c r="M87" s="249" t="s">
        <v>182</v>
      </c>
      <c r="N87" s="265" t="s">
        <v>1262</v>
      </c>
      <c r="O87" s="262" t="s">
        <v>1263</v>
      </c>
      <c r="P87" s="76"/>
      <c r="Q87" s="266" t="s">
        <v>3526</v>
      </c>
      <c r="R87" s="266" t="s">
        <v>3565</v>
      </c>
      <c r="S87" s="82" t="s">
        <v>1266</v>
      </c>
      <c r="T87" s="261" t="s">
        <v>3566</v>
      </c>
      <c r="U87" s="264" t="s">
        <v>3042</v>
      </c>
      <c r="V87" s="85" t="s">
        <v>3567</v>
      </c>
      <c r="W87" s="79" t="s">
        <v>3568</v>
      </c>
      <c r="X87" s="79" t="s">
        <v>229</v>
      </c>
      <c r="Y87" s="26"/>
      <c r="AA87" s="238">
        <f>IF(OR(J87="Fail",ISBLANK(J87)),INDEX('Issue Code Table'!C:C,MATCH(N:N,'Issue Code Table'!A:A,0)),IF(M87="Critical",6,IF(M87="Significant",5,IF(M87="Moderate",3,2))))</f>
        <v>5</v>
      </c>
    </row>
    <row r="88" spans="1:27" ht="83.15" customHeight="1" x14ac:dyDescent="0.25">
      <c r="A88" s="158" t="s">
        <v>3569</v>
      </c>
      <c r="B88" s="82" t="s">
        <v>788</v>
      </c>
      <c r="C88" s="82" t="s">
        <v>789</v>
      </c>
      <c r="D88" s="84" t="s">
        <v>215</v>
      </c>
      <c r="E88" s="82" t="s">
        <v>3570</v>
      </c>
      <c r="F88" s="82" t="s">
        <v>3571</v>
      </c>
      <c r="G88" s="82" t="s">
        <v>3572</v>
      </c>
      <c r="H88" s="84" t="s">
        <v>3573</v>
      </c>
      <c r="I88" s="240"/>
      <c r="J88" s="85"/>
      <c r="K88" s="240" t="s">
        <v>3574</v>
      </c>
      <c r="L88" s="98"/>
      <c r="M88" s="249" t="s">
        <v>182</v>
      </c>
      <c r="N88" s="262" t="s">
        <v>855</v>
      </c>
      <c r="O88" s="262" t="s">
        <v>856</v>
      </c>
      <c r="P88" s="76"/>
      <c r="Q88" s="266" t="s">
        <v>3526</v>
      </c>
      <c r="R88" s="266" t="s">
        <v>3575</v>
      </c>
      <c r="S88" s="82" t="s">
        <v>3571</v>
      </c>
      <c r="T88" s="261" t="s">
        <v>3576</v>
      </c>
      <c r="U88" s="264" t="s">
        <v>3577</v>
      </c>
      <c r="V88" s="85" t="s">
        <v>3578</v>
      </c>
      <c r="W88" s="79" t="s">
        <v>3579</v>
      </c>
      <c r="X88" s="79" t="s">
        <v>229</v>
      </c>
      <c r="Y88" s="26"/>
      <c r="AA88" s="238">
        <f>IF(OR(J88="Fail",ISBLANK(J88)),INDEX('Issue Code Table'!C:C,MATCH(N:N,'Issue Code Table'!A:A,0)),IF(M88="Critical",6,IF(M88="Significant",5,IF(M88="Moderate",3,2))))</f>
        <v>5</v>
      </c>
    </row>
    <row r="89" spans="1:27" ht="102.75" customHeight="1" x14ac:dyDescent="0.25">
      <c r="A89" s="158" t="s">
        <v>3580</v>
      </c>
      <c r="B89" s="82" t="s">
        <v>788</v>
      </c>
      <c r="C89" s="82" t="s">
        <v>789</v>
      </c>
      <c r="D89" s="84" t="s">
        <v>215</v>
      </c>
      <c r="E89" s="82" t="s">
        <v>3581</v>
      </c>
      <c r="F89" s="82" t="s">
        <v>1353</v>
      </c>
      <c r="G89" s="82" t="s">
        <v>3582</v>
      </c>
      <c r="H89" s="84" t="s">
        <v>3583</v>
      </c>
      <c r="I89" s="240"/>
      <c r="J89" s="85"/>
      <c r="K89" s="240" t="s">
        <v>1351</v>
      </c>
      <c r="L89" s="98"/>
      <c r="M89" s="249" t="s">
        <v>182</v>
      </c>
      <c r="N89" s="262" t="s">
        <v>855</v>
      </c>
      <c r="O89" s="262" t="s">
        <v>856</v>
      </c>
      <c r="P89" s="76"/>
      <c r="Q89" s="266" t="s">
        <v>3526</v>
      </c>
      <c r="R89" s="266" t="s">
        <v>3584</v>
      </c>
      <c r="S89" s="82" t="s">
        <v>1353</v>
      </c>
      <c r="T89" s="261" t="s">
        <v>3585</v>
      </c>
      <c r="U89" s="264" t="s">
        <v>3586</v>
      </c>
      <c r="V89" s="85" t="s">
        <v>3587</v>
      </c>
      <c r="W89" s="79" t="s">
        <v>3588</v>
      </c>
      <c r="X89" s="79" t="s">
        <v>229</v>
      </c>
      <c r="Y89" s="26"/>
      <c r="AA89" s="238">
        <f>IF(OR(J89="Fail",ISBLANK(J89)),INDEX('Issue Code Table'!C:C,MATCH(N:N,'Issue Code Table'!A:A,0)),IF(M89="Critical",6,IF(M89="Significant",5,IF(M89="Moderate",3,2))))</f>
        <v>5</v>
      </c>
    </row>
    <row r="90" spans="1:27" ht="83.15" customHeight="1" x14ac:dyDescent="0.25">
      <c r="A90" s="158" t="s">
        <v>3589</v>
      </c>
      <c r="B90" s="82" t="s">
        <v>788</v>
      </c>
      <c r="C90" s="82" t="s">
        <v>789</v>
      </c>
      <c r="D90" s="84" t="s">
        <v>215</v>
      </c>
      <c r="E90" s="82" t="s">
        <v>1314</v>
      </c>
      <c r="F90" s="82" t="s">
        <v>1320</v>
      </c>
      <c r="G90" s="82" t="s">
        <v>3590</v>
      </c>
      <c r="H90" s="84" t="s">
        <v>3591</v>
      </c>
      <c r="I90" s="240"/>
      <c r="J90" s="85"/>
      <c r="K90" s="240" t="s">
        <v>1318</v>
      </c>
      <c r="L90" s="98"/>
      <c r="M90" s="249" t="s">
        <v>182</v>
      </c>
      <c r="N90" s="262" t="s">
        <v>855</v>
      </c>
      <c r="O90" s="262" t="s">
        <v>856</v>
      </c>
      <c r="P90" s="76"/>
      <c r="Q90" s="263" t="s">
        <v>3526</v>
      </c>
      <c r="R90" s="263" t="s">
        <v>3592</v>
      </c>
      <c r="S90" s="82" t="s">
        <v>1320</v>
      </c>
      <c r="T90" s="261" t="s">
        <v>3593</v>
      </c>
      <c r="U90" s="264" t="s">
        <v>3586</v>
      </c>
      <c r="V90" s="85" t="s">
        <v>3594</v>
      </c>
      <c r="W90" s="79" t="s">
        <v>3595</v>
      </c>
      <c r="X90" s="79" t="s">
        <v>229</v>
      </c>
      <c r="Y90" s="26"/>
      <c r="AA90" s="238">
        <f>IF(OR(J90="Fail",ISBLANK(J90)),INDEX('Issue Code Table'!C:C,MATCH(N:N,'Issue Code Table'!A:A,0)),IF(M90="Critical",6,IF(M90="Significant",5,IF(M90="Moderate",3,2))))</f>
        <v>5</v>
      </c>
    </row>
    <row r="91" spans="1:27" ht="83.15" customHeight="1" x14ac:dyDescent="0.25">
      <c r="A91" s="158" t="s">
        <v>3596</v>
      </c>
      <c r="B91" s="82" t="s">
        <v>788</v>
      </c>
      <c r="C91" s="82" t="s">
        <v>789</v>
      </c>
      <c r="D91" s="84" t="s">
        <v>215</v>
      </c>
      <c r="E91" s="82" t="s">
        <v>1291</v>
      </c>
      <c r="F91" s="82" t="s">
        <v>1297</v>
      </c>
      <c r="G91" s="82" t="s">
        <v>3597</v>
      </c>
      <c r="H91" s="84" t="s">
        <v>3598</v>
      </c>
      <c r="I91" s="240"/>
      <c r="J91" s="85"/>
      <c r="K91" s="240" t="s">
        <v>1295</v>
      </c>
      <c r="L91" s="98"/>
      <c r="M91" s="249" t="s">
        <v>182</v>
      </c>
      <c r="N91" s="254" t="s">
        <v>855</v>
      </c>
      <c r="O91" s="254" t="s">
        <v>856</v>
      </c>
      <c r="P91" s="76"/>
      <c r="Q91" s="263" t="s">
        <v>3526</v>
      </c>
      <c r="R91" s="263" t="s">
        <v>3599</v>
      </c>
      <c r="S91" s="82" t="s">
        <v>1297</v>
      </c>
      <c r="T91" s="261" t="s">
        <v>3600</v>
      </c>
      <c r="U91" s="264" t="s">
        <v>3601</v>
      </c>
      <c r="V91" s="85" t="s">
        <v>3602</v>
      </c>
      <c r="W91" s="79" t="s">
        <v>3603</v>
      </c>
      <c r="X91" s="79" t="s">
        <v>229</v>
      </c>
      <c r="Y91" s="26"/>
      <c r="AA91" s="238">
        <f>IF(OR(J91="Fail",ISBLANK(J91)),INDEX('Issue Code Table'!C:C,MATCH(N:N,'Issue Code Table'!A:A,0)),IF(M91="Critical",6,IF(M91="Significant",5,IF(M91="Moderate",3,2))))</f>
        <v>5</v>
      </c>
    </row>
    <row r="92" spans="1:27" ht="83.15" customHeight="1" x14ac:dyDescent="0.25">
      <c r="A92" s="158" t="s">
        <v>3604</v>
      </c>
      <c r="B92" s="82" t="s">
        <v>788</v>
      </c>
      <c r="C92" s="82" t="s">
        <v>789</v>
      </c>
      <c r="D92" s="84" t="s">
        <v>215</v>
      </c>
      <c r="E92" s="82" t="s">
        <v>3605</v>
      </c>
      <c r="F92" s="82" t="s">
        <v>3606</v>
      </c>
      <c r="G92" s="82" t="s">
        <v>3607</v>
      </c>
      <c r="H92" s="84" t="s">
        <v>3608</v>
      </c>
      <c r="I92" s="240"/>
      <c r="J92" s="85"/>
      <c r="K92" s="85" t="s">
        <v>3609</v>
      </c>
      <c r="L92" s="98"/>
      <c r="M92" s="249" t="s">
        <v>182</v>
      </c>
      <c r="N92" s="254" t="s">
        <v>855</v>
      </c>
      <c r="O92" s="254" t="s">
        <v>856</v>
      </c>
      <c r="P92" s="76"/>
      <c r="Q92" s="263" t="s">
        <v>3526</v>
      </c>
      <c r="R92" s="263" t="s">
        <v>3610</v>
      </c>
      <c r="S92" s="82" t="s">
        <v>3606</v>
      </c>
      <c r="T92" s="261" t="s">
        <v>3611</v>
      </c>
      <c r="U92" s="264" t="s">
        <v>3042</v>
      </c>
      <c r="V92" s="85" t="s">
        <v>3612</v>
      </c>
      <c r="W92" s="79" t="s">
        <v>3613</v>
      </c>
      <c r="X92" s="79" t="s">
        <v>229</v>
      </c>
      <c r="Y92" s="26"/>
      <c r="AA92" s="238">
        <f>IF(OR(J92="Fail",ISBLANK(J92)),INDEX('Issue Code Table'!C:C,MATCH(N:N,'Issue Code Table'!A:A,0)),IF(M92="Critical",6,IF(M92="Significant",5,IF(M92="Moderate",3,2))))</f>
        <v>5</v>
      </c>
    </row>
    <row r="93" spans="1:27" ht="83.15" customHeight="1" x14ac:dyDescent="0.25">
      <c r="A93" s="158" t="s">
        <v>3614</v>
      </c>
      <c r="B93" s="82" t="s">
        <v>175</v>
      </c>
      <c r="C93" s="82" t="s">
        <v>176</v>
      </c>
      <c r="D93" s="84" t="s">
        <v>215</v>
      </c>
      <c r="E93" s="82" t="s">
        <v>1302</v>
      </c>
      <c r="F93" s="82" t="s">
        <v>1310</v>
      </c>
      <c r="G93" s="82" t="s">
        <v>3615</v>
      </c>
      <c r="H93" s="84" t="s">
        <v>1305</v>
      </c>
      <c r="I93" s="240"/>
      <c r="J93" s="85"/>
      <c r="K93" s="240" t="s">
        <v>3616</v>
      </c>
      <c r="L93" s="98"/>
      <c r="M93" s="249" t="s">
        <v>182</v>
      </c>
      <c r="N93" s="265" t="s">
        <v>1307</v>
      </c>
      <c r="O93" s="262" t="s">
        <v>1308</v>
      </c>
      <c r="P93" s="76"/>
      <c r="Q93" s="263" t="s">
        <v>3526</v>
      </c>
      <c r="R93" s="263" t="s">
        <v>3617</v>
      </c>
      <c r="S93" s="82" t="s">
        <v>1310</v>
      </c>
      <c r="T93" s="261" t="s">
        <v>3618</v>
      </c>
      <c r="U93" s="264" t="s">
        <v>3619</v>
      </c>
      <c r="V93" s="85" t="s">
        <v>3620</v>
      </c>
      <c r="W93" s="79" t="s">
        <v>3621</v>
      </c>
      <c r="X93" s="79" t="s">
        <v>229</v>
      </c>
      <c r="Y93" s="26"/>
      <c r="AA93" s="238">
        <f>IF(OR(J93="Fail",ISBLANK(J93)),INDEX('Issue Code Table'!C:C,MATCH(N:N,'Issue Code Table'!A:A,0)),IF(M93="Critical",6,IF(M93="Significant",5,IF(M93="Moderate",3,2))))</f>
        <v>7</v>
      </c>
    </row>
    <row r="94" spans="1:27" ht="83.15" customHeight="1" x14ac:dyDescent="0.25">
      <c r="A94" s="158" t="s">
        <v>3622</v>
      </c>
      <c r="B94" s="82" t="s">
        <v>1496</v>
      </c>
      <c r="C94" s="82" t="s">
        <v>1382</v>
      </c>
      <c r="D94" s="84" t="s">
        <v>215</v>
      </c>
      <c r="E94" s="82" t="s">
        <v>1383</v>
      </c>
      <c r="F94" s="82" t="s">
        <v>3623</v>
      </c>
      <c r="G94" s="82" t="s">
        <v>3624</v>
      </c>
      <c r="H94" s="84" t="s">
        <v>3625</v>
      </c>
      <c r="I94" s="240"/>
      <c r="J94" s="85"/>
      <c r="K94" s="240" t="s">
        <v>1387</v>
      </c>
      <c r="L94" s="98"/>
      <c r="M94" s="262" t="s">
        <v>182</v>
      </c>
      <c r="N94" s="262" t="s">
        <v>855</v>
      </c>
      <c r="O94" s="262" t="s">
        <v>856</v>
      </c>
      <c r="P94" s="76"/>
      <c r="Q94" s="263" t="s">
        <v>3626</v>
      </c>
      <c r="R94" s="263" t="s">
        <v>3627</v>
      </c>
      <c r="S94" s="82" t="s">
        <v>3623</v>
      </c>
      <c r="T94" s="261" t="s">
        <v>3628</v>
      </c>
      <c r="U94" s="264" t="s">
        <v>3629</v>
      </c>
      <c r="V94" s="85" t="s">
        <v>3630</v>
      </c>
      <c r="W94" s="79" t="s">
        <v>3631</v>
      </c>
      <c r="X94" s="79" t="s">
        <v>229</v>
      </c>
      <c r="Y94" s="26"/>
      <c r="AA94" s="238">
        <f>IF(OR(J94="Fail",ISBLANK(J94)),INDEX('Issue Code Table'!C:C,MATCH(N:N,'Issue Code Table'!A:A,0)),IF(M94="Critical",6,IF(M94="Significant",5,IF(M94="Moderate",3,2))))</f>
        <v>5</v>
      </c>
    </row>
    <row r="95" spans="1:27" ht="83.15" customHeight="1" x14ac:dyDescent="0.25">
      <c r="A95" s="158" t="s">
        <v>3632</v>
      </c>
      <c r="B95" s="82" t="s">
        <v>1496</v>
      </c>
      <c r="C95" s="82" t="s">
        <v>1382</v>
      </c>
      <c r="D95" s="84" t="s">
        <v>215</v>
      </c>
      <c r="E95" s="82" t="s">
        <v>1394</v>
      </c>
      <c r="F95" s="82" t="s">
        <v>1400</v>
      </c>
      <c r="G95" s="82" t="s">
        <v>3633</v>
      </c>
      <c r="H95" s="84" t="s">
        <v>3634</v>
      </c>
      <c r="I95" s="240"/>
      <c r="J95" s="85"/>
      <c r="K95" s="240" t="s">
        <v>1398</v>
      </c>
      <c r="L95" s="98"/>
      <c r="M95" s="262" t="s">
        <v>182</v>
      </c>
      <c r="N95" s="262" t="s">
        <v>855</v>
      </c>
      <c r="O95" s="262" t="s">
        <v>856</v>
      </c>
      <c r="P95" s="76"/>
      <c r="Q95" s="263" t="s">
        <v>3626</v>
      </c>
      <c r="R95" s="263" t="s">
        <v>3635</v>
      </c>
      <c r="S95" s="82" t="s">
        <v>1400</v>
      </c>
      <c r="T95" s="261" t="s">
        <v>3636</v>
      </c>
      <c r="U95" s="264" t="s">
        <v>3637</v>
      </c>
      <c r="V95" s="85" t="s">
        <v>3638</v>
      </c>
      <c r="W95" s="79" t="s">
        <v>3639</v>
      </c>
      <c r="X95" s="79" t="s">
        <v>229</v>
      </c>
      <c r="Y95" s="26"/>
      <c r="AA95" s="238">
        <f>IF(OR(J95="Fail",ISBLANK(J95)),INDEX('Issue Code Table'!C:C,MATCH(N:N,'Issue Code Table'!A:A,0)),IF(M95="Critical",6,IF(M95="Significant",5,IF(M95="Moderate",3,2))))</f>
        <v>5</v>
      </c>
    </row>
    <row r="96" spans="1:27" ht="83.15" customHeight="1" x14ac:dyDescent="0.25">
      <c r="A96" s="158" t="s">
        <v>3640</v>
      </c>
      <c r="B96" s="82" t="s">
        <v>1496</v>
      </c>
      <c r="C96" s="82" t="s">
        <v>1382</v>
      </c>
      <c r="D96" s="84" t="s">
        <v>215</v>
      </c>
      <c r="E96" s="82" t="s">
        <v>1439</v>
      </c>
      <c r="F96" s="82" t="s">
        <v>3641</v>
      </c>
      <c r="G96" s="82" t="s">
        <v>3642</v>
      </c>
      <c r="H96" s="84" t="s">
        <v>3643</v>
      </c>
      <c r="I96" s="240"/>
      <c r="J96" s="85"/>
      <c r="K96" s="240" t="s">
        <v>1443</v>
      </c>
      <c r="L96" s="98"/>
      <c r="M96" s="262" t="s">
        <v>182</v>
      </c>
      <c r="N96" s="262" t="s">
        <v>855</v>
      </c>
      <c r="O96" s="262" t="s">
        <v>856</v>
      </c>
      <c r="P96" s="76"/>
      <c r="Q96" s="263" t="s">
        <v>3626</v>
      </c>
      <c r="R96" s="263" t="s">
        <v>3644</v>
      </c>
      <c r="S96" s="82" t="s">
        <v>3641</v>
      </c>
      <c r="T96" s="261" t="s">
        <v>3645</v>
      </c>
      <c r="U96" s="264" t="s">
        <v>3619</v>
      </c>
      <c r="V96" s="85" t="s">
        <v>3646</v>
      </c>
      <c r="W96" s="79" t="s">
        <v>3647</v>
      </c>
      <c r="X96" s="79" t="s">
        <v>229</v>
      </c>
      <c r="Y96" s="26"/>
      <c r="AA96" s="238">
        <f>IF(OR(J96="Fail",ISBLANK(J96)),INDEX('Issue Code Table'!C:C,MATCH(N:N,'Issue Code Table'!A:A,0)),IF(M96="Critical",6,IF(M96="Significant",5,IF(M96="Moderate",3,2))))</f>
        <v>5</v>
      </c>
    </row>
    <row r="97" spans="1:27" ht="83.15" customHeight="1" x14ac:dyDescent="0.25">
      <c r="A97" s="158" t="s">
        <v>3648</v>
      </c>
      <c r="B97" s="82" t="s">
        <v>914</v>
      </c>
      <c r="C97" s="82" t="s">
        <v>915</v>
      </c>
      <c r="D97" s="84" t="s">
        <v>215</v>
      </c>
      <c r="E97" s="82" t="s">
        <v>3649</v>
      </c>
      <c r="F97" s="82" t="s">
        <v>1457</v>
      </c>
      <c r="G97" s="82" t="s">
        <v>3650</v>
      </c>
      <c r="H97" s="84" t="s">
        <v>1454</v>
      </c>
      <c r="I97" s="240"/>
      <c r="J97" s="85"/>
      <c r="K97" s="240" t="s">
        <v>3651</v>
      </c>
      <c r="L97" s="98"/>
      <c r="M97" s="249" t="s">
        <v>182</v>
      </c>
      <c r="N97" s="251" t="s">
        <v>208</v>
      </c>
      <c r="O97" s="87" t="s">
        <v>209</v>
      </c>
      <c r="P97" s="76"/>
      <c r="Q97" s="263" t="s">
        <v>3626</v>
      </c>
      <c r="R97" s="263" t="s">
        <v>3652</v>
      </c>
      <c r="S97" s="82" t="s">
        <v>1457</v>
      </c>
      <c r="T97" s="261" t="s">
        <v>3653</v>
      </c>
      <c r="U97" s="264" t="s">
        <v>3654</v>
      </c>
      <c r="V97" s="85" t="s">
        <v>3655</v>
      </c>
      <c r="W97" s="79" t="s">
        <v>3656</v>
      </c>
      <c r="X97" s="79" t="s">
        <v>229</v>
      </c>
      <c r="Y97" s="26"/>
      <c r="AA97" s="238">
        <f>IF(OR(J97="Fail",ISBLANK(J97)),INDEX('Issue Code Table'!C:C,MATCH(N:N,'Issue Code Table'!A:A,0)),IF(M97="Critical",6,IF(M97="Significant",5,IF(M97="Moderate",3,2))))</f>
        <v>6</v>
      </c>
    </row>
    <row r="98" spans="1:27" ht="83.15" customHeight="1" x14ac:dyDescent="0.25">
      <c r="A98" s="158" t="s">
        <v>3657</v>
      </c>
      <c r="B98" s="82" t="s">
        <v>1235</v>
      </c>
      <c r="C98" s="82" t="s">
        <v>1236</v>
      </c>
      <c r="D98" s="84" t="s">
        <v>215</v>
      </c>
      <c r="E98" s="82" t="s">
        <v>1358</v>
      </c>
      <c r="F98" s="82" t="s">
        <v>1365</v>
      </c>
      <c r="G98" s="82" t="s">
        <v>3658</v>
      </c>
      <c r="H98" s="84" t="s">
        <v>3659</v>
      </c>
      <c r="I98" s="240"/>
      <c r="J98" s="85"/>
      <c r="K98" s="240" t="s">
        <v>1362</v>
      </c>
      <c r="L98" s="98"/>
      <c r="M98" s="249" t="s">
        <v>182</v>
      </c>
      <c r="N98" s="262" t="s">
        <v>1010</v>
      </c>
      <c r="O98" s="262" t="s">
        <v>1011</v>
      </c>
      <c r="P98" s="76"/>
      <c r="Q98" s="263" t="s">
        <v>3626</v>
      </c>
      <c r="R98" s="263" t="s">
        <v>3660</v>
      </c>
      <c r="S98" s="82" t="s">
        <v>1365</v>
      </c>
      <c r="T98" s="261" t="s">
        <v>3661</v>
      </c>
      <c r="U98" s="264" t="s">
        <v>3662</v>
      </c>
      <c r="V98" s="85" t="s">
        <v>3663</v>
      </c>
      <c r="W98" s="79" t="s">
        <v>3664</v>
      </c>
      <c r="X98" s="79" t="s">
        <v>229</v>
      </c>
      <c r="Y98" s="26"/>
      <c r="AA98" s="238">
        <f>IF(OR(J98="Fail",ISBLANK(J98)),INDEX('Issue Code Table'!C:C,MATCH(N:N,'Issue Code Table'!A:A,0)),IF(M98="Critical",6,IF(M98="Significant",5,IF(M98="Moderate",3,2))))</f>
        <v>5</v>
      </c>
    </row>
    <row r="99" spans="1:27" ht="83.15" customHeight="1" x14ac:dyDescent="0.25">
      <c r="A99" s="158" t="s">
        <v>3665</v>
      </c>
      <c r="B99" s="82" t="s">
        <v>788</v>
      </c>
      <c r="C99" s="82" t="s">
        <v>789</v>
      </c>
      <c r="D99" s="84" t="s">
        <v>215</v>
      </c>
      <c r="E99" s="82" t="s">
        <v>3666</v>
      </c>
      <c r="F99" s="82" t="s">
        <v>3667</v>
      </c>
      <c r="G99" s="82" t="s">
        <v>218</v>
      </c>
      <c r="H99" s="84" t="s">
        <v>3668</v>
      </c>
      <c r="I99" s="240"/>
      <c r="J99" s="85"/>
      <c r="K99" s="240" t="s">
        <v>3669</v>
      </c>
      <c r="L99" s="98"/>
      <c r="M99" s="249" t="s">
        <v>276</v>
      </c>
      <c r="N99" s="262" t="s">
        <v>794</v>
      </c>
      <c r="O99" s="262" t="s">
        <v>795</v>
      </c>
      <c r="P99" s="76"/>
      <c r="Q99" s="263" t="s">
        <v>3626</v>
      </c>
      <c r="R99" s="263" t="s">
        <v>3670</v>
      </c>
      <c r="S99" s="82" t="s">
        <v>3667</v>
      </c>
      <c r="T99" s="261" t="s">
        <v>3671</v>
      </c>
      <c r="U99" s="264" t="s">
        <v>3042</v>
      </c>
      <c r="V99" s="85" t="s">
        <v>3672</v>
      </c>
      <c r="W99" s="79" t="s">
        <v>3673</v>
      </c>
      <c r="X99" s="79"/>
      <c r="Y99" s="26"/>
      <c r="AA99" s="238">
        <f>IF(OR(J99="Fail",ISBLANK(J99)),INDEX('Issue Code Table'!C:C,MATCH(N:N,'Issue Code Table'!A:A,0)),IF(M99="Critical",6,IF(M99="Significant",5,IF(M99="Moderate",3,2))))</f>
        <v>4</v>
      </c>
    </row>
    <row r="100" spans="1:27" ht="83.15" customHeight="1" x14ac:dyDescent="0.25">
      <c r="A100" s="158" t="s">
        <v>3674</v>
      </c>
      <c r="B100" s="82" t="s">
        <v>187</v>
      </c>
      <c r="C100" s="82" t="s">
        <v>188</v>
      </c>
      <c r="D100" s="84" t="s">
        <v>215</v>
      </c>
      <c r="E100" s="82" t="s">
        <v>1428</v>
      </c>
      <c r="F100" s="82" t="s">
        <v>3675</v>
      </c>
      <c r="G100" s="82" t="s">
        <v>3676</v>
      </c>
      <c r="H100" s="84" t="s">
        <v>1431</v>
      </c>
      <c r="I100" s="240"/>
      <c r="J100" s="85"/>
      <c r="K100" s="240" t="s">
        <v>1432</v>
      </c>
      <c r="L100" s="98"/>
      <c r="M100" s="249" t="s">
        <v>182</v>
      </c>
      <c r="N100" s="265" t="s">
        <v>921</v>
      </c>
      <c r="O100" s="262" t="s">
        <v>922</v>
      </c>
      <c r="P100" s="76"/>
      <c r="Q100" s="263" t="s">
        <v>3626</v>
      </c>
      <c r="R100" s="263" t="s">
        <v>3677</v>
      </c>
      <c r="S100" s="82" t="s">
        <v>3675</v>
      </c>
      <c r="T100" s="261" t="s">
        <v>3678</v>
      </c>
      <c r="U100" s="264" t="s">
        <v>3679</v>
      </c>
      <c r="V100" s="85" t="s">
        <v>3680</v>
      </c>
      <c r="W100" s="79" t="s">
        <v>3681</v>
      </c>
      <c r="X100" s="79" t="s">
        <v>229</v>
      </c>
      <c r="Y100" s="26"/>
      <c r="AA100" s="238">
        <f>IF(OR(J100="Fail",ISBLANK(J100)),INDEX('Issue Code Table'!C:C,MATCH(N:N,'Issue Code Table'!A:A,0)),IF(M100="Critical",6,IF(M100="Significant",5,IF(M100="Moderate",3,2))))</f>
        <v>6</v>
      </c>
    </row>
    <row r="101" spans="1:27" ht="83.15" customHeight="1" x14ac:dyDescent="0.25">
      <c r="A101" s="158" t="s">
        <v>3682</v>
      </c>
      <c r="B101" s="82" t="s">
        <v>175</v>
      </c>
      <c r="C101" s="82" t="s">
        <v>176</v>
      </c>
      <c r="D101" s="84" t="s">
        <v>215</v>
      </c>
      <c r="E101" s="82" t="s">
        <v>3683</v>
      </c>
      <c r="F101" s="82" t="s">
        <v>1468</v>
      </c>
      <c r="G101" s="82" t="s">
        <v>3684</v>
      </c>
      <c r="H101" s="84" t="s">
        <v>3685</v>
      </c>
      <c r="I101" s="240"/>
      <c r="J101" s="85"/>
      <c r="K101" s="240" t="s">
        <v>3686</v>
      </c>
      <c r="L101" s="98"/>
      <c r="M101" s="249" t="s">
        <v>182</v>
      </c>
      <c r="N101" s="251" t="s">
        <v>208</v>
      </c>
      <c r="O101" s="87" t="s">
        <v>209</v>
      </c>
      <c r="P101" s="76"/>
      <c r="Q101" s="263" t="s">
        <v>3626</v>
      </c>
      <c r="R101" s="263" t="s">
        <v>3687</v>
      </c>
      <c r="S101" s="82" t="s">
        <v>1468</v>
      </c>
      <c r="T101" s="261" t="s">
        <v>3688</v>
      </c>
      <c r="U101" s="264" t="s">
        <v>3689</v>
      </c>
      <c r="V101" s="85" t="s">
        <v>3690</v>
      </c>
      <c r="W101" s="79" t="s">
        <v>3691</v>
      </c>
      <c r="X101" s="79" t="s">
        <v>229</v>
      </c>
      <c r="Y101" s="26"/>
      <c r="AA101" s="238">
        <f>IF(OR(J101="Fail",ISBLANK(J101)),INDEX('Issue Code Table'!C:C,MATCH(N:N,'Issue Code Table'!A:A,0)),IF(M101="Critical",6,IF(M101="Significant",5,IF(M101="Moderate",3,2))))</f>
        <v>6</v>
      </c>
    </row>
    <row r="102" spans="1:27" ht="83.15" customHeight="1" x14ac:dyDescent="0.25">
      <c r="A102" s="158" t="s">
        <v>3692</v>
      </c>
      <c r="B102" s="82" t="s">
        <v>175</v>
      </c>
      <c r="C102" s="82" t="s">
        <v>176</v>
      </c>
      <c r="D102" s="84" t="s">
        <v>215</v>
      </c>
      <c r="E102" s="82" t="s">
        <v>1405</v>
      </c>
      <c r="F102" s="82" t="s">
        <v>3693</v>
      </c>
      <c r="G102" s="82" t="s">
        <v>3694</v>
      </c>
      <c r="H102" s="84" t="s">
        <v>1408</v>
      </c>
      <c r="I102" s="240"/>
      <c r="J102" s="85"/>
      <c r="K102" s="240" t="s">
        <v>1409</v>
      </c>
      <c r="L102" s="98"/>
      <c r="M102" s="262" t="s">
        <v>182</v>
      </c>
      <c r="N102" s="251" t="s">
        <v>208</v>
      </c>
      <c r="O102" s="87" t="s">
        <v>209</v>
      </c>
      <c r="P102" s="76"/>
      <c r="Q102" s="263" t="s">
        <v>3626</v>
      </c>
      <c r="R102" s="263" t="s">
        <v>3695</v>
      </c>
      <c r="S102" s="82" t="s">
        <v>3693</v>
      </c>
      <c r="T102" s="261" t="s">
        <v>3696</v>
      </c>
      <c r="U102" s="264" t="s">
        <v>3697</v>
      </c>
      <c r="V102" s="85" t="s">
        <v>3698</v>
      </c>
      <c r="W102" s="79" t="s">
        <v>3699</v>
      </c>
      <c r="X102" s="79" t="s">
        <v>229</v>
      </c>
      <c r="Y102" s="26"/>
      <c r="AA102" s="238">
        <f>IF(OR(J102="Fail",ISBLANK(J102)),INDEX('Issue Code Table'!C:C,MATCH(N:N,'Issue Code Table'!A:A,0)),IF(M102="Critical",6,IF(M102="Significant",5,IF(M102="Moderate",3,2))))</f>
        <v>6</v>
      </c>
    </row>
    <row r="103" spans="1:27" ht="83.15" customHeight="1" x14ac:dyDescent="0.25">
      <c r="A103" s="158" t="s">
        <v>3700</v>
      </c>
      <c r="B103" s="82" t="s">
        <v>175</v>
      </c>
      <c r="C103" s="82" t="s">
        <v>176</v>
      </c>
      <c r="D103" s="84" t="s">
        <v>215</v>
      </c>
      <c r="E103" s="82" t="s">
        <v>1370</v>
      </c>
      <c r="F103" s="82" t="s">
        <v>1376</v>
      </c>
      <c r="G103" s="82" t="s">
        <v>3701</v>
      </c>
      <c r="H103" s="84" t="s">
        <v>1373</v>
      </c>
      <c r="I103" s="240"/>
      <c r="J103" s="85"/>
      <c r="K103" s="240" t="s">
        <v>1374</v>
      </c>
      <c r="L103" s="98"/>
      <c r="M103" s="262" t="s">
        <v>182</v>
      </c>
      <c r="N103" s="251" t="s">
        <v>208</v>
      </c>
      <c r="O103" s="87" t="s">
        <v>209</v>
      </c>
      <c r="P103" s="76"/>
      <c r="Q103" s="263" t="s">
        <v>3626</v>
      </c>
      <c r="R103" s="263" t="s">
        <v>3702</v>
      </c>
      <c r="S103" s="82" t="s">
        <v>1376</v>
      </c>
      <c r="T103" s="261" t="s">
        <v>3703</v>
      </c>
      <c r="U103" s="264" t="s">
        <v>3704</v>
      </c>
      <c r="V103" s="85" t="s">
        <v>3705</v>
      </c>
      <c r="W103" s="79" t="s">
        <v>3706</v>
      </c>
      <c r="X103" s="79" t="s">
        <v>229</v>
      </c>
      <c r="Y103" s="26"/>
      <c r="AA103" s="238">
        <f>IF(OR(J103="Fail",ISBLANK(J103)),INDEX('Issue Code Table'!C:C,MATCH(N:N,'Issue Code Table'!A:A,0)),IF(M103="Critical",6,IF(M103="Significant",5,IF(M103="Moderate",3,2))))</f>
        <v>6</v>
      </c>
    </row>
    <row r="104" spans="1:27" ht="83.15" customHeight="1" x14ac:dyDescent="0.25">
      <c r="A104" s="158" t="s">
        <v>3707</v>
      </c>
      <c r="B104" s="82" t="s">
        <v>270</v>
      </c>
      <c r="C104" s="82" t="s">
        <v>271</v>
      </c>
      <c r="D104" s="84" t="s">
        <v>215</v>
      </c>
      <c r="E104" s="82" t="s">
        <v>1542</v>
      </c>
      <c r="F104" s="82" t="s">
        <v>1548</v>
      </c>
      <c r="G104" s="82" t="s">
        <v>3708</v>
      </c>
      <c r="H104" s="84" t="s">
        <v>3709</v>
      </c>
      <c r="I104" s="240"/>
      <c r="J104" s="85"/>
      <c r="K104" s="240" t="s">
        <v>1546</v>
      </c>
      <c r="L104" s="98"/>
      <c r="M104" s="262" t="s">
        <v>276</v>
      </c>
      <c r="N104" s="262" t="s">
        <v>855</v>
      </c>
      <c r="O104" s="262" t="s">
        <v>856</v>
      </c>
      <c r="P104" s="76"/>
      <c r="Q104" s="263" t="s">
        <v>3710</v>
      </c>
      <c r="R104" s="263" t="s">
        <v>3711</v>
      </c>
      <c r="S104" s="82" t="s">
        <v>1548</v>
      </c>
      <c r="T104" s="261" t="s">
        <v>3712</v>
      </c>
      <c r="U104" s="264" t="s">
        <v>3042</v>
      </c>
      <c r="V104" s="85" t="s">
        <v>3713</v>
      </c>
      <c r="W104" s="79" t="s">
        <v>3714</v>
      </c>
      <c r="X104" s="79"/>
      <c r="Y104" s="26"/>
      <c r="AA104" s="238">
        <f>IF(OR(J104="Fail",ISBLANK(J104)),INDEX('Issue Code Table'!C:C,MATCH(N:N,'Issue Code Table'!A:A,0)),IF(M104="Critical",6,IF(M104="Significant",5,IF(M104="Moderate",3,2))))</f>
        <v>5</v>
      </c>
    </row>
    <row r="105" spans="1:27" ht="83.15" customHeight="1" x14ac:dyDescent="0.25">
      <c r="A105" s="158" t="s">
        <v>3715</v>
      </c>
      <c r="B105" s="82" t="s">
        <v>270</v>
      </c>
      <c r="C105" s="82" t="s">
        <v>271</v>
      </c>
      <c r="D105" s="84" t="s">
        <v>215</v>
      </c>
      <c r="E105" s="82" t="s">
        <v>3716</v>
      </c>
      <c r="F105" s="82" t="s">
        <v>3717</v>
      </c>
      <c r="G105" s="82" t="s">
        <v>3718</v>
      </c>
      <c r="H105" s="84" t="s">
        <v>3719</v>
      </c>
      <c r="I105" s="240"/>
      <c r="J105" s="85"/>
      <c r="K105" s="240" t="s">
        <v>3720</v>
      </c>
      <c r="L105" s="98"/>
      <c r="M105" s="249" t="s">
        <v>182</v>
      </c>
      <c r="N105" s="265" t="s">
        <v>1262</v>
      </c>
      <c r="O105" s="262" t="s">
        <v>1263</v>
      </c>
      <c r="P105" s="76"/>
      <c r="Q105" s="263" t="s">
        <v>3710</v>
      </c>
      <c r="R105" s="263" t="s">
        <v>3721</v>
      </c>
      <c r="S105" s="82" t="s">
        <v>3717</v>
      </c>
      <c r="T105" s="261" t="s">
        <v>3722</v>
      </c>
      <c r="U105" s="264" t="s">
        <v>3042</v>
      </c>
      <c r="V105" s="85" t="s">
        <v>3723</v>
      </c>
      <c r="W105" s="79" t="s">
        <v>3724</v>
      </c>
      <c r="X105" s="79" t="s">
        <v>229</v>
      </c>
      <c r="Y105" s="26"/>
      <c r="AA105" s="238">
        <f>IF(OR(J105="Fail",ISBLANK(J105)),INDEX('Issue Code Table'!C:C,MATCH(N:N,'Issue Code Table'!A:A,0)),IF(M105="Critical",6,IF(M105="Significant",5,IF(M105="Moderate",3,2))))</f>
        <v>5</v>
      </c>
    </row>
    <row r="106" spans="1:27" ht="83.15" customHeight="1" x14ac:dyDescent="0.25">
      <c r="A106" s="158" t="s">
        <v>3725</v>
      </c>
      <c r="B106" s="82" t="s">
        <v>788</v>
      </c>
      <c r="C106" s="82" t="s">
        <v>789</v>
      </c>
      <c r="D106" s="84" t="s">
        <v>215</v>
      </c>
      <c r="E106" s="82" t="s">
        <v>1553</v>
      </c>
      <c r="F106" s="82" t="s">
        <v>3726</v>
      </c>
      <c r="G106" s="82" t="s">
        <v>3727</v>
      </c>
      <c r="H106" s="84" t="s">
        <v>3728</v>
      </c>
      <c r="I106" s="240"/>
      <c r="J106" s="85"/>
      <c r="K106" s="240" t="s">
        <v>1557</v>
      </c>
      <c r="L106" s="98"/>
      <c r="M106" s="249" t="s">
        <v>182</v>
      </c>
      <c r="N106" s="265" t="s">
        <v>1262</v>
      </c>
      <c r="O106" s="262" t="s">
        <v>1263</v>
      </c>
      <c r="P106" s="76"/>
      <c r="Q106" s="263" t="s">
        <v>3729</v>
      </c>
      <c r="R106" s="263" t="s">
        <v>3730</v>
      </c>
      <c r="S106" s="82" t="s">
        <v>3726</v>
      </c>
      <c r="T106" s="261" t="s">
        <v>3731</v>
      </c>
      <c r="U106" s="264" t="s">
        <v>3732</v>
      </c>
      <c r="V106" s="85" t="s">
        <v>3733</v>
      </c>
      <c r="W106" s="79" t="s">
        <v>3734</v>
      </c>
      <c r="X106" s="79" t="s">
        <v>229</v>
      </c>
      <c r="Y106" s="26"/>
      <c r="AA106" s="238">
        <f>IF(OR(J106="Fail",ISBLANK(J106)),INDEX('Issue Code Table'!C:C,MATCH(N:N,'Issue Code Table'!A:A,0)),IF(M106="Critical",6,IF(M106="Significant",5,IF(M106="Moderate",3,2))))</f>
        <v>5</v>
      </c>
    </row>
    <row r="107" spans="1:27" ht="83.15" customHeight="1" x14ac:dyDescent="0.25">
      <c r="A107" s="158" t="s">
        <v>3735</v>
      </c>
      <c r="B107" s="82" t="s">
        <v>788</v>
      </c>
      <c r="C107" s="82" t="s">
        <v>789</v>
      </c>
      <c r="D107" s="84" t="s">
        <v>215</v>
      </c>
      <c r="E107" s="82" t="s">
        <v>1638</v>
      </c>
      <c r="F107" s="82" t="s">
        <v>1644</v>
      </c>
      <c r="G107" s="82" t="s">
        <v>3736</v>
      </c>
      <c r="H107" s="84" t="s">
        <v>3737</v>
      </c>
      <c r="I107" s="240"/>
      <c r="J107" s="85"/>
      <c r="K107" s="240" t="s">
        <v>1642</v>
      </c>
      <c r="L107" s="98"/>
      <c r="M107" s="262" t="s">
        <v>182</v>
      </c>
      <c r="N107" s="262" t="s">
        <v>855</v>
      </c>
      <c r="O107" s="262" t="s">
        <v>856</v>
      </c>
      <c r="P107" s="76"/>
      <c r="Q107" s="263" t="s">
        <v>3729</v>
      </c>
      <c r="R107" s="263" t="s">
        <v>3738</v>
      </c>
      <c r="S107" s="82" t="s">
        <v>1644</v>
      </c>
      <c r="T107" s="261" t="s">
        <v>3739</v>
      </c>
      <c r="U107" s="264" t="s">
        <v>3042</v>
      </c>
      <c r="V107" s="85" t="s">
        <v>3740</v>
      </c>
      <c r="W107" s="79" t="s">
        <v>3741</v>
      </c>
      <c r="X107" s="79" t="s">
        <v>229</v>
      </c>
      <c r="Y107" s="26"/>
      <c r="AA107" s="238">
        <f>IF(OR(J107="Fail",ISBLANK(J107)),INDEX('Issue Code Table'!C:C,MATCH(N:N,'Issue Code Table'!A:A,0)),IF(M107="Critical",6,IF(M107="Significant",5,IF(M107="Moderate",3,2))))</f>
        <v>5</v>
      </c>
    </row>
    <row r="108" spans="1:27" ht="114.75" customHeight="1" x14ac:dyDescent="0.25">
      <c r="A108" s="158" t="s">
        <v>3742</v>
      </c>
      <c r="B108" s="82" t="s">
        <v>788</v>
      </c>
      <c r="C108" s="82" t="s">
        <v>789</v>
      </c>
      <c r="D108" s="84" t="s">
        <v>215</v>
      </c>
      <c r="E108" s="82" t="s">
        <v>1591</v>
      </c>
      <c r="F108" s="82" t="s">
        <v>1597</v>
      </c>
      <c r="G108" s="82" t="s">
        <v>3743</v>
      </c>
      <c r="H108" s="84" t="s">
        <v>1594</v>
      </c>
      <c r="I108" s="240"/>
      <c r="J108" s="85"/>
      <c r="K108" s="240" t="s">
        <v>3744</v>
      </c>
      <c r="L108" s="98"/>
      <c r="M108" s="262" t="s">
        <v>182</v>
      </c>
      <c r="N108" s="262" t="s">
        <v>1262</v>
      </c>
      <c r="O108" s="262" t="s">
        <v>1263</v>
      </c>
      <c r="P108" s="76"/>
      <c r="Q108" s="263" t="s">
        <v>3729</v>
      </c>
      <c r="R108" s="263" t="s">
        <v>3745</v>
      </c>
      <c r="S108" s="82" t="s">
        <v>1597</v>
      </c>
      <c r="T108" s="261" t="s">
        <v>3746</v>
      </c>
      <c r="U108" s="264" t="s">
        <v>3747</v>
      </c>
      <c r="V108" s="85" t="s">
        <v>3748</v>
      </c>
      <c r="W108" s="79" t="s">
        <v>3749</v>
      </c>
      <c r="X108" s="79" t="s">
        <v>229</v>
      </c>
      <c r="Y108" s="26"/>
      <c r="AA108" s="238">
        <f>IF(OR(J108="Fail",ISBLANK(J108)),INDEX('Issue Code Table'!C:C,MATCH(N:N,'Issue Code Table'!A:A,0)),IF(M108="Critical",6,IF(M108="Significant",5,IF(M108="Moderate",3,2))))</f>
        <v>5</v>
      </c>
    </row>
    <row r="109" spans="1:27" ht="83.15" customHeight="1" x14ac:dyDescent="0.25">
      <c r="A109" s="158" t="s">
        <v>3750</v>
      </c>
      <c r="B109" s="82" t="s">
        <v>788</v>
      </c>
      <c r="C109" s="82" t="s">
        <v>789</v>
      </c>
      <c r="D109" s="84" t="s">
        <v>215</v>
      </c>
      <c r="E109" s="82" t="s">
        <v>1579</v>
      </c>
      <c r="F109" s="82" t="s">
        <v>1585</v>
      </c>
      <c r="G109" s="82" t="s">
        <v>3751</v>
      </c>
      <c r="H109" s="84" t="s">
        <v>1582</v>
      </c>
      <c r="I109" s="240"/>
      <c r="J109" s="85"/>
      <c r="K109" s="240" t="s">
        <v>3752</v>
      </c>
      <c r="L109" s="98"/>
      <c r="M109" s="262" t="s">
        <v>182</v>
      </c>
      <c r="N109" s="262" t="s">
        <v>1262</v>
      </c>
      <c r="O109" s="262" t="s">
        <v>1263</v>
      </c>
      <c r="P109" s="76"/>
      <c r="Q109" s="263" t="s">
        <v>3729</v>
      </c>
      <c r="R109" s="263" t="s">
        <v>3753</v>
      </c>
      <c r="S109" s="82" t="s">
        <v>1585</v>
      </c>
      <c r="T109" s="261" t="s">
        <v>3754</v>
      </c>
      <c r="U109" s="264" t="s">
        <v>3755</v>
      </c>
      <c r="V109" s="85" t="s">
        <v>3756</v>
      </c>
      <c r="W109" s="79" t="s">
        <v>3757</v>
      </c>
      <c r="X109" s="79" t="s">
        <v>229</v>
      </c>
      <c r="Y109" s="26"/>
      <c r="AA109" s="238">
        <f>IF(OR(J109="Fail",ISBLANK(J109)),INDEX('Issue Code Table'!C:C,MATCH(N:N,'Issue Code Table'!A:A,0)),IF(M109="Critical",6,IF(M109="Significant",5,IF(M109="Moderate",3,2))))</f>
        <v>5</v>
      </c>
    </row>
    <row r="110" spans="1:27" ht="83.15" customHeight="1" x14ac:dyDescent="0.25">
      <c r="A110" s="158" t="s">
        <v>3758</v>
      </c>
      <c r="B110" s="82" t="s">
        <v>788</v>
      </c>
      <c r="C110" s="82" t="s">
        <v>789</v>
      </c>
      <c r="D110" s="84" t="s">
        <v>215</v>
      </c>
      <c r="E110" s="82" t="s">
        <v>1565</v>
      </c>
      <c r="F110" s="82" t="s">
        <v>1573</v>
      </c>
      <c r="G110" s="82" t="s">
        <v>3759</v>
      </c>
      <c r="H110" s="84" t="s">
        <v>3760</v>
      </c>
      <c r="I110" s="240"/>
      <c r="J110" s="85"/>
      <c r="K110" s="240" t="s">
        <v>1569</v>
      </c>
      <c r="L110" s="98"/>
      <c r="M110" s="262" t="s">
        <v>182</v>
      </c>
      <c r="N110" s="262" t="s">
        <v>1570</v>
      </c>
      <c r="O110" s="262" t="s">
        <v>1571</v>
      </c>
      <c r="P110" s="76"/>
      <c r="Q110" s="263" t="s">
        <v>3729</v>
      </c>
      <c r="R110" s="263" t="s">
        <v>3761</v>
      </c>
      <c r="S110" s="82" t="s">
        <v>1573</v>
      </c>
      <c r="T110" s="261" t="s">
        <v>3762</v>
      </c>
      <c r="U110" s="264" t="s">
        <v>3763</v>
      </c>
      <c r="V110" s="85" t="s">
        <v>3764</v>
      </c>
      <c r="W110" s="79" t="s">
        <v>3765</v>
      </c>
      <c r="X110" s="79" t="s">
        <v>229</v>
      </c>
      <c r="Y110" s="26"/>
      <c r="AA110" s="238">
        <f>IF(OR(J110="Fail",ISBLANK(J110)),INDEX('Issue Code Table'!C:C,MATCH(N:N,'Issue Code Table'!A:A,0)),IF(M110="Critical",6,IF(M110="Significant",5,IF(M110="Moderate",3,2))))</f>
        <v>5</v>
      </c>
    </row>
    <row r="111" spans="1:27" ht="90.75" customHeight="1" x14ac:dyDescent="0.25">
      <c r="A111" s="158" t="s">
        <v>3766</v>
      </c>
      <c r="B111" s="82" t="s">
        <v>788</v>
      </c>
      <c r="C111" s="82" t="s">
        <v>789</v>
      </c>
      <c r="D111" s="84" t="s">
        <v>215</v>
      </c>
      <c r="E111" s="82" t="s">
        <v>1603</v>
      </c>
      <c r="F111" s="82" t="s">
        <v>3767</v>
      </c>
      <c r="G111" s="82" t="s">
        <v>3768</v>
      </c>
      <c r="H111" s="84" t="s">
        <v>3769</v>
      </c>
      <c r="I111" s="240"/>
      <c r="J111" s="85"/>
      <c r="K111" s="240" t="s">
        <v>1607</v>
      </c>
      <c r="L111" s="98"/>
      <c r="M111" s="262" t="s">
        <v>182</v>
      </c>
      <c r="N111" s="262" t="s">
        <v>855</v>
      </c>
      <c r="O111" s="262" t="s">
        <v>856</v>
      </c>
      <c r="P111" s="76"/>
      <c r="Q111" s="263" t="s">
        <v>3729</v>
      </c>
      <c r="R111" s="263" t="s">
        <v>3770</v>
      </c>
      <c r="S111" s="82" t="s">
        <v>3767</v>
      </c>
      <c r="T111" s="261" t="s">
        <v>3771</v>
      </c>
      <c r="U111" s="264" t="s">
        <v>3042</v>
      </c>
      <c r="V111" s="85" t="s">
        <v>3772</v>
      </c>
      <c r="W111" s="79" t="s">
        <v>3773</v>
      </c>
      <c r="X111" s="79" t="s">
        <v>229</v>
      </c>
      <c r="Y111" s="26"/>
      <c r="AA111" s="238">
        <f>IF(OR(J111="Fail",ISBLANK(J111)),INDEX('Issue Code Table'!C:C,MATCH(N:N,'Issue Code Table'!A:A,0)),IF(M111="Critical",6,IF(M111="Significant",5,IF(M111="Moderate",3,2))))</f>
        <v>5</v>
      </c>
    </row>
    <row r="112" spans="1:27" ht="83.15" customHeight="1" x14ac:dyDescent="0.25">
      <c r="A112" s="158" t="s">
        <v>3774</v>
      </c>
      <c r="B112" s="82" t="s">
        <v>788</v>
      </c>
      <c r="C112" s="82" t="s">
        <v>789</v>
      </c>
      <c r="D112" s="84" t="s">
        <v>215</v>
      </c>
      <c r="E112" s="82" t="s">
        <v>1660</v>
      </c>
      <c r="F112" s="82" t="s">
        <v>1666</v>
      </c>
      <c r="G112" s="82" t="s">
        <v>3775</v>
      </c>
      <c r="H112" s="84" t="s">
        <v>3776</v>
      </c>
      <c r="I112" s="240"/>
      <c r="J112" s="85"/>
      <c r="K112" s="240" t="s">
        <v>1664</v>
      </c>
      <c r="L112" s="98"/>
      <c r="M112" s="262" t="s">
        <v>182</v>
      </c>
      <c r="N112" s="262" t="s">
        <v>1262</v>
      </c>
      <c r="O112" s="262" t="s">
        <v>1263</v>
      </c>
      <c r="P112" s="76"/>
      <c r="Q112" s="263" t="s">
        <v>3729</v>
      </c>
      <c r="R112" s="263" t="s">
        <v>3777</v>
      </c>
      <c r="S112" s="82" t="s">
        <v>1666</v>
      </c>
      <c r="T112" s="261" t="s">
        <v>3778</v>
      </c>
      <c r="U112" s="264" t="s">
        <v>3779</v>
      </c>
      <c r="V112" s="85" t="s">
        <v>3780</v>
      </c>
      <c r="W112" s="79" t="s">
        <v>3781</v>
      </c>
      <c r="X112" s="79" t="s">
        <v>229</v>
      </c>
      <c r="Y112" s="26"/>
      <c r="AA112" s="238">
        <f>IF(OR(J112="Fail",ISBLANK(J112)),INDEX('Issue Code Table'!C:C,MATCH(N:N,'Issue Code Table'!A:A,0)),IF(M112="Critical",6,IF(M112="Significant",5,IF(M112="Moderate",3,2))))</f>
        <v>5</v>
      </c>
    </row>
    <row r="113" spans="1:27" ht="83.15" customHeight="1" x14ac:dyDescent="0.25">
      <c r="A113" s="158" t="s">
        <v>3782</v>
      </c>
      <c r="B113" s="82" t="s">
        <v>788</v>
      </c>
      <c r="C113" s="82" t="s">
        <v>789</v>
      </c>
      <c r="D113" s="84" t="s">
        <v>215</v>
      </c>
      <c r="E113" s="82" t="s">
        <v>1628</v>
      </c>
      <c r="F113" s="82" t="s">
        <v>3783</v>
      </c>
      <c r="G113" s="82" t="s">
        <v>3784</v>
      </c>
      <c r="H113" s="84" t="s">
        <v>3785</v>
      </c>
      <c r="I113" s="240"/>
      <c r="J113" s="85"/>
      <c r="K113" s="240" t="s">
        <v>1632</v>
      </c>
      <c r="L113" s="98"/>
      <c r="M113" s="262" t="s">
        <v>182</v>
      </c>
      <c r="N113" s="262" t="s">
        <v>855</v>
      </c>
      <c r="O113" s="262" t="s">
        <v>856</v>
      </c>
      <c r="P113" s="76"/>
      <c r="Q113" s="263" t="s">
        <v>3729</v>
      </c>
      <c r="R113" s="263" t="s">
        <v>3786</v>
      </c>
      <c r="S113" s="82" t="s">
        <v>3783</v>
      </c>
      <c r="T113" s="261" t="s">
        <v>3787</v>
      </c>
      <c r="U113" s="264" t="s">
        <v>3042</v>
      </c>
      <c r="V113" s="85" t="s">
        <v>3788</v>
      </c>
      <c r="W113" s="79" t="s">
        <v>3789</v>
      </c>
      <c r="X113" s="79" t="s">
        <v>229</v>
      </c>
      <c r="Y113" s="26"/>
      <c r="AA113" s="238">
        <f>IF(OR(J113="Fail",ISBLANK(J113)),INDEX('Issue Code Table'!C:C,MATCH(N:N,'Issue Code Table'!A:A,0)),IF(M113="Critical",6,IF(M113="Significant",5,IF(M113="Moderate",3,2))))</f>
        <v>5</v>
      </c>
    </row>
    <row r="114" spans="1:27" ht="83.15" customHeight="1" x14ac:dyDescent="0.25">
      <c r="A114" s="158" t="s">
        <v>3790</v>
      </c>
      <c r="B114" s="82" t="s">
        <v>788</v>
      </c>
      <c r="C114" s="82" t="s">
        <v>789</v>
      </c>
      <c r="D114" s="84" t="s">
        <v>215</v>
      </c>
      <c r="E114" s="82" t="s">
        <v>1615</v>
      </c>
      <c r="F114" s="82" t="s">
        <v>1623</v>
      </c>
      <c r="G114" s="82" t="s">
        <v>3791</v>
      </c>
      <c r="H114" s="84" t="s">
        <v>3792</v>
      </c>
      <c r="I114" s="240"/>
      <c r="J114" s="85"/>
      <c r="K114" s="240" t="s">
        <v>1619</v>
      </c>
      <c r="L114" s="98"/>
      <c r="M114" s="253" t="s">
        <v>276</v>
      </c>
      <c r="N114" s="262" t="s">
        <v>1620</v>
      </c>
      <c r="O114" s="262" t="s">
        <v>1621</v>
      </c>
      <c r="P114" s="76"/>
      <c r="Q114" s="263" t="s">
        <v>3729</v>
      </c>
      <c r="R114" s="263" t="s">
        <v>3793</v>
      </c>
      <c r="S114" s="82" t="s">
        <v>1623</v>
      </c>
      <c r="T114" s="261" t="s">
        <v>3794</v>
      </c>
      <c r="U114" s="264" t="s">
        <v>3042</v>
      </c>
      <c r="V114" s="85" t="s">
        <v>3795</v>
      </c>
      <c r="W114" s="79" t="s">
        <v>3796</v>
      </c>
      <c r="X114" s="79"/>
      <c r="Y114" s="26"/>
      <c r="AA114" s="238">
        <f>IF(OR(J114="Fail",ISBLANK(J114)),INDEX('Issue Code Table'!C:C,MATCH(N:N,'Issue Code Table'!A:A,0)),IF(M114="Critical",6,IF(M114="Significant",5,IF(M114="Moderate",3,2))))</f>
        <v>4</v>
      </c>
    </row>
    <row r="115" spans="1:27" ht="83.15" customHeight="1" x14ac:dyDescent="0.25">
      <c r="A115" s="158" t="s">
        <v>3797</v>
      </c>
      <c r="B115" s="82" t="s">
        <v>1496</v>
      </c>
      <c r="C115" s="82" t="s">
        <v>1382</v>
      </c>
      <c r="D115" s="84" t="s">
        <v>215</v>
      </c>
      <c r="E115" s="82" t="s">
        <v>3798</v>
      </c>
      <c r="F115" s="82" t="s">
        <v>3799</v>
      </c>
      <c r="G115" s="82" t="s">
        <v>3800</v>
      </c>
      <c r="H115" s="84" t="s">
        <v>3801</v>
      </c>
      <c r="I115" s="271"/>
      <c r="J115" s="88"/>
      <c r="K115" s="264" t="s">
        <v>3802</v>
      </c>
      <c r="L115" s="96"/>
      <c r="M115" s="86" t="s">
        <v>182</v>
      </c>
      <c r="N115" s="251" t="s">
        <v>1180</v>
      </c>
      <c r="O115" s="273" t="s">
        <v>3803</v>
      </c>
      <c r="P115" s="76"/>
      <c r="Q115" s="263" t="s">
        <v>3804</v>
      </c>
      <c r="R115" s="263" t="s">
        <v>3805</v>
      </c>
      <c r="S115" s="82" t="s">
        <v>3799</v>
      </c>
      <c r="T115" s="261" t="s">
        <v>3806</v>
      </c>
      <c r="U115" s="264" t="s">
        <v>3807</v>
      </c>
      <c r="V115" s="85"/>
      <c r="W115" s="79" t="s">
        <v>3808</v>
      </c>
      <c r="X115" s="79" t="s">
        <v>229</v>
      </c>
      <c r="Y115" s="26"/>
      <c r="AA115" s="238">
        <f>IF(OR(J115="Fail",ISBLANK(J115)),INDEX('Issue Code Table'!C:C,MATCH(N:N,'Issue Code Table'!A:A,0)),IF(M115="Critical",6,IF(M115="Significant",5,IF(M115="Moderate",3,2))))</f>
        <v>5</v>
      </c>
    </row>
    <row r="116" spans="1:27" ht="83.15" customHeight="1" x14ac:dyDescent="0.25">
      <c r="A116" s="158" t="s">
        <v>3809</v>
      </c>
      <c r="B116" s="82" t="s">
        <v>1496</v>
      </c>
      <c r="C116" s="82" t="s">
        <v>1382</v>
      </c>
      <c r="D116" s="84" t="s">
        <v>215</v>
      </c>
      <c r="E116" s="82" t="s">
        <v>3810</v>
      </c>
      <c r="F116" s="82" t="s">
        <v>3811</v>
      </c>
      <c r="G116" s="82" t="s">
        <v>3812</v>
      </c>
      <c r="H116" s="84" t="s">
        <v>3813</v>
      </c>
      <c r="I116" s="271"/>
      <c r="J116" s="88"/>
      <c r="K116" s="264" t="s">
        <v>3814</v>
      </c>
      <c r="L116" s="96"/>
      <c r="M116" s="86" t="s">
        <v>182</v>
      </c>
      <c r="N116" s="251" t="s">
        <v>1180</v>
      </c>
      <c r="O116" s="273" t="s">
        <v>3803</v>
      </c>
      <c r="P116" s="76"/>
      <c r="Q116" s="263" t="s">
        <v>3804</v>
      </c>
      <c r="R116" s="263" t="s">
        <v>3815</v>
      </c>
      <c r="S116" s="82" t="s">
        <v>3811</v>
      </c>
      <c r="T116" s="261" t="s">
        <v>3816</v>
      </c>
      <c r="U116" s="264" t="s">
        <v>3817</v>
      </c>
      <c r="V116" s="85"/>
      <c r="W116" s="79" t="s">
        <v>3818</v>
      </c>
      <c r="X116" s="79" t="s">
        <v>229</v>
      </c>
      <c r="Y116" s="26"/>
      <c r="AA116" s="238">
        <f>IF(OR(J116="Fail",ISBLANK(J116)),INDEX('Issue Code Table'!C:C,MATCH(N:N,'Issue Code Table'!A:A,0)),IF(M116="Critical",6,IF(M116="Significant",5,IF(M116="Moderate",3,2))))</f>
        <v>5</v>
      </c>
    </row>
    <row r="117" spans="1:27" ht="83.15" customHeight="1" x14ac:dyDescent="0.25">
      <c r="A117" s="158" t="s">
        <v>3819</v>
      </c>
      <c r="B117" s="82" t="s">
        <v>1496</v>
      </c>
      <c r="C117" s="82" t="s">
        <v>1382</v>
      </c>
      <c r="D117" s="84" t="s">
        <v>215</v>
      </c>
      <c r="E117" s="82" t="s">
        <v>3820</v>
      </c>
      <c r="F117" s="82" t="s">
        <v>3811</v>
      </c>
      <c r="G117" s="82" t="s">
        <v>3821</v>
      </c>
      <c r="H117" s="84" t="s">
        <v>3822</v>
      </c>
      <c r="I117" s="271"/>
      <c r="J117" s="88"/>
      <c r="K117" s="264" t="s">
        <v>3823</v>
      </c>
      <c r="L117" s="96"/>
      <c r="M117" s="86" t="s">
        <v>182</v>
      </c>
      <c r="N117" s="251" t="s">
        <v>1180</v>
      </c>
      <c r="O117" s="273" t="s">
        <v>3803</v>
      </c>
      <c r="P117" s="76"/>
      <c r="Q117" s="263" t="s">
        <v>3804</v>
      </c>
      <c r="R117" s="263" t="s">
        <v>3824</v>
      </c>
      <c r="S117" s="82" t="s">
        <v>3811</v>
      </c>
      <c r="T117" s="261" t="s">
        <v>3825</v>
      </c>
      <c r="U117" s="264" t="s">
        <v>3826</v>
      </c>
      <c r="V117" s="85"/>
      <c r="W117" s="79" t="s">
        <v>3827</v>
      </c>
      <c r="X117" s="79" t="s">
        <v>229</v>
      </c>
      <c r="Y117" s="26"/>
      <c r="AA117" s="238">
        <f>IF(OR(J117="Fail",ISBLANK(J117)),INDEX('Issue Code Table'!C:C,MATCH(N:N,'Issue Code Table'!A:A,0)),IF(M117="Critical",6,IF(M117="Significant",5,IF(M117="Moderate",3,2))))</f>
        <v>5</v>
      </c>
    </row>
    <row r="118" spans="1:27" ht="83.15" customHeight="1" x14ac:dyDescent="0.25">
      <c r="A118" s="158" t="s">
        <v>3828</v>
      </c>
      <c r="B118" s="82" t="s">
        <v>1496</v>
      </c>
      <c r="C118" s="82" t="s">
        <v>1382</v>
      </c>
      <c r="D118" s="84" t="s">
        <v>215</v>
      </c>
      <c r="E118" s="82" t="s">
        <v>3829</v>
      </c>
      <c r="F118" s="82" t="s">
        <v>3830</v>
      </c>
      <c r="G118" s="82" t="s">
        <v>3831</v>
      </c>
      <c r="H118" s="84" t="s">
        <v>3822</v>
      </c>
      <c r="I118" s="271"/>
      <c r="J118" s="88"/>
      <c r="K118" s="264" t="s">
        <v>3823</v>
      </c>
      <c r="L118" s="96"/>
      <c r="M118" s="86" t="s">
        <v>182</v>
      </c>
      <c r="N118" s="251" t="s">
        <v>1180</v>
      </c>
      <c r="O118" s="273" t="s">
        <v>3803</v>
      </c>
      <c r="P118" s="76"/>
      <c r="Q118" s="263" t="s">
        <v>3804</v>
      </c>
      <c r="R118" s="263" t="s">
        <v>3832</v>
      </c>
      <c r="S118" s="82" t="s">
        <v>3830</v>
      </c>
      <c r="T118" s="261" t="s">
        <v>3833</v>
      </c>
      <c r="U118" s="264" t="s">
        <v>3834</v>
      </c>
      <c r="V118" s="85"/>
      <c r="W118" s="79" t="s">
        <v>3835</v>
      </c>
      <c r="X118" s="79" t="s">
        <v>229</v>
      </c>
      <c r="Y118" s="26"/>
      <c r="AA118" s="238">
        <f>IF(OR(J118="Fail",ISBLANK(J118)),INDEX('Issue Code Table'!C:C,MATCH(N:N,'Issue Code Table'!A:A,0)),IF(M118="Critical",6,IF(M118="Significant",5,IF(M118="Moderate",3,2))))</f>
        <v>5</v>
      </c>
    </row>
    <row r="119" spans="1:27" ht="83.15" customHeight="1" x14ac:dyDescent="0.25">
      <c r="A119" s="158" t="s">
        <v>3836</v>
      </c>
      <c r="B119" s="82" t="s">
        <v>1496</v>
      </c>
      <c r="C119" s="82" t="s">
        <v>1382</v>
      </c>
      <c r="D119" s="84" t="s">
        <v>215</v>
      </c>
      <c r="E119" s="82" t="s">
        <v>3837</v>
      </c>
      <c r="F119" s="82" t="s">
        <v>3838</v>
      </c>
      <c r="G119" s="82" t="s">
        <v>3839</v>
      </c>
      <c r="H119" s="84" t="s">
        <v>3840</v>
      </c>
      <c r="J119" s="88"/>
      <c r="K119" s="264" t="s">
        <v>3841</v>
      </c>
      <c r="L119" s="96"/>
      <c r="M119" s="86" t="s">
        <v>182</v>
      </c>
      <c r="N119" s="251" t="s">
        <v>1180</v>
      </c>
      <c r="O119" s="273" t="s">
        <v>3803</v>
      </c>
      <c r="P119" s="76"/>
      <c r="Q119" s="263" t="s">
        <v>3804</v>
      </c>
      <c r="R119" s="263" t="s">
        <v>3842</v>
      </c>
      <c r="S119" s="82" t="s">
        <v>3838</v>
      </c>
      <c r="T119" s="261" t="s">
        <v>3843</v>
      </c>
      <c r="U119" s="264" t="s">
        <v>3844</v>
      </c>
      <c r="V119" s="85"/>
      <c r="W119" s="79" t="s">
        <v>3845</v>
      </c>
      <c r="X119" s="79" t="s">
        <v>229</v>
      </c>
      <c r="Y119" s="26"/>
      <c r="AA119" s="238">
        <f>IF(OR(J119="Fail",ISBLANK(J119)),INDEX('Issue Code Table'!C:C,MATCH(N:N,'Issue Code Table'!A:A,0)),IF(M119="Critical",6,IF(M119="Significant",5,IF(M119="Moderate",3,2))))</f>
        <v>5</v>
      </c>
    </row>
    <row r="120" spans="1:27" ht="83.15" customHeight="1" x14ac:dyDescent="0.25">
      <c r="A120" s="158" t="s">
        <v>3846</v>
      </c>
      <c r="B120" s="82" t="s">
        <v>1496</v>
      </c>
      <c r="C120" s="82" t="s">
        <v>1382</v>
      </c>
      <c r="D120" s="84" t="s">
        <v>215</v>
      </c>
      <c r="E120" s="82" t="s">
        <v>3847</v>
      </c>
      <c r="F120" s="82" t="s">
        <v>3848</v>
      </c>
      <c r="G120" s="82" t="s">
        <v>3849</v>
      </c>
      <c r="H120" s="84" t="s">
        <v>3850</v>
      </c>
      <c r="I120" s="271"/>
      <c r="J120" s="88"/>
      <c r="K120" s="264" t="s">
        <v>3851</v>
      </c>
      <c r="L120" s="96"/>
      <c r="M120" s="86" t="s">
        <v>182</v>
      </c>
      <c r="N120" s="251" t="s">
        <v>1180</v>
      </c>
      <c r="O120" s="273" t="s">
        <v>3803</v>
      </c>
      <c r="P120" s="76"/>
      <c r="Q120" s="263" t="s">
        <v>3804</v>
      </c>
      <c r="R120" s="263" t="s">
        <v>3852</v>
      </c>
      <c r="S120" s="82" t="s">
        <v>3848</v>
      </c>
      <c r="T120" s="261" t="s">
        <v>3853</v>
      </c>
      <c r="U120" s="264" t="s">
        <v>3854</v>
      </c>
      <c r="V120" s="85"/>
      <c r="W120" s="79" t="s">
        <v>3855</v>
      </c>
      <c r="X120" s="79" t="s">
        <v>229</v>
      </c>
      <c r="Y120" s="26"/>
      <c r="AA120" s="238">
        <f>IF(OR(J120="Fail",ISBLANK(J120)),INDEX('Issue Code Table'!C:C,MATCH(N:N,'Issue Code Table'!A:A,0)),IF(M120="Critical",6,IF(M120="Significant",5,IF(M120="Moderate",3,2))))</f>
        <v>5</v>
      </c>
    </row>
    <row r="121" spans="1:27" ht="83.15" customHeight="1" x14ac:dyDescent="0.25">
      <c r="A121" s="158" t="s">
        <v>3856</v>
      </c>
      <c r="B121" s="82" t="s">
        <v>1496</v>
      </c>
      <c r="C121" s="82" t="s">
        <v>1382</v>
      </c>
      <c r="D121" s="84" t="s">
        <v>215</v>
      </c>
      <c r="E121" s="82" t="s">
        <v>3857</v>
      </c>
      <c r="F121" s="82" t="s">
        <v>3858</v>
      </c>
      <c r="G121" s="82" t="s">
        <v>3859</v>
      </c>
      <c r="H121" s="84" t="s">
        <v>3860</v>
      </c>
      <c r="I121" s="271"/>
      <c r="J121" s="88"/>
      <c r="K121" s="264" t="s">
        <v>3861</v>
      </c>
      <c r="L121" s="96"/>
      <c r="M121" s="86" t="s">
        <v>182</v>
      </c>
      <c r="N121" s="251" t="s">
        <v>1180</v>
      </c>
      <c r="O121" s="273" t="s">
        <v>3803</v>
      </c>
      <c r="P121" s="76"/>
      <c r="Q121" s="263" t="s">
        <v>3804</v>
      </c>
      <c r="R121" s="263">
        <v>5.2</v>
      </c>
      <c r="S121" s="82" t="s">
        <v>3858</v>
      </c>
      <c r="T121" s="261" t="s">
        <v>3862</v>
      </c>
      <c r="U121" s="264" t="s">
        <v>3863</v>
      </c>
      <c r="V121" s="85"/>
      <c r="W121" s="79" t="s">
        <v>3864</v>
      </c>
      <c r="X121" s="79" t="s">
        <v>229</v>
      </c>
      <c r="Y121" s="26"/>
      <c r="AA121" s="238">
        <f>IF(OR(J121="Fail",ISBLANK(J121)),INDEX('Issue Code Table'!C:C,MATCH(N:N,'Issue Code Table'!A:A,0)),IF(M121="Critical",6,IF(M121="Significant",5,IF(M121="Moderate",3,2))))</f>
        <v>5</v>
      </c>
    </row>
    <row r="122" spans="1:27" ht="83.15" customHeight="1" x14ac:dyDescent="0.25">
      <c r="A122" s="158" t="s">
        <v>3865</v>
      </c>
      <c r="B122" s="82" t="s">
        <v>1496</v>
      </c>
      <c r="C122" s="82" t="s">
        <v>1382</v>
      </c>
      <c r="D122" s="84" t="s">
        <v>215</v>
      </c>
      <c r="E122" s="82" t="s">
        <v>3866</v>
      </c>
      <c r="F122" s="82" t="s">
        <v>3867</v>
      </c>
      <c r="G122" s="82" t="s">
        <v>3868</v>
      </c>
      <c r="H122" s="84" t="s">
        <v>3869</v>
      </c>
      <c r="I122" s="271"/>
      <c r="J122" s="88"/>
      <c r="K122" s="264" t="s">
        <v>3870</v>
      </c>
      <c r="L122" s="96"/>
      <c r="M122" s="86" t="s">
        <v>182</v>
      </c>
      <c r="N122" s="251" t="s">
        <v>1180</v>
      </c>
      <c r="O122" s="273" t="s">
        <v>3803</v>
      </c>
      <c r="P122" s="76"/>
      <c r="Q122" s="263" t="s">
        <v>3804</v>
      </c>
      <c r="R122" s="263" t="s">
        <v>3871</v>
      </c>
      <c r="S122" s="82" t="s">
        <v>3867</v>
      </c>
      <c r="T122" s="261" t="s">
        <v>3872</v>
      </c>
      <c r="U122" s="264" t="s">
        <v>3873</v>
      </c>
      <c r="V122" s="85"/>
      <c r="W122" s="79" t="s">
        <v>3874</v>
      </c>
      <c r="X122" s="79" t="s">
        <v>229</v>
      </c>
      <c r="Y122" s="26"/>
      <c r="AA122" s="238">
        <f>IF(OR(J122="Fail",ISBLANK(J122)),INDEX('Issue Code Table'!C:C,MATCH(N:N,'Issue Code Table'!A:A,0)),IF(M122="Critical",6,IF(M122="Significant",5,IF(M122="Moderate",3,2))))</f>
        <v>5</v>
      </c>
    </row>
    <row r="123" spans="1:27" ht="83.15" customHeight="1" x14ac:dyDescent="0.25">
      <c r="A123" s="158" t="s">
        <v>3875</v>
      </c>
      <c r="B123" s="82" t="s">
        <v>1496</v>
      </c>
      <c r="C123" s="82" t="s">
        <v>1382</v>
      </c>
      <c r="D123" s="84" t="s">
        <v>215</v>
      </c>
      <c r="E123" s="82" t="s">
        <v>3876</v>
      </c>
      <c r="F123" s="82" t="s">
        <v>3877</v>
      </c>
      <c r="G123" s="82" t="s">
        <v>3878</v>
      </c>
      <c r="H123" s="84" t="s">
        <v>3879</v>
      </c>
      <c r="I123" s="271"/>
      <c r="J123" s="88"/>
      <c r="K123" s="264" t="s">
        <v>3880</v>
      </c>
      <c r="L123" s="96"/>
      <c r="M123" s="86" t="s">
        <v>182</v>
      </c>
      <c r="N123" s="251" t="s">
        <v>1180</v>
      </c>
      <c r="O123" s="262"/>
      <c r="P123" s="76"/>
      <c r="Q123" s="263" t="s">
        <v>3804</v>
      </c>
      <c r="R123" s="263" t="s">
        <v>3881</v>
      </c>
      <c r="S123" s="82" t="s">
        <v>3877</v>
      </c>
      <c r="T123" s="261" t="s">
        <v>3882</v>
      </c>
      <c r="U123" s="264" t="s">
        <v>3883</v>
      </c>
      <c r="V123" s="85"/>
      <c r="W123" s="79" t="s">
        <v>3884</v>
      </c>
      <c r="X123" s="79" t="s">
        <v>229</v>
      </c>
      <c r="Y123" s="26"/>
      <c r="AA123" s="238">
        <f>IF(OR(J123="Fail",ISBLANK(J123)),INDEX('Issue Code Table'!C:C,MATCH(N:N,'Issue Code Table'!A:A,0)),IF(M123="Critical",6,IF(M123="Significant",5,IF(M123="Moderate",3,2))))</f>
        <v>5</v>
      </c>
    </row>
    <row r="124" spans="1:27" ht="83.15" customHeight="1" x14ac:dyDescent="0.25">
      <c r="A124" s="158" t="s">
        <v>3885</v>
      </c>
      <c r="B124" s="82" t="s">
        <v>1496</v>
      </c>
      <c r="C124" s="82" t="s">
        <v>1382</v>
      </c>
      <c r="D124" s="84" t="s">
        <v>215</v>
      </c>
      <c r="E124" s="82" t="s">
        <v>3886</v>
      </c>
      <c r="F124" s="82" t="s">
        <v>3887</v>
      </c>
      <c r="G124" s="82" t="s">
        <v>3888</v>
      </c>
      <c r="H124" s="84" t="s">
        <v>3889</v>
      </c>
      <c r="I124" s="271"/>
      <c r="J124" s="88"/>
      <c r="K124" s="264" t="s">
        <v>3890</v>
      </c>
      <c r="L124" s="96"/>
      <c r="M124" s="86" t="s">
        <v>182</v>
      </c>
      <c r="N124" s="251" t="s">
        <v>1180</v>
      </c>
      <c r="O124" s="262"/>
      <c r="P124" s="76"/>
      <c r="Q124" s="263" t="s">
        <v>3804</v>
      </c>
      <c r="R124" s="263" t="s">
        <v>3891</v>
      </c>
      <c r="S124" s="82" t="s">
        <v>3887</v>
      </c>
      <c r="T124" s="261" t="s">
        <v>3892</v>
      </c>
      <c r="U124" s="264" t="s">
        <v>3893</v>
      </c>
      <c r="V124" s="85"/>
      <c r="W124" s="79" t="s">
        <v>3894</v>
      </c>
      <c r="X124" s="79" t="s">
        <v>229</v>
      </c>
      <c r="Y124" s="26"/>
      <c r="AA124" s="238">
        <f>IF(OR(J124="Fail",ISBLANK(J124)),INDEX('Issue Code Table'!C:C,MATCH(N:N,'Issue Code Table'!A:A,0)),IF(M124="Critical",6,IF(M124="Significant",5,IF(M124="Moderate",3,2))))</f>
        <v>5</v>
      </c>
    </row>
    <row r="125" spans="1:27" ht="83.15" customHeight="1" x14ac:dyDescent="0.25">
      <c r="A125" s="158" t="s">
        <v>3895</v>
      </c>
      <c r="B125" s="82" t="s">
        <v>1496</v>
      </c>
      <c r="C125" s="82" t="s">
        <v>1382</v>
      </c>
      <c r="D125" s="84" t="s">
        <v>215</v>
      </c>
      <c r="E125" s="82" t="s">
        <v>3896</v>
      </c>
      <c r="F125" s="82" t="s">
        <v>3897</v>
      </c>
      <c r="G125" s="82" t="s">
        <v>3898</v>
      </c>
      <c r="H125" s="84" t="s">
        <v>3899</v>
      </c>
      <c r="I125" s="240"/>
      <c r="J125" s="85"/>
      <c r="K125" s="85" t="s">
        <v>3900</v>
      </c>
      <c r="L125" s="98"/>
      <c r="M125" s="86" t="s">
        <v>182</v>
      </c>
      <c r="N125" s="251" t="s">
        <v>1180</v>
      </c>
      <c r="O125" s="273" t="s">
        <v>3803</v>
      </c>
      <c r="P125" s="76"/>
      <c r="Q125" s="263" t="s">
        <v>3804</v>
      </c>
      <c r="R125" s="263" t="s">
        <v>3901</v>
      </c>
      <c r="S125" s="82" t="s">
        <v>3897</v>
      </c>
      <c r="T125" s="261" t="s">
        <v>3902</v>
      </c>
      <c r="U125" s="264" t="s">
        <v>3903</v>
      </c>
      <c r="V125" s="85"/>
      <c r="W125" s="79" t="s">
        <v>3904</v>
      </c>
      <c r="X125" s="79" t="s">
        <v>229</v>
      </c>
      <c r="Y125" s="26"/>
      <c r="AA125" s="238">
        <f>IF(OR(J125="Fail",ISBLANK(J125)),INDEX('Issue Code Table'!C:C,MATCH(N:N,'Issue Code Table'!A:A,0)),IF(M125="Critical",6,IF(M125="Significant",5,IF(M125="Moderate",3,2))))</f>
        <v>5</v>
      </c>
    </row>
    <row r="126" spans="1:27" ht="83.15" customHeight="1" x14ac:dyDescent="0.25">
      <c r="A126" s="158" t="s">
        <v>3905</v>
      </c>
      <c r="B126" s="82" t="s">
        <v>1496</v>
      </c>
      <c r="C126" s="82" t="s">
        <v>1382</v>
      </c>
      <c r="D126" s="84" t="s">
        <v>215</v>
      </c>
      <c r="E126" s="82" t="s">
        <v>3906</v>
      </c>
      <c r="F126" s="82" t="s">
        <v>3887</v>
      </c>
      <c r="G126" s="82" t="s">
        <v>3907</v>
      </c>
      <c r="H126" s="84" t="s">
        <v>3908</v>
      </c>
      <c r="I126" s="271"/>
      <c r="J126" s="88"/>
      <c r="K126" s="264" t="s">
        <v>3909</v>
      </c>
      <c r="L126" s="96"/>
      <c r="M126" s="86" t="s">
        <v>182</v>
      </c>
      <c r="N126" s="251" t="s">
        <v>1180</v>
      </c>
      <c r="O126" s="273" t="s">
        <v>3803</v>
      </c>
      <c r="P126" s="76"/>
      <c r="Q126" s="263" t="s">
        <v>3804</v>
      </c>
      <c r="R126" s="263" t="s">
        <v>3910</v>
      </c>
      <c r="S126" s="82" t="s">
        <v>3887</v>
      </c>
      <c r="T126" s="261" t="s">
        <v>3911</v>
      </c>
      <c r="U126" s="264" t="s">
        <v>3912</v>
      </c>
      <c r="V126" s="85"/>
      <c r="W126" s="79" t="s">
        <v>3913</v>
      </c>
      <c r="X126" s="79" t="s">
        <v>229</v>
      </c>
      <c r="Y126" s="26"/>
      <c r="AA126" s="238">
        <f>IF(OR(J126="Fail",ISBLANK(J126)),INDEX('Issue Code Table'!C:C,MATCH(N:N,'Issue Code Table'!A:A,0)),IF(M126="Critical",6,IF(M126="Significant",5,IF(M126="Moderate",3,2))))</f>
        <v>5</v>
      </c>
    </row>
    <row r="127" spans="1:27" ht="83.15" customHeight="1" x14ac:dyDescent="0.25">
      <c r="A127" s="158" t="s">
        <v>3914</v>
      </c>
      <c r="B127" s="82" t="s">
        <v>1496</v>
      </c>
      <c r="C127" s="82" t="s">
        <v>1382</v>
      </c>
      <c r="D127" s="84" t="s">
        <v>215</v>
      </c>
      <c r="E127" s="82" t="s">
        <v>3915</v>
      </c>
      <c r="F127" s="82" t="s">
        <v>3916</v>
      </c>
      <c r="G127" s="82" t="s">
        <v>3917</v>
      </c>
      <c r="H127" s="84" t="s">
        <v>3918</v>
      </c>
      <c r="I127" s="271"/>
      <c r="J127" s="88"/>
      <c r="K127" s="264" t="s">
        <v>3919</v>
      </c>
      <c r="L127" s="96"/>
      <c r="M127" s="86" t="s">
        <v>182</v>
      </c>
      <c r="N127" s="251" t="s">
        <v>1180</v>
      </c>
      <c r="O127" s="273" t="s">
        <v>3803</v>
      </c>
      <c r="P127" s="76"/>
      <c r="Q127" s="263" t="s">
        <v>3804</v>
      </c>
      <c r="R127" s="263" t="s">
        <v>3920</v>
      </c>
      <c r="S127" s="82" t="s">
        <v>3916</v>
      </c>
      <c r="T127" s="261" t="s">
        <v>3921</v>
      </c>
      <c r="U127" s="264" t="s">
        <v>3922</v>
      </c>
      <c r="V127" s="85"/>
      <c r="W127" s="79" t="s">
        <v>3923</v>
      </c>
      <c r="X127" s="79" t="s">
        <v>229</v>
      </c>
      <c r="Y127" s="26"/>
      <c r="AA127" s="238">
        <f>IF(OR(J127="Fail",ISBLANK(J127)),INDEX('Issue Code Table'!C:C,MATCH(N:N,'Issue Code Table'!A:A,0)),IF(M127="Critical",6,IF(M127="Significant",5,IF(M127="Moderate",3,2))))</f>
        <v>5</v>
      </c>
    </row>
    <row r="128" spans="1:27" ht="83.15" customHeight="1" x14ac:dyDescent="0.25">
      <c r="A128" s="158" t="s">
        <v>3924</v>
      </c>
      <c r="B128" s="82" t="s">
        <v>1496</v>
      </c>
      <c r="C128" s="82" t="s">
        <v>1382</v>
      </c>
      <c r="D128" s="84" t="s">
        <v>215</v>
      </c>
      <c r="E128" s="82" t="s">
        <v>3925</v>
      </c>
      <c r="F128" s="82" t="s">
        <v>3926</v>
      </c>
      <c r="G128" s="82" t="s">
        <v>3927</v>
      </c>
      <c r="H128" s="84" t="s">
        <v>3928</v>
      </c>
      <c r="I128" s="271"/>
      <c r="J128" s="88"/>
      <c r="K128" s="264" t="s">
        <v>3929</v>
      </c>
      <c r="L128" s="96"/>
      <c r="M128" s="86" t="s">
        <v>182</v>
      </c>
      <c r="N128" s="251" t="s">
        <v>1180</v>
      </c>
      <c r="O128" s="273" t="s">
        <v>3803</v>
      </c>
      <c r="P128" s="76"/>
      <c r="Q128" s="263" t="s">
        <v>3804</v>
      </c>
      <c r="R128" s="263" t="s">
        <v>3930</v>
      </c>
      <c r="S128" s="82" t="s">
        <v>3926</v>
      </c>
      <c r="T128" s="261" t="s">
        <v>3931</v>
      </c>
      <c r="U128" s="264" t="s">
        <v>3932</v>
      </c>
      <c r="V128" s="85"/>
      <c r="W128" s="79" t="s">
        <v>3933</v>
      </c>
      <c r="X128" s="79" t="s">
        <v>229</v>
      </c>
      <c r="Y128" s="26"/>
      <c r="AA128" s="238">
        <f>IF(OR(J128="Fail",ISBLANK(J128)),INDEX('Issue Code Table'!C:C,MATCH(N:N,'Issue Code Table'!A:A,0)),IF(M128="Critical",6,IF(M128="Significant",5,IF(M128="Moderate",3,2))))</f>
        <v>5</v>
      </c>
    </row>
    <row r="129" spans="1:27" ht="83.15" customHeight="1" x14ac:dyDescent="0.25">
      <c r="A129" s="158" t="s">
        <v>3934</v>
      </c>
      <c r="B129" s="82" t="s">
        <v>1496</v>
      </c>
      <c r="C129" s="82" t="s">
        <v>1382</v>
      </c>
      <c r="D129" s="84" t="s">
        <v>215</v>
      </c>
      <c r="E129" s="82" t="s">
        <v>3935</v>
      </c>
      <c r="F129" s="82" t="s">
        <v>3936</v>
      </c>
      <c r="G129" s="82" t="s">
        <v>3937</v>
      </c>
      <c r="H129" s="84" t="s">
        <v>3938</v>
      </c>
      <c r="I129" s="240"/>
      <c r="J129" s="85"/>
      <c r="K129" s="85" t="s">
        <v>3939</v>
      </c>
      <c r="L129" s="98"/>
      <c r="M129" s="86" t="s">
        <v>182</v>
      </c>
      <c r="N129" s="251" t="s">
        <v>1180</v>
      </c>
      <c r="O129" s="273" t="s">
        <v>3803</v>
      </c>
      <c r="P129" s="76"/>
      <c r="Q129" s="263" t="s">
        <v>3804</v>
      </c>
      <c r="R129" s="263" t="s">
        <v>3940</v>
      </c>
      <c r="S129" s="82" t="s">
        <v>3936</v>
      </c>
      <c r="T129" s="261" t="s">
        <v>3941</v>
      </c>
      <c r="U129" s="264" t="s">
        <v>3942</v>
      </c>
      <c r="V129" s="85"/>
      <c r="W129" s="79" t="s">
        <v>3943</v>
      </c>
      <c r="X129" s="79" t="s">
        <v>229</v>
      </c>
      <c r="Y129" s="26"/>
      <c r="AA129" s="238">
        <f>IF(OR(J129="Fail",ISBLANK(J129)),INDEX('Issue Code Table'!C:C,MATCH(N:N,'Issue Code Table'!A:A,0)),IF(M129="Critical",6,IF(M129="Significant",5,IF(M129="Moderate",3,2))))</f>
        <v>5</v>
      </c>
    </row>
    <row r="130" spans="1:27" ht="83.15" customHeight="1" x14ac:dyDescent="0.25">
      <c r="A130" s="158" t="s">
        <v>3944</v>
      </c>
      <c r="B130" s="82" t="s">
        <v>1496</v>
      </c>
      <c r="C130" s="82" t="s">
        <v>1382</v>
      </c>
      <c r="D130" s="84" t="s">
        <v>215</v>
      </c>
      <c r="E130" s="82" t="s">
        <v>3945</v>
      </c>
      <c r="F130" s="82" t="s">
        <v>3830</v>
      </c>
      <c r="G130" s="82" t="s">
        <v>3946</v>
      </c>
      <c r="H130" s="84" t="s">
        <v>3947</v>
      </c>
      <c r="I130" s="271"/>
      <c r="J130" s="88"/>
      <c r="K130" s="264" t="s">
        <v>3948</v>
      </c>
      <c r="L130" s="96"/>
      <c r="M130" s="86" t="s">
        <v>182</v>
      </c>
      <c r="N130" s="251" t="s">
        <v>1180</v>
      </c>
      <c r="O130" s="273" t="s">
        <v>3803</v>
      </c>
      <c r="P130" s="76"/>
      <c r="Q130" s="263" t="s">
        <v>3804</v>
      </c>
      <c r="R130" s="263" t="s">
        <v>3949</v>
      </c>
      <c r="S130" s="82" t="s">
        <v>3830</v>
      </c>
      <c r="T130" s="261" t="s">
        <v>3950</v>
      </c>
      <c r="U130" s="264" t="s">
        <v>3951</v>
      </c>
      <c r="V130" s="85"/>
      <c r="W130" s="79" t="s">
        <v>3952</v>
      </c>
      <c r="X130" s="79" t="s">
        <v>229</v>
      </c>
      <c r="Y130" s="26"/>
      <c r="AA130" s="238">
        <f>IF(OR(J130="Fail",ISBLANK(J130)),INDEX('Issue Code Table'!C:C,MATCH(N:N,'Issue Code Table'!A:A,0)),IF(M130="Critical",6,IF(M130="Significant",5,IF(M130="Moderate",3,2))))</f>
        <v>5</v>
      </c>
    </row>
    <row r="131" spans="1:27" ht="83.15" customHeight="1" x14ac:dyDescent="0.25">
      <c r="A131" s="158" t="s">
        <v>3953</v>
      </c>
      <c r="B131" s="82" t="s">
        <v>1173</v>
      </c>
      <c r="C131" s="82" t="s">
        <v>1174</v>
      </c>
      <c r="D131" s="84" t="s">
        <v>215</v>
      </c>
      <c r="E131" s="82" t="s">
        <v>2153</v>
      </c>
      <c r="F131" s="82" t="s">
        <v>2159</v>
      </c>
      <c r="G131" s="82" t="s">
        <v>3954</v>
      </c>
      <c r="H131" s="84" t="s">
        <v>2156</v>
      </c>
      <c r="I131" s="240"/>
      <c r="J131" s="85"/>
      <c r="K131" s="240" t="s">
        <v>2157</v>
      </c>
      <c r="L131" s="98"/>
      <c r="M131" s="253" t="s">
        <v>182</v>
      </c>
      <c r="N131" s="262" t="s">
        <v>2067</v>
      </c>
      <c r="O131" s="262" t="s">
        <v>3955</v>
      </c>
      <c r="P131" s="76"/>
      <c r="Q131" s="263" t="s">
        <v>3956</v>
      </c>
      <c r="R131" s="263" t="s">
        <v>3957</v>
      </c>
      <c r="S131" s="82" t="s">
        <v>2159</v>
      </c>
      <c r="T131" s="261" t="s">
        <v>3958</v>
      </c>
      <c r="U131" s="264" t="s">
        <v>3042</v>
      </c>
      <c r="V131" s="85" t="s">
        <v>3959</v>
      </c>
      <c r="W131" s="79" t="s">
        <v>3960</v>
      </c>
      <c r="X131" s="79" t="s">
        <v>229</v>
      </c>
      <c r="Y131" s="26"/>
      <c r="AA131" s="238">
        <f>IF(OR(J131="Fail",ISBLANK(J131)),INDEX('Issue Code Table'!C:C,MATCH(N:N,'Issue Code Table'!A:A,0)),IF(M131="Critical",6,IF(M131="Significant",5,IF(M131="Moderate",3,2))))</f>
        <v>3</v>
      </c>
    </row>
    <row r="132" spans="1:27" ht="83.15" customHeight="1" x14ac:dyDescent="0.25">
      <c r="A132" s="158" t="s">
        <v>3961</v>
      </c>
      <c r="B132" s="82" t="s">
        <v>334</v>
      </c>
      <c r="C132" s="82" t="s">
        <v>335</v>
      </c>
      <c r="D132" s="84" t="s">
        <v>215</v>
      </c>
      <c r="E132" s="82" t="s">
        <v>3962</v>
      </c>
      <c r="F132" s="82" t="s">
        <v>2150</v>
      </c>
      <c r="G132" s="82" t="s">
        <v>3963</v>
      </c>
      <c r="H132" s="84" t="s">
        <v>3964</v>
      </c>
      <c r="I132" s="240"/>
      <c r="J132" s="85"/>
      <c r="K132" s="240" t="s">
        <v>3965</v>
      </c>
      <c r="L132" s="98"/>
      <c r="M132" s="253" t="s">
        <v>276</v>
      </c>
      <c r="N132" s="262" t="s">
        <v>2067</v>
      </c>
      <c r="O132" s="262" t="s">
        <v>3955</v>
      </c>
      <c r="P132" s="76"/>
      <c r="Q132" s="263" t="s">
        <v>3956</v>
      </c>
      <c r="R132" s="263" t="s">
        <v>3966</v>
      </c>
      <c r="S132" s="82" t="s">
        <v>2150</v>
      </c>
      <c r="T132" s="261" t="s">
        <v>3967</v>
      </c>
      <c r="U132" s="264" t="s">
        <v>3042</v>
      </c>
      <c r="V132" s="85" t="s">
        <v>3968</v>
      </c>
      <c r="W132" s="79" t="s">
        <v>3969</v>
      </c>
      <c r="X132" s="79"/>
      <c r="Y132" s="26"/>
      <c r="AA132" s="238">
        <f>IF(OR(J132="Fail",ISBLANK(J132)),INDEX('Issue Code Table'!C:C,MATCH(N:N,'Issue Code Table'!A:A,0)),IF(M132="Critical",6,IF(M132="Significant",5,IF(M132="Moderate",3,2))))</f>
        <v>3</v>
      </c>
    </row>
    <row r="133" spans="1:27" ht="83.15" customHeight="1" x14ac:dyDescent="0.25">
      <c r="A133" s="158" t="s">
        <v>3970</v>
      </c>
      <c r="B133" s="82" t="s">
        <v>334</v>
      </c>
      <c r="C133" s="82" t="s">
        <v>335</v>
      </c>
      <c r="D133" s="84" t="s">
        <v>215</v>
      </c>
      <c r="E133" s="82" t="s">
        <v>2111</v>
      </c>
      <c r="F133" s="82" t="s">
        <v>2117</v>
      </c>
      <c r="G133" s="82" t="s">
        <v>3971</v>
      </c>
      <c r="H133" s="84" t="s">
        <v>2114</v>
      </c>
      <c r="I133" s="240"/>
      <c r="J133" s="85"/>
      <c r="K133" s="240" t="s">
        <v>2115</v>
      </c>
      <c r="L133" s="98"/>
      <c r="M133" s="253" t="s">
        <v>276</v>
      </c>
      <c r="N133" s="262" t="s">
        <v>2067</v>
      </c>
      <c r="O133" s="262" t="s">
        <v>3955</v>
      </c>
      <c r="P133" s="76"/>
      <c r="Q133" s="263" t="s">
        <v>3956</v>
      </c>
      <c r="R133" s="263" t="s">
        <v>3972</v>
      </c>
      <c r="S133" s="82" t="s">
        <v>2117</v>
      </c>
      <c r="T133" s="261" t="s">
        <v>3973</v>
      </c>
      <c r="U133" s="264" t="s">
        <v>3042</v>
      </c>
      <c r="V133" s="85" t="s">
        <v>3974</v>
      </c>
      <c r="W133" s="79" t="s">
        <v>3975</v>
      </c>
      <c r="X133" s="79"/>
      <c r="Y133" s="26"/>
      <c r="AA133" s="238">
        <f>IF(OR(J133="Fail",ISBLANK(J133)),INDEX('Issue Code Table'!C:C,MATCH(N:N,'Issue Code Table'!A:A,0)),IF(M133="Critical",6,IF(M133="Significant",5,IF(M133="Moderate",3,2))))</f>
        <v>3</v>
      </c>
    </row>
    <row r="134" spans="1:27" ht="83.15" customHeight="1" x14ac:dyDescent="0.25">
      <c r="A134" s="158" t="s">
        <v>3976</v>
      </c>
      <c r="B134" s="82" t="s">
        <v>1817</v>
      </c>
      <c r="C134" s="82" t="s">
        <v>1818</v>
      </c>
      <c r="D134" s="84" t="s">
        <v>215</v>
      </c>
      <c r="E134" s="82" t="s">
        <v>3977</v>
      </c>
      <c r="F134" s="82" t="s">
        <v>3978</v>
      </c>
      <c r="G134" s="82" t="s">
        <v>3979</v>
      </c>
      <c r="H134" s="84" t="s">
        <v>3980</v>
      </c>
      <c r="I134" s="163"/>
      <c r="J134" s="163"/>
      <c r="K134" s="163" t="s">
        <v>3981</v>
      </c>
      <c r="L134" s="98"/>
      <c r="M134" s="253" t="s">
        <v>276</v>
      </c>
      <c r="N134" s="164" t="s">
        <v>1023</v>
      </c>
      <c r="O134" s="160" t="str">
        <f>CONCATENATE(N134,": ",VLOOKUP(N134,'Issue Code Table'!$A$2:$C$418,2,0))</f>
        <v>HCM48: Low-risk operating system settings are not configured securely</v>
      </c>
      <c r="P134" s="76"/>
      <c r="Q134" s="263" t="s">
        <v>3956</v>
      </c>
      <c r="R134" s="263" t="s">
        <v>3982</v>
      </c>
      <c r="S134" s="82" t="s">
        <v>3978</v>
      </c>
      <c r="T134" s="261" t="s">
        <v>3983</v>
      </c>
      <c r="U134" s="264" t="s">
        <v>3984</v>
      </c>
      <c r="V134" s="85" t="s">
        <v>3985</v>
      </c>
      <c r="W134" s="79" t="s">
        <v>3986</v>
      </c>
      <c r="X134" s="79"/>
      <c r="Y134" s="26"/>
      <c r="AA134" s="238">
        <f>IF(OR(J134="Fail",ISBLANK(J134)),INDEX('Issue Code Table'!C:C,MATCH(N:N,'Issue Code Table'!A:A,0)),IF(M134="Critical",6,IF(M134="Significant",5,IF(M134="Moderate",3,2))))</f>
        <v>3</v>
      </c>
    </row>
    <row r="135" spans="1:27" ht="83.15" customHeight="1" x14ac:dyDescent="0.25">
      <c r="A135" s="158" t="s">
        <v>3987</v>
      </c>
      <c r="B135" s="82" t="s">
        <v>334</v>
      </c>
      <c r="C135" s="82" t="s">
        <v>335</v>
      </c>
      <c r="D135" s="84" t="s">
        <v>215</v>
      </c>
      <c r="E135" s="82" t="s">
        <v>3988</v>
      </c>
      <c r="F135" s="82" t="s">
        <v>3989</v>
      </c>
      <c r="G135" s="82" t="s">
        <v>3990</v>
      </c>
      <c r="H135" s="84" t="s">
        <v>2065</v>
      </c>
      <c r="I135" s="240"/>
      <c r="J135" s="85"/>
      <c r="K135" s="240" t="s">
        <v>3991</v>
      </c>
      <c r="L135" s="98"/>
      <c r="M135" s="253" t="s">
        <v>276</v>
      </c>
      <c r="N135" s="254" t="s">
        <v>2067</v>
      </c>
      <c r="O135" s="262" t="s">
        <v>3955</v>
      </c>
      <c r="P135" s="76"/>
      <c r="Q135" s="263" t="s">
        <v>3956</v>
      </c>
      <c r="R135" s="263" t="s">
        <v>3992</v>
      </c>
      <c r="S135" s="82" t="s">
        <v>3989</v>
      </c>
      <c r="T135" s="261" t="s">
        <v>3993</v>
      </c>
      <c r="U135" s="264" t="s">
        <v>2071</v>
      </c>
      <c r="V135" s="85" t="s">
        <v>3994</v>
      </c>
      <c r="W135" s="79" t="s">
        <v>3995</v>
      </c>
      <c r="X135" s="79"/>
      <c r="Y135" s="26"/>
      <c r="AA135" s="238">
        <f>IF(OR(J135="Fail",ISBLANK(J135)),INDEX('Issue Code Table'!C:C,MATCH(N:N,'Issue Code Table'!A:A,0)),IF(M135="Critical",6,IF(M135="Significant",5,IF(M135="Moderate",3,2))))</f>
        <v>3</v>
      </c>
    </row>
    <row r="136" spans="1:27" ht="83.15" customHeight="1" x14ac:dyDescent="0.25">
      <c r="A136" s="158" t="s">
        <v>3996</v>
      </c>
      <c r="B136" s="82" t="s">
        <v>334</v>
      </c>
      <c r="C136" s="82" t="s">
        <v>335</v>
      </c>
      <c r="D136" s="84" t="s">
        <v>215</v>
      </c>
      <c r="E136" s="82" t="s">
        <v>3997</v>
      </c>
      <c r="F136" s="82" t="s">
        <v>3989</v>
      </c>
      <c r="G136" s="82" t="s">
        <v>3998</v>
      </c>
      <c r="H136" s="84" t="s">
        <v>3999</v>
      </c>
      <c r="I136" s="240"/>
      <c r="J136" s="85"/>
      <c r="K136" s="240" t="s">
        <v>4000</v>
      </c>
      <c r="L136" s="98"/>
      <c r="M136" s="262" t="s">
        <v>236</v>
      </c>
      <c r="N136" s="262" t="s">
        <v>1205</v>
      </c>
      <c r="O136" s="89" t="s">
        <v>1206</v>
      </c>
      <c r="P136" s="76"/>
      <c r="Q136" s="263" t="s">
        <v>3956</v>
      </c>
      <c r="R136" s="263" t="s">
        <v>4001</v>
      </c>
      <c r="S136" s="82" t="s">
        <v>3989</v>
      </c>
      <c r="T136" s="261" t="s">
        <v>4002</v>
      </c>
      <c r="U136" s="264" t="s">
        <v>4003</v>
      </c>
      <c r="V136" s="85" t="s">
        <v>4004</v>
      </c>
      <c r="W136" s="79" t="s">
        <v>4005</v>
      </c>
      <c r="X136" s="79"/>
      <c r="Y136" s="26"/>
      <c r="AA136" s="238">
        <f>IF(OR(J136="Fail",ISBLANK(J136)),INDEX('Issue Code Table'!C:C,MATCH(N:N,'Issue Code Table'!A:A,0)),IF(M136="Critical",6,IF(M136="Significant",5,IF(M136="Moderate",3,2))))</f>
        <v>2</v>
      </c>
    </row>
    <row r="137" spans="1:27" ht="83.15" customHeight="1" x14ac:dyDescent="0.25">
      <c r="A137" s="158" t="s">
        <v>4006</v>
      </c>
      <c r="B137" s="82" t="s">
        <v>334</v>
      </c>
      <c r="C137" s="82" t="s">
        <v>335</v>
      </c>
      <c r="D137" s="84" t="s">
        <v>215</v>
      </c>
      <c r="E137" s="82" t="s">
        <v>2123</v>
      </c>
      <c r="F137" s="82" t="s">
        <v>3989</v>
      </c>
      <c r="G137" s="82" t="s">
        <v>4007</v>
      </c>
      <c r="H137" s="84" t="s">
        <v>2126</v>
      </c>
      <c r="I137" s="240"/>
      <c r="J137" s="85"/>
      <c r="K137" s="240" t="s">
        <v>2127</v>
      </c>
      <c r="L137" s="98"/>
      <c r="M137" s="253" t="s">
        <v>276</v>
      </c>
      <c r="N137" s="262" t="s">
        <v>364</v>
      </c>
      <c r="O137" s="89" t="s">
        <v>447</v>
      </c>
      <c r="P137" s="76"/>
      <c r="Q137" s="263" t="s">
        <v>3956</v>
      </c>
      <c r="R137" s="263" t="s">
        <v>4008</v>
      </c>
      <c r="S137" s="82" t="s">
        <v>3989</v>
      </c>
      <c r="T137" s="261" t="s">
        <v>4009</v>
      </c>
      <c r="U137" s="264" t="s">
        <v>4010</v>
      </c>
      <c r="V137" s="85" t="s">
        <v>4011</v>
      </c>
      <c r="W137" s="79" t="s">
        <v>4012</v>
      </c>
      <c r="X137" s="79"/>
      <c r="Y137" s="26"/>
      <c r="AA137" s="238">
        <f>IF(OR(J137="Fail",ISBLANK(J137)),INDEX('Issue Code Table'!C:C,MATCH(N:N,'Issue Code Table'!A:A,0)),IF(M137="Critical",6,IF(M137="Significant",5,IF(M137="Moderate",3,2))))</f>
        <v>5</v>
      </c>
    </row>
    <row r="138" spans="1:27" ht="83.15" customHeight="1" x14ac:dyDescent="0.25">
      <c r="A138" s="158" t="s">
        <v>4013</v>
      </c>
      <c r="B138" s="82" t="s">
        <v>334</v>
      </c>
      <c r="C138" s="82" t="s">
        <v>335</v>
      </c>
      <c r="D138" s="84" t="s">
        <v>215</v>
      </c>
      <c r="E138" s="82" t="s">
        <v>2134</v>
      </c>
      <c r="F138" s="82" t="s">
        <v>3989</v>
      </c>
      <c r="G138" s="82" t="s">
        <v>4014</v>
      </c>
      <c r="H138" s="84" t="s">
        <v>2137</v>
      </c>
      <c r="I138" s="240"/>
      <c r="J138" s="85"/>
      <c r="K138" s="240" t="s">
        <v>2138</v>
      </c>
      <c r="L138" s="98"/>
      <c r="M138" s="253" t="s">
        <v>276</v>
      </c>
      <c r="N138" s="262" t="s">
        <v>340</v>
      </c>
      <c r="O138" s="89" t="s">
        <v>341</v>
      </c>
      <c r="P138" s="76"/>
      <c r="Q138" s="263" t="s">
        <v>3956</v>
      </c>
      <c r="R138" s="263" t="s">
        <v>4015</v>
      </c>
      <c r="S138" s="82" t="s">
        <v>3989</v>
      </c>
      <c r="T138" s="261" t="s">
        <v>4016</v>
      </c>
      <c r="U138" s="264" t="s">
        <v>4017</v>
      </c>
      <c r="V138" s="85" t="s">
        <v>4018</v>
      </c>
      <c r="W138" s="79" t="s">
        <v>4019</v>
      </c>
      <c r="X138" s="79"/>
      <c r="Y138" s="26"/>
      <c r="AA138" s="238">
        <f>IF(OR(J138="Fail",ISBLANK(J138)),INDEX('Issue Code Table'!C:C,MATCH(N:N,'Issue Code Table'!A:A,0)),IF(M138="Critical",6,IF(M138="Significant",5,IF(M138="Moderate",3,2))))</f>
        <v>5</v>
      </c>
    </row>
    <row r="139" spans="1:27" ht="83.15" customHeight="1" x14ac:dyDescent="0.25">
      <c r="A139" s="158" t="s">
        <v>4020</v>
      </c>
      <c r="B139" s="82" t="s">
        <v>1173</v>
      </c>
      <c r="C139" s="82" t="s">
        <v>1174</v>
      </c>
      <c r="D139" s="84" t="s">
        <v>215</v>
      </c>
      <c r="E139" s="82" t="s">
        <v>2164</v>
      </c>
      <c r="F139" s="82" t="s">
        <v>2159</v>
      </c>
      <c r="G139" s="82" t="s">
        <v>4021</v>
      </c>
      <c r="H139" s="84" t="s">
        <v>2166</v>
      </c>
      <c r="I139" s="240"/>
      <c r="J139" s="85"/>
      <c r="K139" s="240" t="s">
        <v>2167</v>
      </c>
      <c r="L139" s="98"/>
      <c r="M139" s="253" t="s">
        <v>276</v>
      </c>
      <c r="N139" s="262" t="s">
        <v>2067</v>
      </c>
      <c r="O139" s="262" t="s">
        <v>3955</v>
      </c>
      <c r="P139" s="76"/>
      <c r="Q139" s="263" t="s">
        <v>4022</v>
      </c>
      <c r="R139" s="263" t="s">
        <v>4023</v>
      </c>
      <c r="S139" s="82" t="s">
        <v>2159</v>
      </c>
      <c r="T139" s="261" t="s">
        <v>4024</v>
      </c>
      <c r="U139" s="264" t="s">
        <v>3042</v>
      </c>
      <c r="V139" s="85" t="s">
        <v>4025</v>
      </c>
      <c r="W139" s="79" t="s">
        <v>4026</v>
      </c>
      <c r="X139" s="79"/>
      <c r="Y139" s="26"/>
      <c r="AA139" s="238">
        <f>IF(OR(J139="Fail",ISBLANK(J139)),INDEX('Issue Code Table'!C:C,MATCH(N:N,'Issue Code Table'!A:A,0)),IF(M139="Critical",6,IF(M139="Significant",5,IF(M139="Moderate",3,2))))</f>
        <v>3</v>
      </c>
    </row>
    <row r="140" spans="1:27" ht="83.15" customHeight="1" x14ac:dyDescent="0.25">
      <c r="A140" s="158" t="s">
        <v>4027</v>
      </c>
      <c r="B140" s="82" t="s">
        <v>334</v>
      </c>
      <c r="C140" s="82" t="s">
        <v>335</v>
      </c>
      <c r="D140" s="84" t="s">
        <v>215</v>
      </c>
      <c r="E140" s="82" t="s">
        <v>4028</v>
      </c>
      <c r="F140" s="82" t="s">
        <v>2150</v>
      </c>
      <c r="G140" s="82" t="s">
        <v>4029</v>
      </c>
      <c r="H140" s="84" t="s">
        <v>4030</v>
      </c>
      <c r="I140" s="240"/>
      <c r="J140" s="85"/>
      <c r="K140" s="240" t="s">
        <v>4031</v>
      </c>
      <c r="L140" s="98"/>
      <c r="M140" s="253" t="s">
        <v>276</v>
      </c>
      <c r="N140" s="262" t="s">
        <v>2067</v>
      </c>
      <c r="O140" s="262" t="s">
        <v>3955</v>
      </c>
      <c r="P140" s="76"/>
      <c r="Q140" s="263" t="s">
        <v>4022</v>
      </c>
      <c r="R140" s="263" t="s">
        <v>4032</v>
      </c>
      <c r="S140" s="82" t="s">
        <v>2150</v>
      </c>
      <c r="T140" s="261" t="s">
        <v>4033</v>
      </c>
      <c r="U140" s="264" t="s">
        <v>3042</v>
      </c>
      <c r="V140" s="85" t="s">
        <v>4034</v>
      </c>
      <c r="W140" s="79" t="s">
        <v>4035</v>
      </c>
      <c r="X140" s="79"/>
      <c r="Y140" s="26"/>
      <c r="AA140" s="238">
        <f>IF(OR(J140="Fail",ISBLANK(J140)),INDEX('Issue Code Table'!C:C,MATCH(N:N,'Issue Code Table'!A:A,0)),IF(M140="Critical",6,IF(M140="Significant",5,IF(M140="Moderate",3,2))))</f>
        <v>3</v>
      </c>
    </row>
    <row r="141" spans="1:27" ht="83.15" customHeight="1" x14ac:dyDescent="0.25">
      <c r="A141" s="158" t="s">
        <v>4036</v>
      </c>
      <c r="B141" s="82" t="s">
        <v>334</v>
      </c>
      <c r="C141" s="82" t="s">
        <v>335</v>
      </c>
      <c r="D141" s="84" t="s">
        <v>215</v>
      </c>
      <c r="E141" s="82" t="s">
        <v>2174</v>
      </c>
      <c r="F141" s="82" t="s">
        <v>2117</v>
      </c>
      <c r="G141" s="82" t="s">
        <v>4037</v>
      </c>
      <c r="H141" s="84" t="s">
        <v>2177</v>
      </c>
      <c r="I141" s="240"/>
      <c r="J141" s="85"/>
      <c r="K141" s="85" t="s">
        <v>2178</v>
      </c>
      <c r="L141" s="98"/>
      <c r="M141" s="253" t="s">
        <v>276</v>
      </c>
      <c r="N141" s="262" t="s">
        <v>2067</v>
      </c>
      <c r="O141" s="262" t="s">
        <v>3955</v>
      </c>
      <c r="P141" s="76"/>
      <c r="Q141" s="263" t="s">
        <v>4022</v>
      </c>
      <c r="R141" s="263" t="s">
        <v>4038</v>
      </c>
      <c r="S141" s="82" t="s">
        <v>2117</v>
      </c>
      <c r="T141" s="261" t="s">
        <v>4039</v>
      </c>
      <c r="U141" s="264" t="s">
        <v>3042</v>
      </c>
      <c r="V141" s="85" t="s">
        <v>4040</v>
      </c>
      <c r="W141" s="79" t="s">
        <v>4041</v>
      </c>
      <c r="X141" s="79"/>
      <c r="Y141" s="26"/>
      <c r="AA141" s="238">
        <f>IF(OR(J141="Fail",ISBLANK(J141)),INDEX('Issue Code Table'!C:C,MATCH(N:N,'Issue Code Table'!A:A,0)),IF(M141="Critical",6,IF(M141="Significant",5,IF(M141="Moderate",3,2))))</f>
        <v>3</v>
      </c>
    </row>
    <row r="142" spans="1:27" ht="83.15" customHeight="1" x14ac:dyDescent="0.25">
      <c r="A142" s="158" t="s">
        <v>4042</v>
      </c>
      <c r="B142" s="82" t="s">
        <v>1817</v>
      </c>
      <c r="C142" s="82" t="s">
        <v>1818</v>
      </c>
      <c r="D142" s="84" t="s">
        <v>215</v>
      </c>
      <c r="E142" s="82" t="s">
        <v>4043</v>
      </c>
      <c r="F142" s="82" t="s">
        <v>3978</v>
      </c>
      <c r="G142" s="82" t="s">
        <v>4044</v>
      </c>
      <c r="H142" s="84" t="s">
        <v>4045</v>
      </c>
      <c r="I142" s="240"/>
      <c r="J142" s="85"/>
      <c r="K142" s="85" t="s">
        <v>4046</v>
      </c>
      <c r="L142" s="98"/>
      <c r="M142" s="253" t="s">
        <v>276</v>
      </c>
      <c r="N142" s="164" t="s">
        <v>1023</v>
      </c>
      <c r="O142" s="160" t="str">
        <f>CONCATENATE(N142,": ",VLOOKUP(N142,'Issue Code Table'!$A$2:$C$418,2,0))</f>
        <v>HCM48: Low-risk operating system settings are not configured securely</v>
      </c>
      <c r="P142" s="76"/>
      <c r="Q142" s="263" t="s">
        <v>4022</v>
      </c>
      <c r="R142" s="263" t="s">
        <v>4047</v>
      </c>
      <c r="S142" s="82" t="s">
        <v>3978</v>
      </c>
      <c r="T142" s="261" t="s">
        <v>4048</v>
      </c>
      <c r="U142" s="264" t="s">
        <v>3984</v>
      </c>
      <c r="V142" s="85" t="s">
        <v>4049</v>
      </c>
      <c r="W142" s="79" t="s">
        <v>4050</v>
      </c>
      <c r="X142" s="79"/>
      <c r="Y142" s="26"/>
      <c r="AA142" s="238">
        <f>IF(OR(J142="Fail",ISBLANK(J142)),INDEX('Issue Code Table'!C:C,MATCH(N:N,'Issue Code Table'!A:A,0)),IF(M142="Critical",6,IF(M142="Significant",5,IF(M142="Moderate",3,2))))</f>
        <v>3</v>
      </c>
    </row>
    <row r="143" spans="1:27" ht="83.15" customHeight="1" x14ac:dyDescent="0.25">
      <c r="A143" s="158" t="s">
        <v>4051</v>
      </c>
      <c r="B143" s="82" t="s">
        <v>334</v>
      </c>
      <c r="C143" s="82" t="s">
        <v>335</v>
      </c>
      <c r="D143" s="84" t="s">
        <v>215</v>
      </c>
      <c r="E143" s="82" t="s">
        <v>4052</v>
      </c>
      <c r="F143" s="82" t="s">
        <v>3989</v>
      </c>
      <c r="G143" s="82" t="s">
        <v>4053</v>
      </c>
      <c r="H143" s="84" t="s">
        <v>2230</v>
      </c>
      <c r="I143" s="240"/>
      <c r="J143" s="85"/>
      <c r="K143" s="85" t="s">
        <v>4054</v>
      </c>
      <c r="L143" s="98"/>
      <c r="M143" s="253" t="s">
        <v>276</v>
      </c>
      <c r="N143" s="262" t="s">
        <v>2232</v>
      </c>
      <c r="O143" s="89" t="s">
        <v>2233</v>
      </c>
      <c r="P143" s="76"/>
      <c r="Q143" s="263" t="s">
        <v>4022</v>
      </c>
      <c r="R143" s="263" t="s">
        <v>4055</v>
      </c>
      <c r="S143" s="82" t="s">
        <v>3989</v>
      </c>
      <c r="T143" s="261" t="s">
        <v>4056</v>
      </c>
      <c r="U143" s="264" t="s">
        <v>2071</v>
      </c>
      <c r="V143" s="85" t="s">
        <v>4057</v>
      </c>
      <c r="W143" s="79" t="s">
        <v>4058</v>
      </c>
      <c r="X143" s="79"/>
      <c r="Y143" s="26"/>
      <c r="AA143" s="238">
        <f>IF(OR(J143="Fail",ISBLANK(J143)),INDEX('Issue Code Table'!C:C,MATCH(N:N,'Issue Code Table'!A:A,0)),IF(M143="Critical",6,IF(M143="Significant",5,IF(M143="Moderate",3,2))))</f>
        <v>3</v>
      </c>
    </row>
    <row r="144" spans="1:27" ht="83.15" customHeight="1" x14ac:dyDescent="0.25">
      <c r="A144" s="158" t="s">
        <v>4059</v>
      </c>
      <c r="B144" s="82" t="s">
        <v>334</v>
      </c>
      <c r="C144" s="82" t="s">
        <v>335</v>
      </c>
      <c r="D144" s="84" t="s">
        <v>215</v>
      </c>
      <c r="E144" s="82" t="s">
        <v>4060</v>
      </c>
      <c r="F144" s="82" t="s">
        <v>3989</v>
      </c>
      <c r="G144" s="82" t="s">
        <v>4061</v>
      </c>
      <c r="H144" s="84" t="s">
        <v>4062</v>
      </c>
      <c r="I144" s="240"/>
      <c r="J144" s="85"/>
      <c r="K144" s="85" t="s">
        <v>4063</v>
      </c>
      <c r="L144" s="98"/>
      <c r="M144" s="262" t="s">
        <v>236</v>
      </c>
      <c r="N144" s="262" t="s">
        <v>1205</v>
      </c>
      <c r="O144" s="89" t="s">
        <v>1206</v>
      </c>
      <c r="P144" s="76"/>
      <c r="Q144" s="263" t="s">
        <v>4022</v>
      </c>
      <c r="R144" s="263" t="s">
        <v>4064</v>
      </c>
      <c r="S144" s="82" t="s">
        <v>3989</v>
      </c>
      <c r="T144" s="261" t="s">
        <v>4065</v>
      </c>
      <c r="U144" s="264" t="s">
        <v>4003</v>
      </c>
      <c r="V144" s="85" t="s">
        <v>4066</v>
      </c>
      <c r="W144" s="79" t="s">
        <v>4067</v>
      </c>
      <c r="X144" s="79"/>
      <c r="Y144" s="26"/>
      <c r="AA144" s="238">
        <f>IF(OR(J144="Fail",ISBLANK(J144)),INDEX('Issue Code Table'!C:C,MATCH(N:N,'Issue Code Table'!A:A,0)),IF(M144="Critical",6,IF(M144="Significant",5,IF(M144="Moderate",3,2))))</f>
        <v>2</v>
      </c>
    </row>
    <row r="145" spans="1:27" ht="83.15" customHeight="1" x14ac:dyDescent="0.25">
      <c r="A145" s="158" t="s">
        <v>4068</v>
      </c>
      <c r="B145" s="82" t="s">
        <v>334</v>
      </c>
      <c r="C145" s="82" t="s">
        <v>335</v>
      </c>
      <c r="D145" s="84" t="s">
        <v>215</v>
      </c>
      <c r="E145" s="82" t="s">
        <v>2257</v>
      </c>
      <c r="F145" s="82" t="s">
        <v>3989</v>
      </c>
      <c r="G145" s="82" t="s">
        <v>4069</v>
      </c>
      <c r="H145" s="84" t="s">
        <v>2259</v>
      </c>
      <c r="I145" s="240"/>
      <c r="J145" s="85"/>
      <c r="K145" s="85" t="s">
        <v>2260</v>
      </c>
      <c r="L145" s="98"/>
      <c r="M145" s="262" t="s">
        <v>182</v>
      </c>
      <c r="N145" s="262" t="s">
        <v>364</v>
      </c>
      <c r="O145" s="89" t="s">
        <v>447</v>
      </c>
      <c r="P145" s="76"/>
      <c r="Q145" s="263" t="s">
        <v>4022</v>
      </c>
      <c r="R145" s="263" t="s">
        <v>4070</v>
      </c>
      <c r="S145" s="82" t="s">
        <v>3989</v>
      </c>
      <c r="T145" s="261" t="s">
        <v>4071</v>
      </c>
      <c r="U145" s="264" t="s">
        <v>4010</v>
      </c>
      <c r="V145" s="85" t="s">
        <v>4072</v>
      </c>
      <c r="W145" s="79" t="s">
        <v>4073</v>
      </c>
      <c r="X145" s="79" t="s">
        <v>229</v>
      </c>
      <c r="Y145" s="26"/>
      <c r="AA145" s="238">
        <f>IF(OR(J145="Fail",ISBLANK(J145)),INDEX('Issue Code Table'!C:C,MATCH(N:N,'Issue Code Table'!A:A,0)),IF(M145="Critical",6,IF(M145="Significant",5,IF(M145="Moderate",3,2))))</f>
        <v>5</v>
      </c>
    </row>
    <row r="146" spans="1:27" ht="83.15" customHeight="1" x14ac:dyDescent="0.25">
      <c r="A146" s="158" t="s">
        <v>4074</v>
      </c>
      <c r="B146" s="82" t="s">
        <v>334</v>
      </c>
      <c r="C146" s="82" t="s">
        <v>335</v>
      </c>
      <c r="D146" s="84" t="s">
        <v>215</v>
      </c>
      <c r="E146" s="82" t="s">
        <v>2248</v>
      </c>
      <c r="F146" s="82" t="s">
        <v>3989</v>
      </c>
      <c r="G146" s="82" t="s">
        <v>4075</v>
      </c>
      <c r="H146" s="84" t="s">
        <v>2250</v>
      </c>
      <c r="I146" s="240"/>
      <c r="J146" s="85"/>
      <c r="K146" s="240" t="s">
        <v>2251</v>
      </c>
      <c r="L146" s="98"/>
      <c r="M146" s="253" t="s">
        <v>276</v>
      </c>
      <c r="N146" s="262" t="s">
        <v>340</v>
      </c>
      <c r="O146" s="89" t="s">
        <v>341</v>
      </c>
      <c r="P146" s="76"/>
      <c r="Q146" s="263" t="s">
        <v>4022</v>
      </c>
      <c r="R146" s="263" t="s">
        <v>4076</v>
      </c>
      <c r="S146" s="82" t="s">
        <v>3989</v>
      </c>
      <c r="T146" s="261" t="s">
        <v>4077</v>
      </c>
      <c r="U146" s="264" t="s">
        <v>4017</v>
      </c>
      <c r="V146" s="85" t="s">
        <v>4078</v>
      </c>
      <c r="W146" s="79" t="s">
        <v>4079</v>
      </c>
      <c r="X146" s="79"/>
      <c r="Y146" s="26"/>
      <c r="AA146" s="238">
        <f>IF(OR(J146="Fail",ISBLANK(J146)),INDEX('Issue Code Table'!C:C,MATCH(N:N,'Issue Code Table'!A:A,0)),IF(M146="Critical",6,IF(M146="Significant",5,IF(M146="Moderate",3,2))))</f>
        <v>5</v>
      </c>
    </row>
    <row r="147" spans="1:27" ht="83.15" customHeight="1" x14ac:dyDescent="0.25">
      <c r="A147" s="158" t="s">
        <v>4080</v>
      </c>
      <c r="B147" s="82" t="s">
        <v>1173</v>
      </c>
      <c r="C147" s="82" t="s">
        <v>1174</v>
      </c>
      <c r="D147" s="84" t="s">
        <v>215</v>
      </c>
      <c r="E147" s="82" t="s">
        <v>2351</v>
      </c>
      <c r="F147" s="82" t="s">
        <v>2159</v>
      </c>
      <c r="G147" s="82" t="s">
        <v>4081</v>
      </c>
      <c r="H147" s="84" t="s">
        <v>2353</v>
      </c>
      <c r="I147" s="240"/>
      <c r="J147" s="85"/>
      <c r="K147" s="240" t="s">
        <v>2354</v>
      </c>
      <c r="L147" s="98"/>
      <c r="M147" s="253" t="s">
        <v>276</v>
      </c>
      <c r="N147" s="262" t="s">
        <v>2067</v>
      </c>
      <c r="O147" s="262" t="s">
        <v>3955</v>
      </c>
      <c r="P147" s="76"/>
      <c r="Q147" s="263" t="s">
        <v>4082</v>
      </c>
      <c r="R147" s="263" t="s">
        <v>4083</v>
      </c>
      <c r="S147" s="82" t="s">
        <v>2159</v>
      </c>
      <c r="T147" s="261" t="s">
        <v>4084</v>
      </c>
      <c r="U147" s="264" t="s">
        <v>3042</v>
      </c>
      <c r="V147" s="85" t="s">
        <v>4085</v>
      </c>
      <c r="W147" s="79" t="s">
        <v>4086</v>
      </c>
      <c r="X147" s="79"/>
      <c r="Y147" s="26"/>
      <c r="AA147" s="238">
        <f>IF(OR(J147="Fail",ISBLANK(J147)),INDEX('Issue Code Table'!C:C,MATCH(N:N,'Issue Code Table'!A:A,0)),IF(M147="Critical",6,IF(M147="Significant",5,IF(M147="Moderate",3,2))))</f>
        <v>3</v>
      </c>
    </row>
    <row r="148" spans="1:27" ht="83.15" customHeight="1" x14ac:dyDescent="0.25">
      <c r="A148" s="158" t="s">
        <v>4087</v>
      </c>
      <c r="B148" s="82" t="s">
        <v>334</v>
      </c>
      <c r="C148" s="82" t="s">
        <v>335</v>
      </c>
      <c r="D148" s="84" t="s">
        <v>215</v>
      </c>
      <c r="E148" s="82" t="s">
        <v>4088</v>
      </c>
      <c r="F148" s="82" t="s">
        <v>2150</v>
      </c>
      <c r="G148" s="82" t="s">
        <v>4089</v>
      </c>
      <c r="H148" s="84" t="s">
        <v>4090</v>
      </c>
      <c r="I148" s="240"/>
      <c r="J148" s="85"/>
      <c r="K148" s="240" t="s">
        <v>4091</v>
      </c>
      <c r="L148" s="98"/>
      <c r="M148" s="253" t="s">
        <v>276</v>
      </c>
      <c r="N148" s="262" t="s">
        <v>2067</v>
      </c>
      <c r="O148" s="262" t="s">
        <v>3955</v>
      </c>
      <c r="P148" s="76"/>
      <c r="Q148" s="263" t="s">
        <v>4082</v>
      </c>
      <c r="R148" s="263" t="s">
        <v>4092</v>
      </c>
      <c r="S148" s="82" t="s">
        <v>2150</v>
      </c>
      <c r="T148" s="261" t="s">
        <v>4093</v>
      </c>
      <c r="U148" s="264" t="s">
        <v>3042</v>
      </c>
      <c r="V148" s="85" t="s">
        <v>4094</v>
      </c>
      <c r="W148" s="79" t="s">
        <v>4095</v>
      </c>
      <c r="X148" s="79"/>
      <c r="Y148" s="26"/>
      <c r="AA148" s="238">
        <f>IF(OR(J148="Fail",ISBLANK(J148)),INDEX('Issue Code Table'!C:C,MATCH(N:N,'Issue Code Table'!A:A,0)),IF(M148="Critical",6,IF(M148="Significant",5,IF(M148="Moderate",3,2))))</f>
        <v>3</v>
      </c>
    </row>
    <row r="149" spans="1:27" ht="83.15" customHeight="1" x14ac:dyDescent="0.25">
      <c r="A149" s="158" t="s">
        <v>4096</v>
      </c>
      <c r="B149" s="82" t="s">
        <v>334</v>
      </c>
      <c r="C149" s="82" t="s">
        <v>335</v>
      </c>
      <c r="D149" s="84" t="s">
        <v>215</v>
      </c>
      <c r="E149" s="82" t="s">
        <v>2266</v>
      </c>
      <c r="F149" s="82" t="s">
        <v>2117</v>
      </c>
      <c r="G149" s="82" t="s">
        <v>4097</v>
      </c>
      <c r="H149" s="84" t="s">
        <v>2268</v>
      </c>
      <c r="I149" s="240"/>
      <c r="J149" s="85"/>
      <c r="K149" s="85" t="s">
        <v>2269</v>
      </c>
      <c r="L149" s="98"/>
      <c r="M149" s="253" t="s">
        <v>276</v>
      </c>
      <c r="N149" s="262" t="s">
        <v>2067</v>
      </c>
      <c r="O149" s="262" t="s">
        <v>3955</v>
      </c>
      <c r="P149" s="76"/>
      <c r="Q149" s="263" t="s">
        <v>4082</v>
      </c>
      <c r="R149" s="263" t="s">
        <v>4098</v>
      </c>
      <c r="S149" s="82" t="s">
        <v>2117</v>
      </c>
      <c r="T149" s="261" t="s">
        <v>4099</v>
      </c>
      <c r="U149" s="264" t="s">
        <v>3042</v>
      </c>
      <c r="V149" s="85" t="s">
        <v>4100</v>
      </c>
      <c r="W149" s="79" t="s">
        <v>4101</v>
      </c>
      <c r="X149" s="79"/>
      <c r="Y149" s="26"/>
      <c r="AA149" s="238">
        <f>IF(OR(J149="Fail",ISBLANK(J149)),INDEX('Issue Code Table'!C:C,MATCH(N:N,'Issue Code Table'!A:A,0)),IF(M149="Critical",6,IF(M149="Significant",5,IF(M149="Moderate",3,2))))</f>
        <v>3</v>
      </c>
    </row>
    <row r="150" spans="1:27" ht="83.15" customHeight="1" x14ac:dyDescent="0.25">
      <c r="A150" s="158" t="s">
        <v>4102</v>
      </c>
      <c r="B150" s="82" t="s">
        <v>1817</v>
      </c>
      <c r="C150" s="82" t="s">
        <v>1818</v>
      </c>
      <c r="D150" s="84" t="s">
        <v>215</v>
      </c>
      <c r="E150" s="82" t="s">
        <v>4103</v>
      </c>
      <c r="F150" s="82" t="s">
        <v>2044</v>
      </c>
      <c r="G150" s="82" t="s">
        <v>4104</v>
      </c>
      <c r="H150" s="84" t="s">
        <v>2307</v>
      </c>
      <c r="I150" s="240"/>
      <c r="J150" s="85"/>
      <c r="K150" s="240" t="s">
        <v>4105</v>
      </c>
      <c r="L150" s="98"/>
      <c r="M150" s="253" t="s">
        <v>276</v>
      </c>
      <c r="N150" s="262" t="s">
        <v>1023</v>
      </c>
      <c r="O150" s="262" t="s">
        <v>4106</v>
      </c>
      <c r="P150" s="76"/>
      <c r="Q150" s="263" t="s">
        <v>4082</v>
      </c>
      <c r="R150" s="263" t="s">
        <v>4107</v>
      </c>
      <c r="S150" s="82" t="s">
        <v>2044</v>
      </c>
      <c r="T150" s="261" t="s">
        <v>4108</v>
      </c>
      <c r="U150" s="264" t="s">
        <v>3984</v>
      </c>
      <c r="V150" s="85" t="s">
        <v>4109</v>
      </c>
      <c r="W150" s="79" t="s">
        <v>4110</v>
      </c>
      <c r="X150" s="79"/>
      <c r="Y150" s="26"/>
      <c r="AA150" s="238">
        <f>IF(OR(J150="Fail",ISBLANK(J150)),INDEX('Issue Code Table'!C:C,MATCH(N:N,'Issue Code Table'!A:A,0)),IF(M150="Critical",6,IF(M150="Significant",5,IF(M150="Moderate",3,2))))</f>
        <v>3</v>
      </c>
    </row>
    <row r="151" spans="1:27" ht="83.15" customHeight="1" x14ac:dyDescent="0.25">
      <c r="A151" s="158" t="s">
        <v>4111</v>
      </c>
      <c r="B151" s="82" t="s">
        <v>1173</v>
      </c>
      <c r="C151" s="82" t="s">
        <v>1174</v>
      </c>
      <c r="D151" s="84" t="s">
        <v>215</v>
      </c>
      <c r="E151" s="82" t="s">
        <v>4112</v>
      </c>
      <c r="F151" s="82" t="s">
        <v>4113</v>
      </c>
      <c r="G151" s="82" t="s">
        <v>4114</v>
      </c>
      <c r="H151" s="84" t="s">
        <v>4115</v>
      </c>
      <c r="I151" s="240"/>
      <c r="J151" s="85"/>
      <c r="K151" s="240" t="s">
        <v>4116</v>
      </c>
      <c r="L151" s="98"/>
      <c r="M151" s="253" t="s">
        <v>276</v>
      </c>
      <c r="N151" s="164" t="s">
        <v>1023</v>
      </c>
      <c r="O151" s="160" t="str">
        <f>CONCATENATE(N151,": ",VLOOKUP(N151,'Issue Code Table'!$A$2:$C$418,2,0))</f>
        <v>HCM48: Low-risk operating system settings are not configured securely</v>
      </c>
      <c r="P151" s="76"/>
      <c r="Q151" s="263" t="s">
        <v>4082</v>
      </c>
      <c r="R151" s="263" t="s">
        <v>4117</v>
      </c>
      <c r="S151" s="82" t="s">
        <v>4113</v>
      </c>
      <c r="T151" s="261" t="s">
        <v>4118</v>
      </c>
      <c r="U151" s="264" t="s">
        <v>4119</v>
      </c>
      <c r="V151" s="85" t="s">
        <v>4120</v>
      </c>
      <c r="W151" s="79" t="s">
        <v>4121</v>
      </c>
      <c r="X151" s="79"/>
      <c r="Y151" s="26"/>
      <c r="AA151" s="238">
        <f>IF(OR(J151="Fail",ISBLANK(J151)),INDEX('Issue Code Table'!C:C,MATCH(N:N,'Issue Code Table'!A:A,0)),IF(M151="Critical",6,IF(M151="Significant",5,IF(M151="Moderate",3,2))))</f>
        <v>3</v>
      </c>
    </row>
    <row r="152" spans="1:27" ht="83.15" customHeight="1" x14ac:dyDescent="0.25">
      <c r="A152" s="158" t="s">
        <v>4122</v>
      </c>
      <c r="B152" s="82" t="s">
        <v>270</v>
      </c>
      <c r="C152" s="82" t="s">
        <v>271</v>
      </c>
      <c r="D152" s="84" t="s">
        <v>215</v>
      </c>
      <c r="E152" s="82" t="s">
        <v>4123</v>
      </c>
      <c r="F152" s="82" t="s">
        <v>2081</v>
      </c>
      <c r="G152" s="82" t="s">
        <v>4124</v>
      </c>
      <c r="H152" s="84" t="s">
        <v>2288</v>
      </c>
      <c r="I152" s="240"/>
      <c r="J152" s="85"/>
      <c r="K152" s="240" t="s">
        <v>2289</v>
      </c>
      <c r="L152" s="98"/>
      <c r="M152" s="253" t="s">
        <v>276</v>
      </c>
      <c r="N152" s="254" t="s">
        <v>2067</v>
      </c>
      <c r="O152" s="262" t="s">
        <v>3955</v>
      </c>
      <c r="P152" s="76"/>
      <c r="Q152" s="263" t="s">
        <v>4082</v>
      </c>
      <c r="R152" s="263" t="s">
        <v>4125</v>
      </c>
      <c r="S152" s="82" t="s">
        <v>2081</v>
      </c>
      <c r="T152" s="261" t="s">
        <v>4126</v>
      </c>
      <c r="U152" s="264" t="s">
        <v>4127</v>
      </c>
      <c r="V152" s="85" t="s">
        <v>4128</v>
      </c>
      <c r="W152" s="79" t="s">
        <v>4129</v>
      </c>
      <c r="X152" s="79"/>
      <c r="Y152" s="26"/>
      <c r="AA152" s="238">
        <f>IF(OR(J152="Fail",ISBLANK(J152)),INDEX('Issue Code Table'!C:C,MATCH(N:N,'Issue Code Table'!A:A,0)),IF(M152="Critical",6,IF(M152="Significant",5,IF(M152="Moderate",3,2))))</f>
        <v>3</v>
      </c>
    </row>
    <row r="153" spans="1:27" ht="83.15" customHeight="1" x14ac:dyDescent="0.25">
      <c r="A153" s="158" t="s">
        <v>4130</v>
      </c>
      <c r="B153" s="82" t="s">
        <v>334</v>
      </c>
      <c r="C153" s="82" t="s">
        <v>335</v>
      </c>
      <c r="D153" s="84" t="s">
        <v>215</v>
      </c>
      <c r="E153" s="82" t="s">
        <v>4131</v>
      </c>
      <c r="F153" s="82" t="s">
        <v>3989</v>
      </c>
      <c r="G153" s="82" t="s">
        <v>4132</v>
      </c>
      <c r="H153" s="84" t="s">
        <v>2326</v>
      </c>
      <c r="I153" s="240"/>
      <c r="J153" s="85"/>
      <c r="K153" s="240" t="s">
        <v>4133</v>
      </c>
      <c r="L153" s="98"/>
      <c r="M153" s="253" t="s">
        <v>276</v>
      </c>
      <c r="N153" s="262" t="s">
        <v>2232</v>
      </c>
      <c r="O153" s="89" t="s">
        <v>2233</v>
      </c>
      <c r="P153" s="76"/>
      <c r="Q153" s="263" t="s">
        <v>4082</v>
      </c>
      <c r="R153" s="263" t="s">
        <v>4134</v>
      </c>
      <c r="S153" s="82" t="s">
        <v>3989</v>
      </c>
      <c r="T153" s="261" t="s">
        <v>4135</v>
      </c>
      <c r="U153" s="264" t="s">
        <v>2071</v>
      </c>
      <c r="V153" s="85" t="s">
        <v>4136</v>
      </c>
      <c r="W153" s="79" t="s">
        <v>4137</v>
      </c>
      <c r="X153" s="79"/>
      <c r="Y153" s="26"/>
      <c r="AA153" s="238">
        <f>IF(OR(J153="Fail",ISBLANK(J153)),INDEX('Issue Code Table'!C:C,MATCH(N:N,'Issue Code Table'!A:A,0)),IF(M153="Critical",6,IF(M153="Significant",5,IF(M153="Moderate",3,2))))</f>
        <v>3</v>
      </c>
    </row>
    <row r="154" spans="1:27" ht="83.15" customHeight="1" x14ac:dyDescent="0.25">
      <c r="A154" s="158" t="s">
        <v>4138</v>
      </c>
      <c r="B154" s="82" t="s">
        <v>334</v>
      </c>
      <c r="C154" s="82" t="s">
        <v>335</v>
      </c>
      <c r="D154" s="84" t="s">
        <v>215</v>
      </c>
      <c r="E154" s="82" t="s">
        <v>4139</v>
      </c>
      <c r="F154" s="82" t="s">
        <v>3989</v>
      </c>
      <c r="G154" s="82" t="s">
        <v>4140</v>
      </c>
      <c r="H154" s="84" t="s">
        <v>4141</v>
      </c>
      <c r="I154" s="240"/>
      <c r="J154" s="85"/>
      <c r="K154" s="85" t="s">
        <v>4142</v>
      </c>
      <c r="L154" s="98"/>
      <c r="M154" s="262" t="s">
        <v>236</v>
      </c>
      <c r="N154" s="262" t="s">
        <v>1205</v>
      </c>
      <c r="O154" s="89" t="s">
        <v>1206</v>
      </c>
      <c r="P154" s="76"/>
      <c r="Q154" s="263" t="s">
        <v>4082</v>
      </c>
      <c r="R154" s="263" t="s">
        <v>4143</v>
      </c>
      <c r="S154" s="82" t="s">
        <v>3989</v>
      </c>
      <c r="T154" s="261" t="s">
        <v>4144</v>
      </c>
      <c r="U154" s="264" t="s">
        <v>4003</v>
      </c>
      <c r="V154" s="85" t="s">
        <v>4145</v>
      </c>
      <c r="W154" s="79" t="s">
        <v>4146</v>
      </c>
      <c r="X154" s="79"/>
      <c r="Y154" s="26"/>
      <c r="AA154" s="238">
        <f>IF(OR(J154="Fail",ISBLANK(J154)),INDEX('Issue Code Table'!C:C,MATCH(N:N,'Issue Code Table'!A:A,0)),IF(M154="Critical",6,IF(M154="Significant",5,IF(M154="Moderate",3,2))))</f>
        <v>2</v>
      </c>
    </row>
    <row r="155" spans="1:27" ht="83.15" customHeight="1" x14ac:dyDescent="0.25">
      <c r="A155" s="158" t="s">
        <v>4147</v>
      </c>
      <c r="B155" s="82" t="s">
        <v>334</v>
      </c>
      <c r="C155" s="82" t="s">
        <v>335</v>
      </c>
      <c r="D155" s="84" t="s">
        <v>215</v>
      </c>
      <c r="E155" s="82" t="s">
        <v>2295</v>
      </c>
      <c r="F155" s="82" t="s">
        <v>3989</v>
      </c>
      <c r="G155" s="82" t="s">
        <v>4148</v>
      </c>
      <c r="H155" s="84" t="s">
        <v>2297</v>
      </c>
      <c r="I155" s="240"/>
      <c r="J155" s="85"/>
      <c r="K155" s="85" t="s">
        <v>2298</v>
      </c>
      <c r="L155" s="98"/>
      <c r="M155" s="253" t="s">
        <v>276</v>
      </c>
      <c r="N155" s="262" t="s">
        <v>364</v>
      </c>
      <c r="O155" s="89" t="s">
        <v>447</v>
      </c>
      <c r="P155" s="76"/>
      <c r="Q155" s="263" t="s">
        <v>4082</v>
      </c>
      <c r="R155" s="263" t="s">
        <v>4149</v>
      </c>
      <c r="S155" s="82" t="s">
        <v>3989</v>
      </c>
      <c r="T155" s="261" t="s">
        <v>4150</v>
      </c>
      <c r="U155" s="264" t="s">
        <v>4010</v>
      </c>
      <c r="V155" s="85" t="s">
        <v>4151</v>
      </c>
      <c r="W155" s="79" t="s">
        <v>4152</v>
      </c>
      <c r="X155" s="79"/>
      <c r="Y155" s="26"/>
      <c r="AA155" s="238">
        <f>IF(OR(J155="Fail",ISBLANK(J155)),INDEX('Issue Code Table'!C:C,MATCH(N:N,'Issue Code Table'!A:A,0)),IF(M155="Critical",6,IF(M155="Significant",5,IF(M155="Moderate",3,2))))</f>
        <v>5</v>
      </c>
    </row>
    <row r="156" spans="1:27" ht="83.15" customHeight="1" x14ac:dyDescent="0.25">
      <c r="A156" s="158" t="s">
        <v>4153</v>
      </c>
      <c r="B156" s="82" t="s">
        <v>334</v>
      </c>
      <c r="C156" s="82" t="s">
        <v>335</v>
      </c>
      <c r="D156" s="84" t="s">
        <v>215</v>
      </c>
      <c r="E156" s="82" t="s">
        <v>2333</v>
      </c>
      <c r="F156" s="82" t="s">
        <v>3989</v>
      </c>
      <c r="G156" s="82" t="s">
        <v>4154</v>
      </c>
      <c r="H156" s="84" t="s">
        <v>2335</v>
      </c>
      <c r="I156" s="240"/>
      <c r="J156" s="85"/>
      <c r="K156" s="240" t="s">
        <v>2336</v>
      </c>
      <c r="L156" s="98"/>
      <c r="M156" s="253" t="s">
        <v>276</v>
      </c>
      <c r="N156" s="262" t="s">
        <v>340</v>
      </c>
      <c r="O156" s="89" t="s">
        <v>341</v>
      </c>
      <c r="P156" s="76"/>
      <c r="Q156" s="263" t="s">
        <v>4082</v>
      </c>
      <c r="R156" s="263" t="s">
        <v>4155</v>
      </c>
      <c r="S156" s="82" t="s">
        <v>3989</v>
      </c>
      <c r="T156" s="261" t="s">
        <v>4156</v>
      </c>
      <c r="U156" s="264" t="s">
        <v>4017</v>
      </c>
      <c r="V156" s="85" t="s">
        <v>4157</v>
      </c>
      <c r="W156" s="79" t="s">
        <v>4158</v>
      </c>
      <c r="X156" s="79"/>
      <c r="Y156" s="26"/>
      <c r="AA156" s="238">
        <f>IF(OR(J156="Fail",ISBLANK(J156)),INDEX('Issue Code Table'!C:C,MATCH(N:N,'Issue Code Table'!A:A,0)),IF(M156="Critical",6,IF(M156="Significant",5,IF(M156="Moderate",3,2))))</f>
        <v>5</v>
      </c>
    </row>
    <row r="157" spans="1:27" ht="83.15" customHeight="1" x14ac:dyDescent="0.25">
      <c r="A157" s="158" t="s">
        <v>4159</v>
      </c>
      <c r="B157" s="82" t="s">
        <v>334</v>
      </c>
      <c r="C157" s="82" t="s">
        <v>335</v>
      </c>
      <c r="D157" s="84" t="s">
        <v>215</v>
      </c>
      <c r="E157" s="82" t="s">
        <v>4160</v>
      </c>
      <c r="F157" s="82" t="s">
        <v>4161</v>
      </c>
      <c r="G157" s="82" t="s">
        <v>218</v>
      </c>
      <c r="H157" s="84" t="s">
        <v>4162</v>
      </c>
      <c r="I157" s="240"/>
      <c r="J157" s="85"/>
      <c r="K157" s="240" t="s">
        <v>4163</v>
      </c>
      <c r="L157" s="98"/>
      <c r="M157" s="249" t="s">
        <v>276</v>
      </c>
      <c r="N157" s="262" t="s">
        <v>340</v>
      </c>
      <c r="O157" s="89" t="s">
        <v>341</v>
      </c>
      <c r="P157" s="76"/>
      <c r="Q157" s="263" t="s">
        <v>4164</v>
      </c>
      <c r="R157" s="263" t="s">
        <v>4165</v>
      </c>
      <c r="S157" s="82" t="s">
        <v>4161</v>
      </c>
      <c r="T157" s="261" t="s">
        <v>4166</v>
      </c>
      <c r="U157" s="264" t="s">
        <v>346</v>
      </c>
      <c r="V157" s="85" t="s">
        <v>4167</v>
      </c>
      <c r="W157" s="79" t="s">
        <v>4168</v>
      </c>
      <c r="X157" s="79"/>
      <c r="Y157" s="26"/>
      <c r="AA157" s="238">
        <f>IF(OR(J157="Fail",ISBLANK(J157)),INDEX('Issue Code Table'!C:C,MATCH(N:N,'Issue Code Table'!A:A,0)),IF(M157="Critical",6,IF(M157="Significant",5,IF(M157="Moderate",3,2))))</f>
        <v>5</v>
      </c>
    </row>
    <row r="158" spans="1:27" ht="83.15" customHeight="1" x14ac:dyDescent="0.25">
      <c r="A158" s="158" t="s">
        <v>4169</v>
      </c>
      <c r="B158" s="82" t="s">
        <v>334</v>
      </c>
      <c r="C158" s="82" t="s">
        <v>335</v>
      </c>
      <c r="D158" s="84" t="s">
        <v>215</v>
      </c>
      <c r="E158" s="82" t="s">
        <v>4170</v>
      </c>
      <c r="F158" s="82" t="s">
        <v>4171</v>
      </c>
      <c r="G158" s="82" t="s">
        <v>218</v>
      </c>
      <c r="H158" s="84" t="s">
        <v>4172</v>
      </c>
      <c r="I158" s="240"/>
      <c r="J158" s="85"/>
      <c r="K158" s="85" t="s">
        <v>4173</v>
      </c>
      <c r="L158" s="98"/>
      <c r="M158" s="249" t="s">
        <v>276</v>
      </c>
      <c r="N158" s="262" t="s">
        <v>353</v>
      </c>
      <c r="O158" s="89" t="s">
        <v>354</v>
      </c>
      <c r="P158" s="76"/>
      <c r="Q158" s="263" t="s">
        <v>4174</v>
      </c>
      <c r="R158" s="263" t="s">
        <v>4175</v>
      </c>
      <c r="S158" s="82" t="s">
        <v>4171</v>
      </c>
      <c r="T158" s="261" t="s">
        <v>4176</v>
      </c>
      <c r="U158" s="264" t="s">
        <v>346</v>
      </c>
      <c r="V158" s="85" t="s">
        <v>4177</v>
      </c>
      <c r="W158" s="79" t="s">
        <v>6642</v>
      </c>
      <c r="X158" s="79"/>
      <c r="Y158" s="26"/>
      <c r="AA158" s="238">
        <f>IF(OR(J158="Fail",ISBLANK(J158)),INDEX('Issue Code Table'!C:C,MATCH(N:N,'Issue Code Table'!A:A,0)),IF(M158="Critical",6,IF(M158="Significant",5,IF(M158="Moderate",3,2))))</f>
        <v>4</v>
      </c>
    </row>
    <row r="159" spans="1:27" ht="83.15" customHeight="1" x14ac:dyDescent="0.25">
      <c r="A159" s="158" t="s">
        <v>4178</v>
      </c>
      <c r="B159" s="82" t="s">
        <v>334</v>
      </c>
      <c r="C159" s="82" t="s">
        <v>335</v>
      </c>
      <c r="D159" s="84" t="s">
        <v>215</v>
      </c>
      <c r="E159" s="82" t="s">
        <v>4179</v>
      </c>
      <c r="F159" s="82" t="s">
        <v>4171</v>
      </c>
      <c r="G159" s="82" t="s">
        <v>218</v>
      </c>
      <c r="H159" s="84" t="s">
        <v>4180</v>
      </c>
      <c r="I159" s="240"/>
      <c r="J159" s="85"/>
      <c r="K159" s="85" t="s">
        <v>4181</v>
      </c>
      <c r="L159" s="97"/>
      <c r="M159" s="249" t="s">
        <v>276</v>
      </c>
      <c r="N159" s="262" t="s">
        <v>353</v>
      </c>
      <c r="O159" s="89" t="s">
        <v>354</v>
      </c>
      <c r="P159" s="76"/>
      <c r="Q159" s="263" t="s">
        <v>4174</v>
      </c>
      <c r="R159" s="263" t="s">
        <v>4182</v>
      </c>
      <c r="S159" s="82" t="s">
        <v>4171</v>
      </c>
      <c r="T159" s="261" t="s">
        <v>4183</v>
      </c>
      <c r="U159" s="264" t="s">
        <v>346</v>
      </c>
      <c r="V159" s="85" t="s">
        <v>4184</v>
      </c>
      <c r="W159" s="79" t="s">
        <v>6641</v>
      </c>
      <c r="X159" s="79"/>
      <c r="Y159" s="26"/>
      <c r="AA159" s="238">
        <f>IF(OR(J159="Fail",ISBLANK(J159)),INDEX('Issue Code Table'!C:C,MATCH(N:N,'Issue Code Table'!A:A,0)),IF(M159="Critical",6,IF(M159="Significant",5,IF(M159="Moderate",3,2))))</f>
        <v>4</v>
      </c>
    </row>
    <row r="160" spans="1:27" ht="83.15" customHeight="1" x14ac:dyDescent="0.25">
      <c r="A160" s="158" t="s">
        <v>4185</v>
      </c>
      <c r="B160" s="82" t="s">
        <v>334</v>
      </c>
      <c r="C160" s="82" t="s">
        <v>335</v>
      </c>
      <c r="D160" s="84" t="s">
        <v>215</v>
      </c>
      <c r="E160" s="82" t="s">
        <v>4186</v>
      </c>
      <c r="F160" s="82" t="s">
        <v>4161</v>
      </c>
      <c r="G160" s="82" t="s">
        <v>218</v>
      </c>
      <c r="H160" s="84" t="s">
        <v>4187</v>
      </c>
      <c r="I160" s="240"/>
      <c r="J160" s="85"/>
      <c r="K160" s="85" t="s">
        <v>4188</v>
      </c>
      <c r="L160" s="98"/>
      <c r="M160" s="249" t="s">
        <v>276</v>
      </c>
      <c r="N160" s="262" t="s">
        <v>353</v>
      </c>
      <c r="O160" s="89" t="s">
        <v>354</v>
      </c>
      <c r="P160" s="76"/>
      <c r="Q160" s="263" t="s">
        <v>4174</v>
      </c>
      <c r="R160" s="263" t="s">
        <v>4189</v>
      </c>
      <c r="S160" s="82" t="s">
        <v>4161</v>
      </c>
      <c r="T160" s="261" t="s">
        <v>4190</v>
      </c>
      <c r="U160" s="264" t="s">
        <v>346</v>
      </c>
      <c r="V160" s="85" t="s">
        <v>4191</v>
      </c>
      <c r="W160" s="79" t="s">
        <v>6640</v>
      </c>
      <c r="X160" s="79"/>
      <c r="Y160" s="26"/>
      <c r="AA160" s="238">
        <f>IF(OR(J160="Fail",ISBLANK(J160)),INDEX('Issue Code Table'!C:C,MATCH(N:N,'Issue Code Table'!A:A,0)),IF(M160="Critical",6,IF(M160="Significant",5,IF(M160="Moderate",3,2))))</f>
        <v>4</v>
      </c>
    </row>
    <row r="161" spans="1:27" ht="83.15" customHeight="1" x14ac:dyDescent="0.25">
      <c r="A161" s="158" t="s">
        <v>4192</v>
      </c>
      <c r="B161" s="82" t="s">
        <v>334</v>
      </c>
      <c r="C161" s="82" t="s">
        <v>335</v>
      </c>
      <c r="D161" s="84" t="s">
        <v>215</v>
      </c>
      <c r="E161" s="82" t="s">
        <v>4193</v>
      </c>
      <c r="F161" s="82" t="s">
        <v>4161</v>
      </c>
      <c r="G161" s="82" t="s">
        <v>218</v>
      </c>
      <c r="H161" s="84" t="s">
        <v>4194</v>
      </c>
      <c r="I161" s="240"/>
      <c r="J161" s="85"/>
      <c r="K161" s="240" t="s">
        <v>4195</v>
      </c>
      <c r="L161" s="98"/>
      <c r="M161" s="249" t="s">
        <v>276</v>
      </c>
      <c r="N161" s="262" t="s">
        <v>353</v>
      </c>
      <c r="O161" s="89" t="s">
        <v>354</v>
      </c>
      <c r="P161" s="76"/>
      <c r="Q161" s="263" t="s">
        <v>4174</v>
      </c>
      <c r="R161" s="263" t="s">
        <v>4196</v>
      </c>
      <c r="S161" s="82" t="s">
        <v>4161</v>
      </c>
      <c r="T161" s="261" t="s">
        <v>4197</v>
      </c>
      <c r="U161" s="264" t="s">
        <v>346</v>
      </c>
      <c r="V161" s="85" t="s">
        <v>4198</v>
      </c>
      <c r="W161" s="79" t="s">
        <v>6639</v>
      </c>
      <c r="X161" s="79"/>
      <c r="Y161" s="26"/>
      <c r="AA161" s="238">
        <f>IF(OR(J161="Fail",ISBLANK(J161)),INDEX('Issue Code Table'!C:C,MATCH(N:N,'Issue Code Table'!A:A,0)),IF(M161="Critical",6,IF(M161="Significant",5,IF(M161="Moderate",3,2))))</f>
        <v>4</v>
      </c>
    </row>
    <row r="162" spans="1:27" ht="83.15" customHeight="1" x14ac:dyDescent="0.25">
      <c r="A162" s="158" t="s">
        <v>4199</v>
      </c>
      <c r="B162" s="82" t="s">
        <v>334</v>
      </c>
      <c r="C162" s="82" t="s">
        <v>335</v>
      </c>
      <c r="D162" s="84" t="s">
        <v>215</v>
      </c>
      <c r="E162" s="82" t="s">
        <v>4200</v>
      </c>
      <c r="F162" s="82" t="s">
        <v>4161</v>
      </c>
      <c r="G162" s="82" t="s">
        <v>218</v>
      </c>
      <c r="H162" s="84" t="s">
        <v>4201</v>
      </c>
      <c r="I162" s="240"/>
      <c r="J162" s="85"/>
      <c r="K162" s="85" t="s">
        <v>4202</v>
      </c>
      <c r="L162" s="98"/>
      <c r="M162" s="249" t="s">
        <v>276</v>
      </c>
      <c r="N162" s="262" t="s">
        <v>353</v>
      </c>
      <c r="O162" s="89" t="s">
        <v>354</v>
      </c>
      <c r="P162" s="76"/>
      <c r="Q162" s="263" t="s">
        <v>4174</v>
      </c>
      <c r="R162" s="263" t="s">
        <v>4203</v>
      </c>
      <c r="S162" s="82" t="s">
        <v>4161</v>
      </c>
      <c r="T162" s="261" t="s">
        <v>4204</v>
      </c>
      <c r="U162" s="264" t="s">
        <v>346</v>
      </c>
      <c r="V162" s="85" t="s">
        <v>4205</v>
      </c>
      <c r="W162" s="79" t="s">
        <v>6638</v>
      </c>
      <c r="X162" s="79"/>
      <c r="Y162" s="26"/>
      <c r="AA162" s="238">
        <f>IF(OR(J162="Fail",ISBLANK(J162)),INDEX('Issue Code Table'!C:C,MATCH(N:N,'Issue Code Table'!A:A,0)),IF(M162="Critical",6,IF(M162="Significant",5,IF(M162="Moderate",3,2))))</f>
        <v>4</v>
      </c>
    </row>
    <row r="163" spans="1:27" ht="83.15" customHeight="1" x14ac:dyDescent="0.25">
      <c r="A163" s="158" t="s">
        <v>4206</v>
      </c>
      <c r="B163" s="82" t="s">
        <v>334</v>
      </c>
      <c r="C163" s="82" t="s">
        <v>335</v>
      </c>
      <c r="D163" s="84" t="s">
        <v>215</v>
      </c>
      <c r="E163" s="82" t="s">
        <v>4207</v>
      </c>
      <c r="F163" s="82" t="s">
        <v>4161</v>
      </c>
      <c r="G163" s="82" t="s">
        <v>218</v>
      </c>
      <c r="H163" s="84" t="s">
        <v>4208</v>
      </c>
      <c r="I163" s="240"/>
      <c r="J163" s="85"/>
      <c r="K163" s="85" t="s">
        <v>4209</v>
      </c>
      <c r="L163" s="98"/>
      <c r="M163" s="249" t="s">
        <v>276</v>
      </c>
      <c r="N163" s="262" t="s">
        <v>364</v>
      </c>
      <c r="O163" s="89" t="s">
        <v>447</v>
      </c>
      <c r="P163" s="76"/>
      <c r="Q163" s="263" t="s">
        <v>4210</v>
      </c>
      <c r="R163" s="263" t="s">
        <v>4211</v>
      </c>
      <c r="S163" s="82" t="s">
        <v>4161</v>
      </c>
      <c r="T163" s="261" t="s">
        <v>4212</v>
      </c>
      <c r="U163" s="264" t="s">
        <v>346</v>
      </c>
      <c r="V163" s="85" t="s">
        <v>4213</v>
      </c>
      <c r="W163" s="79" t="s">
        <v>6643</v>
      </c>
      <c r="X163" s="79"/>
      <c r="Y163" s="26"/>
      <c r="AA163" s="238">
        <f>IF(OR(J163="Fail",ISBLANK(J163)),INDEX('Issue Code Table'!C:C,MATCH(N:N,'Issue Code Table'!A:A,0)),IF(M163="Critical",6,IF(M163="Significant",5,IF(M163="Moderate",3,2))))</f>
        <v>5</v>
      </c>
    </row>
    <row r="164" spans="1:27" ht="83.15" customHeight="1" x14ac:dyDescent="0.25">
      <c r="A164" s="158" t="s">
        <v>4214</v>
      </c>
      <c r="B164" s="82" t="s">
        <v>334</v>
      </c>
      <c r="C164" s="82" t="s">
        <v>335</v>
      </c>
      <c r="D164" s="84" t="s">
        <v>215</v>
      </c>
      <c r="E164" s="82" t="s">
        <v>4215</v>
      </c>
      <c r="F164" s="82" t="s">
        <v>4161</v>
      </c>
      <c r="G164" s="82" t="s">
        <v>218</v>
      </c>
      <c r="H164" s="84" t="s">
        <v>4216</v>
      </c>
      <c r="I164" s="240"/>
      <c r="J164" s="85"/>
      <c r="K164" s="85" t="s">
        <v>4217</v>
      </c>
      <c r="L164" s="98"/>
      <c r="M164" s="249" t="s">
        <v>276</v>
      </c>
      <c r="N164" s="262" t="s">
        <v>364</v>
      </c>
      <c r="O164" s="89" t="s">
        <v>447</v>
      </c>
      <c r="P164" s="76"/>
      <c r="Q164" s="263" t="s">
        <v>4218</v>
      </c>
      <c r="R164" s="263" t="s">
        <v>4219</v>
      </c>
      <c r="S164" s="82" t="s">
        <v>4161</v>
      </c>
      <c r="T164" s="261" t="s">
        <v>4220</v>
      </c>
      <c r="U164" s="264" t="s">
        <v>346</v>
      </c>
      <c r="V164" s="85" t="s">
        <v>4221</v>
      </c>
      <c r="W164" s="79" t="s">
        <v>6644</v>
      </c>
      <c r="X164" s="79"/>
      <c r="Y164" s="26"/>
      <c r="AA164" s="238">
        <f>IF(OR(J164="Fail",ISBLANK(J164)),INDEX('Issue Code Table'!C:C,MATCH(N:N,'Issue Code Table'!A:A,0)),IF(M164="Critical",6,IF(M164="Significant",5,IF(M164="Moderate",3,2))))</f>
        <v>5</v>
      </c>
    </row>
    <row r="165" spans="1:27" ht="83.15" customHeight="1" x14ac:dyDescent="0.25">
      <c r="A165" s="158" t="s">
        <v>4222</v>
      </c>
      <c r="B165" s="82" t="s">
        <v>334</v>
      </c>
      <c r="C165" s="82" t="s">
        <v>335</v>
      </c>
      <c r="D165" s="84" t="s">
        <v>215</v>
      </c>
      <c r="E165" s="82" t="s">
        <v>4223</v>
      </c>
      <c r="F165" s="82" t="s">
        <v>4161</v>
      </c>
      <c r="G165" s="82" t="s">
        <v>218</v>
      </c>
      <c r="H165" s="84" t="s">
        <v>4224</v>
      </c>
      <c r="I165" s="240"/>
      <c r="J165" s="85"/>
      <c r="K165" s="240" t="s">
        <v>4225</v>
      </c>
      <c r="L165" s="98"/>
      <c r="M165" s="249" t="s">
        <v>276</v>
      </c>
      <c r="N165" s="262" t="s">
        <v>364</v>
      </c>
      <c r="O165" s="89" t="s">
        <v>447</v>
      </c>
      <c r="P165" s="76"/>
      <c r="Q165" s="263" t="s">
        <v>4218</v>
      </c>
      <c r="R165" s="263" t="s">
        <v>4226</v>
      </c>
      <c r="S165" s="82" t="s">
        <v>4161</v>
      </c>
      <c r="T165" s="261" t="s">
        <v>4227</v>
      </c>
      <c r="U165" s="264" t="s">
        <v>346</v>
      </c>
      <c r="V165" s="85" t="s">
        <v>4228</v>
      </c>
      <c r="W165" s="79" t="s">
        <v>6645</v>
      </c>
      <c r="X165" s="79"/>
      <c r="Y165" s="26"/>
      <c r="AA165" s="238">
        <f>IF(OR(J165="Fail",ISBLANK(J165)),INDEX('Issue Code Table'!C:C,MATCH(N:N,'Issue Code Table'!A:A,0)),IF(M165="Critical",6,IF(M165="Significant",5,IF(M165="Moderate",3,2))))</f>
        <v>5</v>
      </c>
    </row>
    <row r="166" spans="1:27" ht="83.15" customHeight="1" x14ac:dyDescent="0.25">
      <c r="A166" s="158" t="s">
        <v>4229</v>
      </c>
      <c r="B166" s="82" t="s">
        <v>334</v>
      </c>
      <c r="C166" s="82" t="s">
        <v>335</v>
      </c>
      <c r="D166" s="84" t="s">
        <v>215</v>
      </c>
      <c r="E166" s="82" t="s">
        <v>4230</v>
      </c>
      <c r="F166" s="82" t="s">
        <v>4161</v>
      </c>
      <c r="G166" s="82" t="s">
        <v>218</v>
      </c>
      <c r="H166" s="84" t="s">
        <v>4231</v>
      </c>
      <c r="I166" s="240"/>
      <c r="J166" s="85"/>
      <c r="K166" s="85" t="s">
        <v>4232</v>
      </c>
      <c r="L166" s="98"/>
      <c r="M166" s="262" t="s">
        <v>182</v>
      </c>
      <c r="N166" s="262" t="s">
        <v>340</v>
      </c>
      <c r="O166" s="89" t="s">
        <v>341</v>
      </c>
      <c r="P166" s="76"/>
      <c r="Q166" s="263" t="s">
        <v>4218</v>
      </c>
      <c r="R166" s="263" t="s">
        <v>4233</v>
      </c>
      <c r="S166" s="82" t="s">
        <v>4161</v>
      </c>
      <c r="T166" s="261" t="s">
        <v>4234</v>
      </c>
      <c r="U166" s="264" t="s">
        <v>346</v>
      </c>
      <c r="V166" s="85" t="s">
        <v>4235</v>
      </c>
      <c r="W166" s="79" t="s">
        <v>6646</v>
      </c>
      <c r="X166" s="79" t="s">
        <v>229</v>
      </c>
      <c r="Y166" s="26"/>
      <c r="AA166" s="238">
        <f>IF(OR(J166="Fail",ISBLANK(J166)),INDEX('Issue Code Table'!C:C,MATCH(N:N,'Issue Code Table'!A:A,0)),IF(M166="Critical",6,IF(M166="Significant",5,IF(M166="Moderate",3,2))))</f>
        <v>5</v>
      </c>
    </row>
    <row r="167" spans="1:27" ht="83.15" customHeight="1" x14ac:dyDescent="0.25">
      <c r="A167" s="158" t="s">
        <v>4236</v>
      </c>
      <c r="B167" s="82" t="s">
        <v>334</v>
      </c>
      <c r="C167" s="82" t="s">
        <v>335</v>
      </c>
      <c r="D167" s="84" t="s">
        <v>215</v>
      </c>
      <c r="E167" s="82" t="s">
        <v>4237</v>
      </c>
      <c r="F167" s="82" t="s">
        <v>4161</v>
      </c>
      <c r="G167" s="82" t="s">
        <v>218</v>
      </c>
      <c r="H167" s="84" t="s">
        <v>4238</v>
      </c>
      <c r="I167" s="240"/>
      <c r="J167" s="85"/>
      <c r="K167" s="85" t="s">
        <v>4239</v>
      </c>
      <c r="L167" s="98"/>
      <c r="M167" s="262" t="s">
        <v>182</v>
      </c>
      <c r="N167" s="262" t="s">
        <v>340</v>
      </c>
      <c r="O167" s="89" t="s">
        <v>341</v>
      </c>
      <c r="P167" s="76"/>
      <c r="Q167" s="263" t="s">
        <v>4218</v>
      </c>
      <c r="R167" s="263" t="s">
        <v>4240</v>
      </c>
      <c r="S167" s="82" t="s">
        <v>4161</v>
      </c>
      <c r="T167" s="261" t="s">
        <v>4241</v>
      </c>
      <c r="U167" s="264" t="s">
        <v>346</v>
      </c>
      <c r="V167" s="85" t="s">
        <v>4242</v>
      </c>
      <c r="W167" s="79" t="s">
        <v>6637</v>
      </c>
      <c r="X167" s="79" t="s">
        <v>229</v>
      </c>
      <c r="Y167" s="26"/>
      <c r="AA167" s="238">
        <f>IF(OR(J167="Fail",ISBLANK(J167)),INDEX('Issue Code Table'!C:C,MATCH(N:N,'Issue Code Table'!A:A,0)),IF(M167="Critical",6,IF(M167="Significant",5,IF(M167="Moderate",3,2))))</f>
        <v>5</v>
      </c>
    </row>
    <row r="168" spans="1:27" ht="83.15" customHeight="1" x14ac:dyDescent="0.25">
      <c r="A168" s="158" t="s">
        <v>4243</v>
      </c>
      <c r="B168" s="82" t="s">
        <v>334</v>
      </c>
      <c r="C168" s="82" t="s">
        <v>335</v>
      </c>
      <c r="D168" s="84" t="s">
        <v>215</v>
      </c>
      <c r="E168" s="82" t="s">
        <v>4244</v>
      </c>
      <c r="F168" s="82" t="s">
        <v>4161</v>
      </c>
      <c r="G168" s="82" t="s">
        <v>218</v>
      </c>
      <c r="H168" s="84" t="s">
        <v>4245</v>
      </c>
      <c r="I168" s="240"/>
      <c r="J168" s="85"/>
      <c r="K168" s="85" t="s">
        <v>4246</v>
      </c>
      <c r="L168" s="98"/>
      <c r="M168" s="262" t="s">
        <v>182</v>
      </c>
      <c r="N168" s="262" t="s">
        <v>340</v>
      </c>
      <c r="O168" s="89" t="s">
        <v>341</v>
      </c>
      <c r="P168" s="76"/>
      <c r="Q168" s="263" t="s">
        <v>4218</v>
      </c>
      <c r="R168" s="263" t="s">
        <v>4247</v>
      </c>
      <c r="S168" s="82" t="s">
        <v>4161</v>
      </c>
      <c r="T168" s="261" t="s">
        <v>4248</v>
      </c>
      <c r="U168" s="264" t="s">
        <v>346</v>
      </c>
      <c r="V168" s="85" t="s">
        <v>4249</v>
      </c>
      <c r="W168" s="79" t="s">
        <v>6636</v>
      </c>
      <c r="X168" s="79" t="s">
        <v>229</v>
      </c>
      <c r="Y168" s="26"/>
      <c r="AA168" s="238">
        <f>IF(OR(J168="Fail",ISBLANK(J168)),INDEX('Issue Code Table'!C:C,MATCH(N:N,'Issue Code Table'!A:A,0)),IF(M168="Critical",6,IF(M168="Significant",5,IF(M168="Moderate",3,2))))</f>
        <v>5</v>
      </c>
    </row>
    <row r="169" spans="1:27" ht="83.15" customHeight="1" x14ac:dyDescent="0.25">
      <c r="A169" s="158" t="s">
        <v>4250</v>
      </c>
      <c r="B169" s="82" t="s">
        <v>4251</v>
      </c>
      <c r="C169" s="82" t="s">
        <v>4252</v>
      </c>
      <c r="D169" s="84" t="s">
        <v>215</v>
      </c>
      <c r="E169" s="82" t="s">
        <v>4253</v>
      </c>
      <c r="F169" s="82" t="s">
        <v>4254</v>
      </c>
      <c r="G169" s="82" t="s">
        <v>218</v>
      </c>
      <c r="H169" s="84" t="s">
        <v>4255</v>
      </c>
      <c r="I169" s="271"/>
      <c r="J169" s="88"/>
      <c r="K169" s="264" t="s">
        <v>4256</v>
      </c>
      <c r="L169" s="98"/>
      <c r="M169" s="86" t="s">
        <v>276</v>
      </c>
      <c r="N169" s="251" t="s">
        <v>364</v>
      </c>
      <c r="O169" s="273" t="s">
        <v>447</v>
      </c>
      <c r="P169" s="76"/>
      <c r="Q169" s="263" t="s">
        <v>4257</v>
      </c>
      <c r="R169" s="263" t="s">
        <v>4258</v>
      </c>
      <c r="S169" s="82" t="s">
        <v>4254</v>
      </c>
      <c r="T169" s="261" t="s">
        <v>4259</v>
      </c>
      <c r="U169" s="264" t="s">
        <v>346</v>
      </c>
      <c r="V169" s="85" t="s">
        <v>4260</v>
      </c>
      <c r="W169" s="79" t="s">
        <v>6647</v>
      </c>
      <c r="X169" s="79"/>
      <c r="Y169" s="26"/>
      <c r="AA169" s="238">
        <f>IF(OR(J169="Fail",ISBLANK(J169)),INDEX('Issue Code Table'!C:C,MATCH(N:N,'Issue Code Table'!A:A,0)),IF(M169="Critical",6,IF(M169="Significant",5,IF(M169="Moderate",3,2))))</f>
        <v>5</v>
      </c>
    </row>
    <row r="170" spans="1:27" ht="83.15" customHeight="1" x14ac:dyDescent="0.25">
      <c r="A170" s="158" t="s">
        <v>4261</v>
      </c>
      <c r="B170" s="82" t="s">
        <v>4251</v>
      </c>
      <c r="C170" s="82" t="s">
        <v>4252</v>
      </c>
      <c r="D170" s="84" t="s">
        <v>215</v>
      </c>
      <c r="E170" s="82" t="s">
        <v>4262</v>
      </c>
      <c r="F170" s="82" t="s">
        <v>4263</v>
      </c>
      <c r="G170" s="82" t="s">
        <v>218</v>
      </c>
      <c r="H170" s="84" t="s">
        <v>4264</v>
      </c>
      <c r="I170" s="271"/>
      <c r="J170" s="88"/>
      <c r="K170" s="264" t="s">
        <v>4265</v>
      </c>
      <c r="L170" s="98"/>
      <c r="M170" s="86" t="s">
        <v>276</v>
      </c>
      <c r="N170" s="251" t="s">
        <v>364</v>
      </c>
      <c r="O170" s="273" t="s">
        <v>447</v>
      </c>
      <c r="P170" s="76"/>
      <c r="Q170" s="263" t="s">
        <v>4257</v>
      </c>
      <c r="R170" s="263" t="s">
        <v>4266</v>
      </c>
      <c r="S170" s="82" t="s">
        <v>4263</v>
      </c>
      <c r="T170" s="261" t="s">
        <v>4267</v>
      </c>
      <c r="U170" s="264" t="s">
        <v>346</v>
      </c>
      <c r="V170" s="85" t="s">
        <v>4268</v>
      </c>
      <c r="W170" s="79" t="s">
        <v>6635</v>
      </c>
      <c r="X170" s="79"/>
      <c r="Y170" s="26"/>
      <c r="AA170" s="238">
        <f>IF(OR(J170="Fail",ISBLANK(J170)),INDEX('Issue Code Table'!C:C,MATCH(N:N,'Issue Code Table'!A:A,0)),IF(M170="Critical",6,IF(M170="Significant",5,IF(M170="Moderate",3,2))))</f>
        <v>5</v>
      </c>
    </row>
    <row r="171" spans="1:27" ht="83.15" customHeight="1" x14ac:dyDescent="0.25">
      <c r="A171" s="158" t="s">
        <v>4269</v>
      </c>
      <c r="B171" s="82" t="s">
        <v>334</v>
      </c>
      <c r="C171" s="82" t="s">
        <v>335</v>
      </c>
      <c r="D171" s="84" t="s">
        <v>215</v>
      </c>
      <c r="E171" s="82" t="s">
        <v>4270</v>
      </c>
      <c r="F171" s="82" t="s">
        <v>4271</v>
      </c>
      <c r="G171" s="82" t="s">
        <v>218</v>
      </c>
      <c r="H171" s="84" t="s">
        <v>4272</v>
      </c>
      <c r="I171" s="240"/>
      <c r="J171" s="85"/>
      <c r="K171" s="85" t="s">
        <v>4273</v>
      </c>
      <c r="L171" s="98"/>
      <c r="M171" s="249" t="s">
        <v>276</v>
      </c>
      <c r="N171" s="262" t="s">
        <v>364</v>
      </c>
      <c r="O171" s="89" t="s">
        <v>447</v>
      </c>
      <c r="P171" s="76"/>
      <c r="Q171" s="263" t="s">
        <v>4257</v>
      </c>
      <c r="R171" s="263" t="s">
        <v>4274</v>
      </c>
      <c r="S171" s="82" t="s">
        <v>4271</v>
      </c>
      <c r="T171" s="261" t="s">
        <v>4275</v>
      </c>
      <c r="U171" s="264" t="s">
        <v>346</v>
      </c>
      <c r="V171" s="85" t="s">
        <v>4276</v>
      </c>
      <c r="W171" s="79" t="s">
        <v>6634</v>
      </c>
      <c r="X171" s="79"/>
      <c r="Y171" s="26"/>
      <c r="AA171" s="238">
        <f>IF(OR(J171="Fail",ISBLANK(J171)),INDEX('Issue Code Table'!C:C,MATCH(N:N,'Issue Code Table'!A:A,0)),IF(M171="Critical",6,IF(M171="Significant",5,IF(M171="Moderate",3,2))))</f>
        <v>5</v>
      </c>
    </row>
    <row r="172" spans="1:27" ht="83.15" customHeight="1" x14ac:dyDescent="0.25">
      <c r="A172" s="158" t="s">
        <v>4277</v>
      </c>
      <c r="B172" s="82" t="s">
        <v>334</v>
      </c>
      <c r="C172" s="82" t="s">
        <v>335</v>
      </c>
      <c r="D172" s="84" t="s">
        <v>215</v>
      </c>
      <c r="E172" s="82" t="s">
        <v>4278</v>
      </c>
      <c r="F172" s="82" t="s">
        <v>4161</v>
      </c>
      <c r="G172" s="82" t="s">
        <v>218</v>
      </c>
      <c r="H172" s="84" t="s">
        <v>4279</v>
      </c>
      <c r="I172" s="240"/>
      <c r="J172" s="85"/>
      <c r="K172" s="85" t="s">
        <v>4280</v>
      </c>
      <c r="L172" s="98"/>
      <c r="M172" s="262" t="s">
        <v>182</v>
      </c>
      <c r="N172" s="262" t="s">
        <v>364</v>
      </c>
      <c r="O172" s="89" t="s">
        <v>447</v>
      </c>
      <c r="P172" s="76"/>
      <c r="Q172" s="263" t="s">
        <v>4281</v>
      </c>
      <c r="R172" s="263" t="s">
        <v>4282</v>
      </c>
      <c r="S172" s="82" t="s">
        <v>4161</v>
      </c>
      <c r="T172" s="261" t="s">
        <v>4283</v>
      </c>
      <c r="U172" s="264" t="s">
        <v>346</v>
      </c>
      <c r="V172" s="85" t="s">
        <v>4284</v>
      </c>
      <c r="W172" s="79" t="s">
        <v>6648</v>
      </c>
      <c r="X172" s="79" t="s">
        <v>229</v>
      </c>
      <c r="Y172" s="26"/>
      <c r="AA172" s="238">
        <f>IF(OR(J172="Fail",ISBLANK(J172)),INDEX('Issue Code Table'!C:C,MATCH(N:N,'Issue Code Table'!A:A,0)),IF(M172="Critical",6,IF(M172="Significant",5,IF(M172="Moderate",3,2))))</f>
        <v>5</v>
      </c>
    </row>
    <row r="173" spans="1:27" ht="83.15" customHeight="1" x14ac:dyDescent="0.25">
      <c r="A173" s="158" t="s">
        <v>4285</v>
      </c>
      <c r="B173" s="82" t="s">
        <v>334</v>
      </c>
      <c r="C173" s="82" t="s">
        <v>335</v>
      </c>
      <c r="D173" s="84" t="s">
        <v>215</v>
      </c>
      <c r="E173" s="82" t="s">
        <v>4286</v>
      </c>
      <c r="F173" s="82" t="s">
        <v>4161</v>
      </c>
      <c r="G173" s="82" t="s">
        <v>218</v>
      </c>
      <c r="H173" s="84" t="s">
        <v>4287</v>
      </c>
      <c r="I173" s="240"/>
      <c r="J173" s="85"/>
      <c r="K173" s="85" t="s">
        <v>4288</v>
      </c>
      <c r="L173" s="98"/>
      <c r="M173" s="262" t="s">
        <v>182</v>
      </c>
      <c r="N173" s="262" t="s">
        <v>364</v>
      </c>
      <c r="O173" s="89" t="s">
        <v>447</v>
      </c>
      <c r="P173" s="76"/>
      <c r="Q173" s="263" t="s">
        <v>4281</v>
      </c>
      <c r="R173" s="263" t="s">
        <v>4289</v>
      </c>
      <c r="S173" s="82" t="s">
        <v>4161</v>
      </c>
      <c r="T173" s="261" t="s">
        <v>4290</v>
      </c>
      <c r="U173" s="264" t="s">
        <v>346</v>
      </c>
      <c r="V173" s="85" t="s">
        <v>4291</v>
      </c>
      <c r="W173" s="79" t="s">
        <v>6633</v>
      </c>
      <c r="X173" s="79" t="s">
        <v>229</v>
      </c>
      <c r="Y173" s="26"/>
      <c r="AA173" s="238">
        <f>IF(OR(J173="Fail",ISBLANK(J173)),INDEX('Issue Code Table'!C:C,MATCH(N:N,'Issue Code Table'!A:A,0)),IF(M173="Critical",6,IF(M173="Significant",5,IF(M173="Moderate",3,2))))</f>
        <v>5</v>
      </c>
    </row>
    <row r="174" spans="1:27" ht="83.15" customHeight="1" x14ac:dyDescent="0.25">
      <c r="A174" s="158" t="s">
        <v>4292</v>
      </c>
      <c r="B174" s="82" t="s">
        <v>4251</v>
      </c>
      <c r="C174" s="82" t="s">
        <v>4252</v>
      </c>
      <c r="D174" s="84" t="s">
        <v>215</v>
      </c>
      <c r="E174" s="82" t="s">
        <v>4293</v>
      </c>
      <c r="F174" s="82" t="s">
        <v>4161</v>
      </c>
      <c r="G174" s="82" t="s">
        <v>218</v>
      </c>
      <c r="H174" s="84" t="s">
        <v>4294</v>
      </c>
      <c r="I174" s="271"/>
      <c r="J174" s="88"/>
      <c r="K174" s="264" t="s">
        <v>4295</v>
      </c>
      <c r="L174" s="98"/>
      <c r="M174" s="86" t="s">
        <v>276</v>
      </c>
      <c r="N174" s="251" t="s">
        <v>364</v>
      </c>
      <c r="O174" s="273" t="s">
        <v>447</v>
      </c>
      <c r="P174" s="76"/>
      <c r="Q174" s="263" t="s">
        <v>4281</v>
      </c>
      <c r="R174" s="263" t="s">
        <v>4296</v>
      </c>
      <c r="S174" s="82" t="s">
        <v>4161</v>
      </c>
      <c r="T174" s="261" t="s">
        <v>4297</v>
      </c>
      <c r="U174" s="264" t="s">
        <v>346</v>
      </c>
      <c r="V174" s="85" t="s">
        <v>4298</v>
      </c>
      <c r="W174" s="79" t="s">
        <v>6632</v>
      </c>
      <c r="X174" s="79"/>
      <c r="Y174" s="26"/>
      <c r="AA174" s="238">
        <f>IF(OR(J174="Fail",ISBLANK(J174)),INDEX('Issue Code Table'!C:C,MATCH(N:N,'Issue Code Table'!A:A,0)),IF(M174="Critical",6,IF(M174="Significant",5,IF(M174="Moderate",3,2))))</f>
        <v>5</v>
      </c>
    </row>
    <row r="175" spans="1:27" ht="83.15" customHeight="1" x14ac:dyDescent="0.25">
      <c r="A175" s="158" t="s">
        <v>4299</v>
      </c>
      <c r="B175" s="82" t="s">
        <v>334</v>
      </c>
      <c r="C175" s="82" t="s">
        <v>335</v>
      </c>
      <c r="D175" s="84" t="s">
        <v>215</v>
      </c>
      <c r="E175" s="82" t="s">
        <v>4300</v>
      </c>
      <c r="F175" s="82" t="s">
        <v>4161</v>
      </c>
      <c r="G175" s="82" t="s">
        <v>218</v>
      </c>
      <c r="H175" s="84" t="s">
        <v>4301</v>
      </c>
      <c r="I175" s="240"/>
      <c r="J175" s="85"/>
      <c r="K175" s="85" t="s">
        <v>4302</v>
      </c>
      <c r="L175" s="98"/>
      <c r="M175" s="262" t="s">
        <v>182</v>
      </c>
      <c r="N175" s="262" t="s">
        <v>340</v>
      </c>
      <c r="O175" s="89" t="s">
        <v>341</v>
      </c>
      <c r="P175" s="76"/>
      <c r="Q175" s="263" t="s">
        <v>4303</v>
      </c>
      <c r="R175" s="263" t="s">
        <v>4304</v>
      </c>
      <c r="S175" s="82" t="s">
        <v>4161</v>
      </c>
      <c r="T175" s="261" t="s">
        <v>4305</v>
      </c>
      <c r="U175" s="264" t="s">
        <v>346</v>
      </c>
      <c r="V175" s="85" t="s">
        <v>4306</v>
      </c>
      <c r="W175" s="79" t="s">
        <v>6649</v>
      </c>
      <c r="X175" s="79" t="s">
        <v>229</v>
      </c>
      <c r="Y175" s="26"/>
      <c r="AA175" s="238">
        <f>IF(OR(J175="Fail",ISBLANK(J175)),INDEX('Issue Code Table'!C:C,MATCH(N:N,'Issue Code Table'!A:A,0)),IF(M175="Critical",6,IF(M175="Significant",5,IF(M175="Moderate",3,2))))</f>
        <v>5</v>
      </c>
    </row>
    <row r="176" spans="1:27" ht="83.15" customHeight="1" x14ac:dyDescent="0.25">
      <c r="A176" s="158" t="s">
        <v>4307</v>
      </c>
      <c r="B176" s="82" t="s">
        <v>334</v>
      </c>
      <c r="C176" s="82" t="s">
        <v>335</v>
      </c>
      <c r="D176" s="84" t="s">
        <v>215</v>
      </c>
      <c r="E176" s="82" t="s">
        <v>4308</v>
      </c>
      <c r="F176" s="82" t="s">
        <v>4161</v>
      </c>
      <c r="G176" s="82" t="s">
        <v>218</v>
      </c>
      <c r="H176" s="84" t="s">
        <v>4309</v>
      </c>
      <c r="I176" s="240"/>
      <c r="J176" s="85"/>
      <c r="K176" s="85" t="s">
        <v>4310</v>
      </c>
      <c r="L176" s="98"/>
      <c r="M176" s="249" t="s">
        <v>276</v>
      </c>
      <c r="N176" s="262" t="s">
        <v>364</v>
      </c>
      <c r="O176" s="89" t="s">
        <v>447</v>
      </c>
      <c r="P176" s="76"/>
      <c r="Q176" s="263" t="s">
        <v>4311</v>
      </c>
      <c r="R176" s="263" t="s">
        <v>4312</v>
      </c>
      <c r="S176" s="82" t="s">
        <v>4161</v>
      </c>
      <c r="T176" s="261" t="s">
        <v>4313</v>
      </c>
      <c r="U176" s="264" t="s">
        <v>346</v>
      </c>
      <c r="V176" s="85" t="s">
        <v>4314</v>
      </c>
      <c r="W176" s="79" t="s">
        <v>6631</v>
      </c>
      <c r="X176" s="79"/>
      <c r="Y176" s="26"/>
      <c r="AA176" s="238">
        <f>IF(OR(J176="Fail",ISBLANK(J176)),INDEX('Issue Code Table'!C:C,MATCH(N:N,'Issue Code Table'!A:A,0)),IF(M176="Critical",6,IF(M176="Significant",5,IF(M176="Moderate",3,2))))</f>
        <v>5</v>
      </c>
    </row>
    <row r="177" spans="1:27" ht="83.15" customHeight="1" x14ac:dyDescent="0.25">
      <c r="A177" s="158" t="s">
        <v>4315</v>
      </c>
      <c r="B177" s="82" t="s">
        <v>334</v>
      </c>
      <c r="C177" s="82" t="s">
        <v>335</v>
      </c>
      <c r="D177" s="84" t="s">
        <v>215</v>
      </c>
      <c r="E177" s="82" t="s">
        <v>4316</v>
      </c>
      <c r="F177" s="82" t="s">
        <v>4317</v>
      </c>
      <c r="G177" s="82" t="s">
        <v>218</v>
      </c>
      <c r="H177" s="84" t="s">
        <v>4318</v>
      </c>
      <c r="I177" s="240"/>
      <c r="J177" s="85"/>
      <c r="K177" s="85" t="s">
        <v>4319</v>
      </c>
      <c r="L177" s="98"/>
      <c r="M177" s="262" t="s">
        <v>182</v>
      </c>
      <c r="N177" s="262" t="s">
        <v>364</v>
      </c>
      <c r="O177" s="89" t="s">
        <v>447</v>
      </c>
      <c r="P177" s="76"/>
      <c r="Q177" s="263" t="s">
        <v>4311</v>
      </c>
      <c r="R177" s="263" t="s">
        <v>4320</v>
      </c>
      <c r="S177" s="82" t="s">
        <v>4317</v>
      </c>
      <c r="T177" s="261" t="s">
        <v>4321</v>
      </c>
      <c r="U177" s="264" t="s">
        <v>346</v>
      </c>
      <c r="V177" s="85" t="s">
        <v>4322</v>
      </c>
      <c r="W177" s="79" t="s">
        <v>6630</v>
      </c>
      <c r="X177" s="79" t="s">
        <v>229</v>
      </c>
      <c r="Y177" s="26"/>
      <c r="AA177" s="238">
        <f>IF(OR(J177="Fail",ISBLANK(J177)),INDEX('Issue Code Table'!C:C,MATCH(N:N,'Issue Code Table'!A:A,0)),IF(M177="Critical",6,IF(M177="Significant",5,IF(M177="Moderate",3,2))))</f>
        <v>5</v>
      </c>
    </row>
    <row r="178" spans="1:27" ht="83.15" customHeight="1" x14ac:dyDescent="0.25">
      <c r="A178" s="158" t="s">
        <v>4323</v>
      </c>
      <c r="B178" s="82" t="s">
        <v>334</v>
      </c>
      <c r="C178" s="82" t="s">
        <v>335</v>
      </c>
      <c r="D178" s="84" t="s">
        <v>215</v>
      </c>
      <c r="E178" s="82" t="s">
        <v>4324</v>
      </c>
      <c r="F178" s="82" t="s">
        <v>4161</v>
      </c>
      <c r="G178" s="82" t="s">
        <v>218</v>
      </c>
      <c r="H178" s="84" t="s">
        <v>4325</v>
      </c>
      <c r="I178" s="240"/>
      <c r="J178" s="85"/>
      <c r="K178" s="85" t="s">
        <v>4326</v>
      </c>
      <c r="L178" s="98"/>
      <c r="M178" s="262" t="s">
        <v>182</v>
      </c>
      <c r="N178" s="262" t="s">
        <v>364</v>
      </c>
      <c r="O178" s="89" t="s">
        <v>447</v>
      </c>
      <c r="P178" s="76"/>
      <c r="Q178" s="263" t="s">
        <v>4311</v>
      </c>
      <c r="R178" s="263" t="s">
        <v>4327</v>
      </c>
      <c r="S178" s="82" t="s">
        <v>4161</v>
      </c>
      <c r="T178" s="261" t="s">
        <v>4328</v>
      </c>
      <c r="U178" s="264" t="s">
        <v>346</v>
      </c>
      <c r="V178" s="85" t="s">
        <v>4329</v>
      </c>
      <c r="W178" s="79" t="s">
        <v>6650</v>
      </c>
      <c r="X178" s="79" t="s">
        <v>229</v>
      </c>
      <c r="Y178" s="26"/>
      <c r="AA178" s="238">
        <f>IF(OR(J178="Fail",ISBLANK(J178)),INDEX('Issue Code Table'!C:C,MATCH(N:N,'Issue Code Table'!A:A,0)),IF(M178="Critical",6,IF(M178="Significant",5,IF(M178="Moderate",3,2))))</f>
        <v>5</v>
      </c>
    </row>
    <row r="179" spans="1:27" ht="83.15" customHeight="1" x14ac:dyDescent="0.25">
      <c r="A179" s="158" t="s">
        <v>4330</v>
      </c>
      <c r="B179" s="82" t="s">
        <v>334</v>
      </c>
      <c r="C179" s="82" t="s">
        <v>335</v>
      </c>
      <c r="D179" s="84" t="s">
        <v>215</v>
      </c>
      <c r="E179" s="82" t="s">
        <v>4331</v>
      </c>
      <c r="F179" s="82" t="s">
        <v>4161</v>
      </c>
      <c r="G179" s="82" t="s">
        <v>218</v>
      </c>
      <c r="H179" s="84" t="s">
        <v>4332</v>
      </c>
      <c r="I179" s="240"/>
      <c r="J179" s="85"/>
      <c r="K179" s="85" t="s">
        <v>4333</v>
      </c>
      <c r="L179" s="98"/>
      <c r="M179" s="249" t="s">
        <v>276</v>
      </c>
      <c r="N179" s="262" t="s">
        <v>353</v>
      </c>
      <c r="O179" s="89" t="s">
        <v>354</v>
      </c>
      <c r="P179" s="76"/>
      <c r="Q179" s="263" t="s">
        <v>4311</v>
      </c>
      <c r="R179" s="263" t="s">
        <v>4334</v>
      </c>
      <c r="S179" s="82" t="s">
        <v>4161</v>
      </c>
      <c r="T179" s="261" t="s">
        <v>4335</v>
      </c>
      <c r="U179" s="264" t="s">
        <v>346</v>
      </c>
      <c r="V179" s="85" t="s">
        <v>4336</v>
      </c>
      <c r="W179" s="79" t="s">
        <v>6629</v>
      </c>
      <c r="X179" s="79"/>
      <c r="Y179" s="26"/>
      <c r="AA179" s="238">
        <f>IF(OR(J179="Fail",ISBLANK(J179)),INDEX('Issue Code Table'!C:C,MATCH(N:N,'Issue Code Table'!A:A,0)),IF(M179="Critical",6,IF(M179="Significant",5,IF(M179="Moderate",3,2))))</f>
        <v>4</v>
      </c>
    </row>
    <row r="180" spans="1:27" ht="83.15" customHeight="1" x14ac:dyDescent="0.25">
      <c r="A180" s="158" t="s">
        <v>4337</v>
      </c>
      <c r="B180" s="82" t="s">
        <v>334</v>
      </c>
      <c r="C180" s="82" t="s">
        <v>335</v>
      </c>
      <c r="D180" s="84" t="s">
        <v>215</v>
      </c>
      <c r="E180" s="82" t="s">
        <v>4338</v>
      </c>
      <c r="F180" s="82" t="s">
        <v>4161</v>
      </c>
      <c r="G180" s="82" t="s">
        <v>218</v>
      </c>
      <c r="H180" s="84" t="s">
        <v>4339</v>
      </c>
      <c r="I180" s="240"/>
      <c r="J180" s="85"/>
      <c r="K180" s="85" t="s">
        <v>4340</v>
      </c>
      <c r="L180" s="98"/>
      <c r="M180" s="249" t="s">
        <v>276</v>
      </c>
      <c r="N180" s="262" t="s">
        <v>364</v>
      </c>
      <c r="O180" s="89" t="s">
        <v>447</v>
      </c>
      <c r="P180" s="76"/>
      <c r="Q180" s="263" t="s">
        <v>4311</v>
      </c>
      <c r="R180" s="263" t="s">
        <v>4341</v>
      </c>
      <c r="S180" s="82" t="s">
        <v>4161</v>
      </c>
      <c r="T180" s="261" t="s">
        <v>4342</v>
      </c>
      <c r="U180" s="264" t="s">
        <v>346</v>
      </c>
      <c r="V180" s="85" t="s">
        <v>4343</v>
      </c>
      <c r="W180" s="79" t="s">
        <v>6628</v>
      </c>
      <c r="X180" s="79"/>
      <c r="Y180" s="26"/>
      <c r="AA180" s="238">
        <f>IF(OR(J180="Fail",ISBLANK(J180)),INDEX('Issue Code Table'!C:C,MATCH(N:N,'Issue Code Table'!A:A,0)),IF(M180="Critical",6,IF(M180="Significant",5,IF(M180="Moderate",3,2))))</f>
        <v>5</v>
      </c>
    </row>
    <row r="181" spans="1:27" ht="83.15" customHeight="1" x14ac:dyDescent="0.25">
      <c r="A181" s="158" t="s">
        <v>4344</v>
      </c>
      <c r="B181" s="82" t="s">
        <v>788</v>
      </c>
      <c r="C181" s="82" t="s">
        <v>789</v>
      </c>
      <c r="D181" s="84" t="s">
        <v>215</v>
      </c>
      <c r="E181" s="82" t="s">
        <v>4345</v>
      </c>
      <c r="F181" s="82" t="s">
        <v>4346</v>
      </c>
      <c r="G181" s="82" t="s">
        <v>4347</v>
      </c>
      <c r="H181" s="84" t="s">
        <v>4348</v>
      </c>
      <c r="I181" s="240"/>
      <c r="J181" s="85"/>
      <c r="K181" s="240" t="s">
        <v>4349</v>
      </c>
      <c r="L181" s="98"/>
      <c r="M181" s="249" t="s">
        <v>276</v>
      </c>
      <c r="N181" s="262" t="s">
        <v>1180</v>
      </c>
      <c r="O181" s="89" t="s">
        <v>1181</v>
      </c>
      <c r="P181" s="76"/>
      <c r="Q181" s="263" t="s">
        <v>4350</v>
      </c>
      <c r="R181" s="263" t="s">
        <v>4351</v>
      </c>
      <c r="S181" s="82" t="s">
        <v>4346</v>
      </c>
      <c r="T181" s="261" t="s">
        <v>4352</v>
      </c>
      <c r="U181" s="264" t="s">
        <v>4353</v>
      </c>
      <c r="V181" s="85" t="s">
        <v>4354</v>
      </c>
      <c r="W181" s="79" t="s">
        <v>6651</v>
      </c>
      <c r="X181" s="79"/>
      <c r="Y181" s="26"/>
      <c r="AA181" s="238">
        <f>IF(OR(J181="Fail",ISBLANK(J181)),INDEX('Issue Code Table'!C:C,MATCH(N:N,'Issue Code Table'!A:A,0)),IF(M181="Critical",6,IF(M181="Significant",5,IF(M181="Moderate",3,2))))</f>
        <v>5</v>
      </c>
    </row>
    <row r="182" spans="1:27" ht="83.15" customHeight="1" x14ac:dyDescent="0.25">
      <c r="A182" s="158" t="s">
        <v>4355</v>
      </c>
      <c r="B182" s="82" t="s">
        <v>788</v>
      </c>
      <c r="C182" s="82" t="s">
        <v>789</v>
      </c>
      <c r="D182" s="84" t="s">
        <v>215</v>
      </c>
      <c r="E182" s="82" t="s">
        <v>4356</v>
      </c>
      <c r="F182" s="82" t="s">
        <v>4357</v>
      </c>
      <c r="G182" s="82" t="s">
        <v>4358</v>
      </c>
      <c r="H182" s="84" t="s">
        <v>4359</v>
      </c>
      <c r="I182" s="240"/>
      <c r="J182" s="85"/>
      <c r="K182" s="240" t="s">
        <v>4360</v>
      </c>
      <c r="L182" s="98"/>
      <c r="M182" s="249" t="s">
        <v>276</v>
      </c>
      <c r="N182" s="262" t="s">
        <v>794</v>
      </c>
      <c r="O182" s="89" t="s">
        <v>795</v>
      </c>
      <c r="P182" s="76"/>
      <c r="Q182" s="263" t="s">
        <v>4350</v>
      </c>
      <c r="R182" s="263" t="s">
        <v>4361</v>
      </c>
      <c r="S182" s="82" t="s">
        <v>4357</v>
      </c>
      <c r="T182" s="261" t="s">
        <v>4362</v>
      </c>
      <c r="U182" s="264" t="s">
        <v>4363</v>
      </c>
      <c r="V182" s="85" t="s">
        <v>4364</v>
      </c>
      <c r="W182" s="79" t="s">
        <v>6627</v>
      </c>
      <c r="X182" s="79"/>
      <c r="Y182" s="26"/>
      <c r="AA182" s="238">
        <f>IF(OR(J182="Fail",ISBLANK(J182)),INDEX('Issue Code Table'!C:C,MATCH(N:N,'Issue Code Table'!A:A,0)),IF(M182="Critical",6,IF(M182="Significant",5,IF(M182="Moderate",3,2))))</f>
        <v>4</v>
      </c>
    </row>
    <row r="183" spans="1:27" ht="83.15" customHeight="1" x14ac:dyDescent="0.25">
      <c r="A183" s="158" t="s">
        <v>4365</v>
      </c>
      <c r="B183" s="82" t="s">
        <v>255</v>
      </c>
      <c r="C183" s="82" t="s">
        <v>256</v>
      </c>
      <c r="D183" s="84" t="s">
        <v>215</v>
      </c>
      <c r="E183" s="82" t="s">
        <v>4366</v>
      </c>
      <c r="F183" s="82" t="s">
        <v>4367</v>
      </c>
      <c r="G183" s="82" t="s">
        <v>4368</v>
      </c>
      <c r="H183" s="84" t="s">
        <v>4369</v>
      </c>
      <c r="I183" s="90"/>
      <c r="J183" s="82"/>
      <c r="K183" s="264" t="s">
        <v>4370</v>
      </c>
      <c r="L183" s="96"/>
      <c r="M183" s="86" t="s">
        <v>276</v>
      </c>
      <c r="N183" s="251" t="s">
        <v>794</v>
      </c>
      <c r="O183" s="273" t="s">
        <v>795</v>
      </c>
      <c r="P183" s="76"/>
      <c r="Q183" s="263" t="s">
        <v>4371</v>
      </c>
      <c r="R183" s="263" t="s">
        <v>4372</v>
      </c>
      <c r="S183" s="82" t="s">
        <v>4367</v>
      </c>
      <c r="T183" s="261" t="s">
        <v>4373</v>
      </c>
      <c r="U183" s="264" t="s">
        <v>4374</v>
      </c>
      <c r="V183" s="85"/>
      <c r="W183" s="79" t="s">
        <v>6626</v>
      </c>
      <c r="X183" s="79"/>
      <c r="Y183" s="26"/>
      <c r="AA183" s="238">
        <f>IF(OR(J183="Fail",ISBLANK(J183)),INDEX('Issue Code Table'!C:C,MATCH(N:N,'Issue Code Table'!A:A,0)),IF(M183="Critical",6,IF(M183="Significant",5,IF(M183="Moderate",3,2))))</f>
        <v>4</v>
      </c>
    </row>
    <row r="184" spans="1:27" ht="83.15" customHeight="1" x14ac:dyDescent="0.25">
      <c r="A184" s="158" t="s">
        <v>4375</v>
      </c>
      <c r="B184" s="82" t="s">
        <v>788</v>
      </c>
      <c r="C184" s="82" t="s">
        <v>789</v>
      </c>
      <c r="D184" s="84" t="s">
        <v>215</v>
      </c>
      <c r="E184" s="82" t="s">
        <v>4376</v>
      </c>
      <c r="F184" s="82" t="s">
        <v>4367</v>
      </c>
      <c r="G184" s="82" t="s">
        <v>4377</v>
      </c>
      <c r="H184" s="84" t="s">
        <v>4378</v>
      </c>
      <c r="I184" s="90"/>
      <c r="J184" s="82"/>
      <c r="K184" s="264" t="s">
        <v>4379</v>
      </c>
      <c r="L184" s="96"/>
      <c r="M184" s="86" t="s">
        <v>182</v>
      </c>
      <c r="N184" s="251" t="s">
        <v>326</v>
      </c>
      <c r="O184" s="273" t="s">
        <v>327</v>
      </c>
      <c r="P184" s="76"/>
      <c r="Q184" s="263" t="s">
        <v>4371</v>
      </c>
      <c r="R184" s="263" t="s">
        <v>4380</v>
      </c>
      <c r="S184" s="82" t="s">
        <v>4367</v>
      </c>
      <c r="T184" s="261" t="s">
        <v>4381</v>
      </c>
      <c r="U184" s="264" t="s">
        <v>4382</v>
      </c>
      <c r="V184" s="85"/>
      <c r="W184" s="79" t="s">
        <v>6652</v>
      </c>
      <c r="X184" s="79" t="s">
        <v>229</v>
      </c>
      <c r="Y184" s="26"/>
      <c r="AA184" s="238">
        <f>IF(OR(J184="Fail",ISBLANK(J184)),INDEX('Issue Code Table'!C:C,MATCH(N:N,'Issue Code Table'!A:A,0)),IF(M184="Critical",6,IF(M184="Significant",5,IF(M184="Moderate",3,2))))</f>
        <v>5</v>
      </c>
    </row>
    <row r="185" spans="1:27" ht="83.15" customHeight="1" x14ac:dyDescent="0.25">
      <c r="A185" s="158" t="s">
        <v>4383</v>
      </c>
      <c r="B185" s="82" t="s">
        <v>788</v>
      </c>
      <c r="C185" s="82" t="s">
        <v>789</v>
      </c>
      <c r="D185" s="84" t="s">
        <v>215</v>
      </c>
      <c r="E185" s="82" t="s">
        <v>4384</v>
      </c>
      <c r="F185" s="82" t="s">
        <v>4367</v>
      </c>
      <c r="G185" s="82" t="s">
        <v>4385</v>
      </c>
      <c r="H185" s="84" t="s">
        <v>4386</v>
      </c>
      <c r="I185" s="90"/>
      <c r="J185" s="82"/>
      <c r="K185" s="264" t="s">
        <v>4387</v>
      </c>
      <c r="L185" s="96"/>
      <c r="M185" s="86" t="s">
        <v>182</v>
      </c>
      <c r="N185" s="251" t="s">
        <v>1262</v>
      </c>
      <c r="O185" s="273" t="s">
        <v>1263</v>
      </c>
      <c r="P185" s="76"/>
      <c r="Q185" s="263" t="s">
        <v>4371</v>
      </c>
      <c r="R185" s="263" t="s">
        <v>4388</v>
      </c>
      <c r="S185" s="82" t="s">
        <v>4367</v>
      </c>
      <c r="T185" s="261" t="s">
        <v>4389</v>
      </c>
      <c r="U185" s="264" t="s">
        <v>4390</v>
      </c>
      <c r="V185" s="85"/>
      <c r="W185" s="79" t="s">
        <v>6625</v>
      </c>
      <c r="X185" s="79" t="s">
        <v>229</v>
      </c>
      <c r="Y185" s="26"/>
      <c r="AA185" s="238">
        <f>IF(OR(J185="Fail",ISBLANK(J185)),INDEX('Issue Code Table'!C:C,MATCH(N:N,'Issue Code Table'!A:A,0)),IF(M185="Critical",6,IF(M185="Significant",5,IF(M185="Moderate",3,2))))</f>
        <v>5</v>
      </c>
    </row>
    <row r="186" spans="1:27" ht="83.15" customHeight="1" x14ac:dyDescent="0.25">
      <c r="A186" s="158" t="s">
        <v>4391</v>
      </c>
      <c r="B186" s="82" t="s">
        <v>255</v>
      </c>
      <c r="C186" s="82" t="s">
        <v>256</v>
      </c>
      <c r="D186" s="84" t="s">
        <v>215</v>
      </c>
      <c r="E186" s="82" t="s">
        <v>4392</v>
      </c>
      <c r="F186" s="82" t="s">
        <v>4367</v>
      </c>
      <c r="G186" s="82" t="s">
        <v>4393</v>
      </c>
      <c r="H186" s="84" t="s">
        <v>4394</v>
      </c>
      <c r="I186" s="90"/>
      <c r="J186" s="82"/>
      <c r="K186" s="264" t="s">
        <v>4395</v>
      </c>
      <c r="L186" s="96"/>
      <c r="M186" s="86" t="s">
        <v>182</v>
      </c>
      <c r="N186" s="251" t="s">
        <v>289</v>
      </c>
      <c r="O186" s="273" t="s">
        <v>290</v>
      </c>
      <c r="P186" s="76"/>
      <c r="Q186" s="263" t="s">
        <v>4371</v>
      </c>
      <c r="R186" s="263" t="s">
        <v>4396</v>
      </c>
      <c r="S186" s="82" t="s">
        <v>4367</v>
      </c>
      <c r="T186" s="261" t="s">
        <v>4397</v>
      </c>
      <c r="U186" s="264" t="s">
        <v>4398</v>
      </c>
      <c r="V186" s="85"/>
      <c r="W186" s="79" t="s">
        <v>6624</v>
      </c>
      <c r="X186" s="79" t="s">
        <v>229</v>
      </c>
      <c r="Y186" s="26"/>
      <c r="AA186" s="238">
        <f>IF(OR(J186="Fail",ISBLANK(J186)),INDEX('Issue Code Table'!C:C,MATCH(N:N,'Issue Code Table'!A:A,0)),IF(M186="Critical",6,IF(M186="Significant",5,IF(M186="Moderate",3,2))))</f>
        <v>4</v>
      </c>
    </row>
    <row r="187" spans="1:27" ht="83.15" customHeight="1" x14ac:dyDescent="0.25">
      <c r="A187" s="158" t="s">
        <v>4399</v>
      </c>
      <c r="B187" s="82" t="s">
        <v>255</v>
      </c>
      <c r="C187" s="82" t="s">
        <v>256</v>
      </c>
      <c r="D187" s="84" t="s">
        <v>215</v>
      </c>
      <c r="E187" s="82" t="s">
        <v>4400</v>
      </c>
      <c r="F187" s="82" t="s">
        <v>4367</v>
      </c>
      <c r="G187" s="82" t="s">
        <v>4401</v>
      </c>
      <c r="H187" s="84" t="s">
        <v>4402</v>
      </c>
      <c r="I187" s="90"/>
      <c r="J187" s="82"/>
      <c r="K187" s="264" t="s">
        <v>4403</v>
      </c>
      <c r="L187" s="96" t="s">
        <v>4404</v>
      </c>
      <c r="M187" s="86" t="s">
        <v>182</v>
      </c>
      <c r="N187" s="251" t="s">
        <v>262</v>
      </c>
      <c r="O187" s="273" t="s">
        <v>263</v>
      </c>
      <c r="P187" s="76"/>
      <c r="Q187" s="263" t="s">
        <v>4371</v>
      </c>
      <c r="R187" s="263" t="s">
        <v>4405</v>
      </c>
      <c r="S187" s="82" t="s">
        <v>4367</v>
      </c>
      <c r="T187" s="261" t="s">
        <v>4406</v>
      </c>
      <c r="U187" s="264" t="s">
        <v>4407</v>
      </c>
      <c r="V187" s="85"/>
      <c r="W187" s="79" t="s">
        <v>6623</v>
      </c>
      <c r="X187" s="79" t="s">
        <v>229</v>
      </c>
      <c r="Y187" s="26"/>
      <c r="AA187" s="238">
        <f>IF(OR(J187="Fail",ISBLANK(J187)),INDEX('Issue Code Table'!C:C,MATCH(N:N,'Issue Code Table'!A:A,0)),IF(M187="Critical",6,IF(M187="Significant",5,IF(M187="Moderate",3,2))))</f>
        <v>6</v>
      </c>
    </row>
    <row r="188" spans="1:27" ht="83.15" customHeight="1" x14ac:dyDescent="0.25">
      <c r="A188" s="158" t="s">
        <v>4408</v>
      </c>
      <c r="B188" s="82" t="s">
        <v>255</v>
      </c>
      <c r="C188" s="82" t="s">
        <v>256</v>
      </c>
      <c r="D188" s="84" t="s">
        <v>215</v>
      </c>
      <c r="E188" s="82" t="s">
        <v>4409</v>
      </c>
      <c r="F188" s="82" t="s">
        <v>4367</v>
      </c>
      <c r="G188" s="82" t="s">
        <v>4410</v>
      </c>
      <c r="H188" s="84" t="s">
        <v>4411</v>
      </c>
      <c r="I188" s="271"/>
      <c r="J188" s="88"/>
      <c r="K188" s="264" t="s">
        <v>4412</v>
      </c>
      <c r="L188" s="98"/>
      <c r="M188" s="86" t="s">
        <v>182</v>
      </c>
      <c r="N188" s="251" t="s">
        <v>326</v>
      </c>
      <c r="O188" s="273" t="s">
        <v>327</v>
      </c>
      <c r="P188" s="76"/>
      <c r="Q188" s="263" t="s">
        <v>4371</v>
      </c>
      <c r="R188" s="263" t="s">
        <v>4413</v>
      </c>
      <c r="S188" s="82" t="s">
        <v>4367</v>
      </c>
      <c r="T188" s="261" t="s">
        <v>4414</v>
      </c>
      <c r="U188" s="264" t="s">
        <v>4415</v>
      </c>
      <c r="V188" s="85"/>
      <c r="W188" s="79" t="s">
        <v>6622</v>
      </c>
      <c r="X188" s="79" t="s">
        <v>229</v>
      </c>
      <c r="Y188" s="26"/>
      <c r="AA188" s="238">
        <f>IF(OR(J188="Fail",ISBLANK(J188)),INDEX('Issue Code Table'!C:C,MATCH(N:N,'Issue Code Table'!A:A,0)),IF(M188="Critical",6,IF(M188="Significant",5,IF(M188="Moderate",3,2))))</f>
        <v>5</v>
      </c>
    </row>
    <row r="189" spans="1:27" ht="83.15" customHeight="1" x14ac:dyDescent="0.25">
      <c r="A189" s="158" t="s">
        <v>4416</v>
      </c>
      <c r="B189" s="82" t="s">
        <v>788</v>
      </c>
      <c r="C189" s="82" t="s">
        <v>789</v>
      </c>
      <c r="D189" s="84" t="s">
        <v>215</v>
      </c>
      <c r="E189" s="82" t="s">
        <v>4417</v>
      </c>
      <c r="F189" s="82" t="s">
        <v>4418</v>
      </c>
      <c r="G189" s="82" t="s">
        <v>4419</v>
      </c>
      <c r="H189" s="84" t="s">
        <v>4420</v>
      </c>
      <c r="I189" s="240"/>
      <c r="J189" s="85"/>
      <c r="K189" s="240" t="s">
        <v>4421</v>
      </c>
      <c r="L189" s="98"/>
      <c r="M189" s="262" t="s">
        <v>182</v>
      </c>
      <c r="N189" s="262" t="s">
        <v>1262</v>
      </c>
      <c r="O189" s="89" t="s">
        <v>1263</v>
      </c>
      <c r="P189" s="76"/>
      <c r="Q189" s="263" t="s">
        <v>4422</v>
      </c>
      <c r="R189" s="263" t="s">
        <v>4423</v>
      </c>
      <c r="S189" s="82" t="s">
        <v>4418</v>
      </c>
      <c r="T189" s="261" t="s">
        <v>4424</v>
      </c>
      <c r="U189" s="264" t="s">
        <v>3042</v>
      </c>
      <c r="V189" s="85" t="s">
        <v>4425</v>
      </c>
      <c r="W189" s="79" t="s">
        <v>6621</v>
      </c>
      <c r="X189" s="79" t="s">
        <v>229</v>
      </c>
      <c r="Y189" s="26"/>
      <c r="AA189" s="238">
        <f>IF(OR(J189="Fail",ISBLANK(J189)),INDEX('Issue Code Table'!C:C,MATCH(N:N,'Issue Code Table'!A:A,0)),IF(M189="Critical",6,IF(M189="Significant",5,IF(M189="Moderate",3,2))))</f>
        <v>5</v>
      </c>
    </row>
    <row r="190" spans="1:27" ht="83.15" customHeight="1" x14ac:dyDescent="0.25">
      <c r="A190" s="158" t="s">
        <v>4426</v>
      </c>
      <c r="B190" s="82" t="s">
        <v>2876</v>
      </c>
      <c r="C190" s="82" t="s">
        <v>2877</v>
      </c>
      <c r="D190" s="84" t="s">
        <v>215</v>
      </c>
      <c r="E190" s="82" t="s">
        <v>4427</v>
      </c>
      <c r="F190" s="82" t="s">
        <v>4428</v>
      </c>
      <c r="G190" s="82" t="s">
        <v>4429</v>
      </c>
      <c r="H190" s="84" t="s">
        <v>4430</v>
      </c>
      <c r="I190" s="90"/>
      <c r="J190" s="82"/>
      <c r="K190" s="264" t="s">
        <v>4431</v>
      </c>
      <c r="L190" s="96"/>
      <c r="M190" s="86" t="s">
        <v>182</v>
      </c>
      <c r="N190" s="251" t="s">
        <v>855</v>
      </c>
      <c r="O190" s="273" t="s">
        <v>856</v>
      </c>
      <c r="P190" s="76"/>
      <c r="Q190" s="263" t="s">
        <v>4422</v>
      </c>
      <c r="R190" s="263" t="s">
        <v>4432</v>
      </c>
      <c r="S190" s="82" t="s">
        <v>4428</v>
      </c>
      <c r="T190" s="261" t="s">
        <v>4433</v>
      </c>
      <c r="U190" s="264" t="s">
        <v>4434</v>
      </c>
      <c r="V190" s="85"/>
      <c r="W190" s="79" t="s">
        <v>6653</v>
      </c>
      <c r="X190" s="79" t="s">
        <v>229</v>
      </c>
      <c r="Y190" s="26"/>
      <c r="AA190" s="238">
        <f>IF(OR(J190="Fail",ISBLANK(J190)),INDEX('Issue Code Table'!C:C,MATCH(N:N,'Issue Code Table'!A:A,0)),IF(M190="Critical",6,IF(M190="Significant",5,IF(M190="Moderate",3,2))))</f>
        <v>5</v>
      </c>
    </row>
    <row r="191" spans="1:27" ht="83.15" customHeight="1" x14ac:dyDescent="0.25">
      <c r="A191" s="158" t="s">
        <v>4435</v>
      </c>
      <c r="B191" s="82" t="s">
        <v>270</v>
      </c>
      <c r="C191" s="82" t="s">
        <v>271</v>
      </c>
      <c r="D191" s="84" t="s">
        <v>215</v>
      </c>
      <c r="E191" s="82" t="s">
        <v>4436</v>
      </c>
      <c r="F191" s="82" t="s">
        <v>4428</v>
      </c>
      <c r="G191" s="82" t="s">
        <v>4437</v>
      </c>
      <c r="H191" s="84" t="s">
        <v>4438</v>
      </c>
      <c r="I191" s="90"/>
      <c r="J191" s="82"/>
      <c r="K191" s="264" t="s">
        <v>4439</v>
      </c>
      <c r="L191" s="96"/>
      <c r="M191" s="86" t="s">
        <v>276</v>
      </c>
      <c r="N191" s="251" t="s">
        <v>1180</v>
      </c>
      <c r="O191" s="273" t="s">
        <v>1181</v>
      </c>
      <c r="P191" s="76"/>
      <c r="Q191" s="263" t="s">
        <v>4422</v>
      </c>
      <c r="R191" s="263" t="s">
        <v>4440</v>
      </c>
      <c r="S191" s="82" t="s">
        <v>4428</v>
      </c>
      <c r="T191" s="261" t="s">
        <v>4441</v>
      </c>
      <c r="U191" s="264" t="s">
        <v>4434</v>
      </c>
      <c r="V191" s="85"/>
      <c r="W191" s="79" t="s">
        <v>6620</v>
      </c>
      <c r="X191" s="79"/>
      <c r="Y191" s="26"/>
      <c r="AA191" s="238">
        <f>IF(OR(J191="Fail",ISBLANK(J191)),INDEX('Issue Code Table'!C:C,MATCH(N:N,'Issue Code Table'!A:A,0)),IF(M191="Critical",6,IF(M191="Significant",5,IF(M191="Moderate",3,2))))</f>
        <v>5</v>
      </c>
    </row>
    <row r="192" spans="1:27" ht="83.15" customHeight="1" x14ac:dyDescent="0.25">
      <c r="A192" s="158" t="s">
        <v>4442</v>
      </c>
      <c r="B192" s="82" t="s">
        <v>270</v>
      </c>
      <c r="C192" s="82" t="s">
        <v>271</v>
      </c>
      <c r="D192" s="84" t="s">
        <v>215</v>
      </c>
      <c r="E192" s="82" t="s">
        <v>4443</v>
      </c>
      <c r="F192" s="82" t="s">
        <v>4444</v>
      </c>
      <c r="G192" s="82" t="s">
        <v>4445</v>
      </c>
      <c r="H192" s="84" t="s">
        <v>4446</v>
      </c>
      <c r="I192" s="90"/>
      <c r="J192" s="82"/>
      <c r="K192" s="264" t="s">
        <v>4447</v>
      </c>
      <c r="L192" s="96"/>
      <c r="M192" s="86" t="s">
        <v>182</v>
      </c>
      <c r="N192" s="251" t="s">
        <v>855</v>
      </c>
      <c r="O192" s="273" t="s">
        <v>856</v>
      </c>
      <c r="P192" s="76"/>
      <c r="Q192" s="263" t="s">
        <v>4422</v>
      </c>
      <c r="R192" s="263" t="s">
        <v>4448</v>
      </c>
      <c r="S192" s="82" t="s">
        <v>4444</v>
      </c>
      <c r="T192" s="261" t="s">
        <v>4449</v>
      </c>
      <c r="U192" s="264" t="s">
        <v>4450</v>
      </c>
      <c r="V192" s="85"/>
      <c r="W192" s="79" t="s">
        <v>6619</v>
      </c>
      <c r="X192" s="79" t="s">
        <v>229</v>
      </c>
      <c r="Y192" s="26"/>
      <c r="AA192" s="238">
        <f>IF(OR(J192="Fail",ISBLANK(J192)),INDEX('Issue Code Table'!C:C,MATCH(N:N,'Issue Code Table'!A:A,0)),IF(M192="Critical",6,IF(M192="Significant",5,IF(M192="Moderate",3,2))))</f>
        <v>5</v>
      </c>
    </row>
    <row r="193" spans="1:27" ht="83.15" customHeight="1" x14ac:dyDescent="0.25">
      <c r="A193" s="158" t="s">
        <v>4451</v>
      </c>
      <c r="B193" s="82" t="s">
        <v>270</v>
      </c>
      <c r="C193" s="82" t="s">
        <v>271</v>
      </c>
      <c r="D193" s="84" t="s">
        <v>215</v>
      </c>
      <c r="E193" s="82" t="s">
        <v>4452</v>
      </c>
      <c r="F193" s="82" t="s">
        <v>4453</v>
      </c>
      <c r="G193" s="82" t="s">
        <v>4454</v>
      </c>
      <c r="H193" s="84" t="s">
        <v>4455</v>
      </c>
      <c r="I193" s="240"/>
      <c r="J193" s="85"/>
      <c r="K193" s="240" t="s">
        <v>4456</v>
      </c>
      <c r="L193" s="98"/>
      <c r="M193" s="249" t="s">
        <v>182</v>
      </c>
      <c r="N193" s="262" t="s">
        <v>4457</v>
      </c>
      <c r="O193" s="89" t="s">
        <v>4458</v>
      </c>
      <c r="P193" s="76"/>
      <c r="Q193" s="263" t="s">
        <v>4422</v>
      </c>
      <c r="R193" s="263" t="s">
        <v>4459</v>
      </c>
      <c r="S193" s="82" t="s">
        <v>4453</v>
      </c>
      <c r="T193" s="261" t="s">
        <v>4460</v>
      </c>
      <c r="U193" s="264" t="s">
        <v>4461</v>
      </c>
      <c r="V193" s="85" t="s">
        <v>4462</v>
      </c>
      <c r="W193" s="79" t="s">
        <v>6618</v>
      </c>
      <c r="X193" s="79" t="s">
        <v>229</v>
      </c>
      <c r="Y193" s="26"/>
      <c r="AA193" s="238">
        <f>IF(OR(J193="Fail",ISBLANK(J193)),INDEX('Issue Code Table'!C:C,MATCH(N:N,'Issue Code Table'!A:A,0)),IF(M193="Critical",6,IF(M193="Significant",5,IF(M193="Moderate",3,2))))</f>
        <v>6</v>
      </c>
    </row>
    <row r="194" spans="1:27" ht="83.15" customHeight="1" x14ac:dyDescent="0.25">
      <c r="A194" s="158" t="s">
        <v>4463</v>
      </c>
      <c r="B194" s="82" t="s">
        <v>788</v>
      </c>
      <c r="C194" s="82" t="s">
        <v>789</v>
      </c>
      <c r="D194" s="84" t="s">
        <v>215</v>
      </c>
      <c r="E194" s="82" t="s">
        <v>1189</v>
      </c>
      <c r="F194" s="82" t="s">
        <v>1195</v>
      </c>
      <c r="G194" s="82" t="s">
        <v>4464</v>
      </c>
      <c r="H194" s="84" t="s">
        <v>4465</v>
      </c>
      <c r="I194" s="271"/>
      <c r="J194" s="88"/>
      <c r="K194" s="264" t="s">
        <v>4466</v>
      </c>
      <c r="L194" s="98"/>
      <c r="M194" s="86" t="s">
        <v>182</v>
      </c>
      <c r="N194" s="251" t="s">
        <v>855</v>
      </c>
      <c r="O194" s="273" t="s">
        <v>4467</v>
      </c>
      <c r="P194" s="76"/>
      <c r="Q194" s="263" t="s">
        <v>4468</v>
      </c>
      <c r="R194" s="263" t="s">
        <v>4469</v>
      </c>
      <c r="S194" s="82" t="s">
        <v>1195</v>
      </c>
      <c r="T194" s="261" t="s">
        <v>4470</v>
      </c>
      <c r="U194" s="264" t="s">
        <v>3042</v>
      </c>
      <c r="V194" s="85" t="s">
        <v>4471</v>
      </c>
      <c r="W194" s="79" t="s">
        <v>6617</v>
      </c>
      <c r="X194" s="79" t="s">
        <v>229</v>
      </c>
      <c r="Y194" s="26"/>
      <c r="AA194" s="238">
        <f>IF(OR(J194="Fail",ISBLANK(J194)),INDEX('Issue Code Table'!C:C,MATCH(N:N,'Issue Code Table'!A:A,0)),IF(M194="Critical",6,IF(M194="Significant",5,IF(M194="Moderate",3,2))))</f>
        <v>5</v>
      </c>
    </row>
    <row r="195" spans="1:27" ht="83.15" customHeight="1" x14ac:dyDescent="0.25">
      <c r="A195" s="158" t="s">
        <v>4472</v>
      </c>
      <c r="B195" s="82" t="s">
        <v>788</v>
      </c>
      <c r="C195" s="82" t="s">
        <v>789</v>
      </c>
      <c r="D195" s="84" t="s">
        <v>215</v>
      </c>
      <c r="E195" s="82" t="s">
        <v>4473</v>
      </c>
      <c r="F195" s="82" t="s">
        <v>1219</v>
      </c>
      <c r="G195" s="82" t="s">
        <v>4474</v>
      </c>
      <c r="H195" s="84" t="s">
        <v>4475</v>
      </c>
      <c r="I195" s="271"/>
      <c r="J195" s="88"/>
      <c r="K195" s="264" t="s">
        <v>4476</v>
      </c>
      <c r="L195" s="98"/>
      <c r="M195" s="86" t="s">
        <v>182</v>
      </c>
      <c r="N195" s="251" t="s">
        <v>855</v>
      </c>
      <c r="O195" s="273" t="s">
        <v>856</v>
      </c>
      <c r="P195" s="76"/>
      <c r="Q195" s="263" t="s">
        <v>4468</v>
      </c>
      <c r="R195" s="263" t="s">
        <v>4477</v>
      </c>
      <c r="S195" s="82" t="s">
        <v>1219</v>
      </c>
      <c r="T195" s="261" t="s">
        <v>4478</v>
      </c>
      <c r="U195" s="264" t="s">
        <v>4479</v>
      </c>
      <c r="V195" s="85" t="s">
        <v>4480</v>
      </c>
      <c r="W195" s="79" t="s">
        <v>6616</v>
      </c>
      <c r="X195" s="79" t="s">
        <v>229</v>
      </c>
      <c r="Y195" s="26"/>
      <c r="AA195" s="238">
        <f>IF(OR(J195="Fail",ISBLANK(J195)),INDEX('Issue Code Table'!C:C,MATCH(N:N,'Issue Code Table'!A:A,0)),IF(M195="Critical",6,IF(M195="Significant",5,IF(M195="Moderate",3,2))))</f>
        <v>5</v>
      </c>
    </row>
    <row r="196" spans="1:27" ht="83.15" customHeight="1" x14ac:dyDescent="0.25">
      <c r="A196" s="158" t="s">
        <v>4481</v>
      </c>
      <c r="B196" s="82" t="s">
        <v>788</v>
      </c>
      <c r="C196" s="82" t="s">
        <v>789</v>
      </c>
      <c r="D196" s="84" t="s">
        <v>215</v>
      </c>
      <c r="E196" s="82" t="s">
        <v>4482</v>
      </c>
      <c r="F196" s="82" t="s">
        <v>1219</v>
      </c>
      <c r="G196" s="82" t="s">
        <v>4483</v>
      </c>
      <c r="H196" s="84" t="s">
        <v>4484</v>
      </c>
      <c r="I196" s="271"/>
      <c r="J196" s="88"/>
      <c r="K196" s="264" t="s">
        <v>4485</v>
      </c>
      <c r="L196" s="98"/>
      <c r="M196" s="86" t="s">
        <v>182</v>
      </c>
      <c r="N196" s="251" t="s">
        <v>855</v>
      </c>
      <c r="O196" s="273" t="s">
        <v>856</v>
      </c>
      <c r="P196" s="76"/>
      <c r="Q196" s="263" t="s">
        <v>4468</v>
      </c>
      <c r="R196" s="263" t="s">
        <v>4486</v>
      </c>
      <c r="S196" s="82" t="s">
        <v>1219</v>
      </c>
      <c r="T196" s="261" t="s">
        <v>4487</v>
      </c>
      <c r="U196" s="264" t="s">
        <v>4479</v>
      </c>
      <c r="V196" s="85" t="s">
        <v>4488</v>
      </c>
      <c r="W196" s="79" t="s">
        <v>6615</v>
      </c>
      <c r="X196" s="79" t="s">
        <v>229</v>
      </c>
      <c r="Y196" s="26"/>
      <c r="AA196" s="238">
        <f>IF(OR(J196="Fail",ISBLANK(J196)),INDEX('Issue Code Table'!C:C,MATCH(N:N,'Issue Code Table'!A:A,0)),IF(M196="Critical",6,IF(M196="Significant",5,IF(M196="Moderate",3,2))))</f>
        <v>5</v>
      </c>
    </row>
    <row r="197" spans="1:27" ht="83.15" customHeight="1" x14ac:dyDescent="0.25">
      <c r="A197" s="158" t="s">
        <v>4489</v>
      </c>
      <c r="B197" s="82" t="s">
        <v>788</v>
      </c>
      <c r="C197" s="82" t="s">
        <v>789</v>
      </c>
      <c r="D197" s="84" t="s">
        <v>215</v>
      </c>
      <c r="E197" s="82" t="s">
        <v>4490</v>
      </c>
      <c r="F197" s="82" t="s">
        <v>4491</v>
      </c>
      <c r="G197" s="82" t="s">
        <v>4492</v>
      </c>
      <c r="H197" s="84" t="s">
        <v>4493</v>
      </c>
      <c r="I197" s="271"/>
      <c r="J197" s="88"/>
      <c r="K197" s="264" t="s">
        <v>4494</v>
      </c>
      <c r="L197" s="98"/>
      <c r="M197" s="86" t="s">
        <v>182</v>
      </c>
      <c r="N197" s="251" t="s">
        <v>1180</v>
      </c>
      <c r="O197" s="273" t="s">
        <v>1181</v>
      </c>
      <c r="P197" s="76"/>
      <c r="Q197" s="263" t="s">
        <v>4468</v>
      </c>
      <c r="R197" s="263" t="s">
        <v>4495</v>
      </c>
      <c r="S197" s="82" t="s">
        <v>4491</v>
      </c>
      <c r="T197" s="261" t="s">
        <v>4496</v>
      </c>
      <c r="U197" s="264" t="s">
        <v>4497</v>
      </c>
      <c r="V197" s="85" t="s">
        <v>4498</v>
      </c>
      <c r="W197" s="79" t="s">
        <v>6614</v>
      </c>
      <c r="X197" s="79" t="s">
        <v>229</v>
      </c>
      <c r="Y197" s="26"/>
      <c r="AA197" s="238">
        <f>IF(OR(J197="Fail",ISBLANK(J197)),INDEX('Issue Code Table'!C:C,MATCH(N:N,'Issue Code Table'!A:A,0)),IF(M197="Critical",6,IF(M197="Significant",5,IF(M197="Moderate",3,2))))</f>
        <v>5</v>
      </c>
    </row>
    <row r="198" spans="1:27" ht="83.15" customHeight="1" x14ac:dyDescent="0.25">
      <c r="A198" s="158" t="s">
        <v>4499</v>
      </c>
      <c r="B198" s="82" t="s">
        <v>1173</v>
      </c>
      <c r="C198" s="82" t="s">
        <v>1174</v>
      </c>
      <c r="D198" s="84" t="s">
        <v>215</v>
      </c>
      <c r="E198" s="82" t="s">
        <v>4500</v>
      </c>
      <c r="F198" s="82" t="s">
        <v>4501</v>
      </c>
      <c r="G198" s="82" t="s">
        <v>4502</v>
      </c>
      <c r="H198" s="84" t="s">
        <v>4503</v>
      </c>
      <c r="I198" s="271"/>
      <c r="J198" s="88"/>
      <c r="K198" s="264" t="s">
        <v>4504</v>
      </c>
      <c r="L198" s="98"/>
      <c r="M198" s="86" t="s">
        <v>182</v>
      </c>
      <c r="N198" s="251" t="s">
        <v>4505</v>
      </c>
      <c r="O198" s="273" t="s">
        <v>4506</v>
      </c>
      <c r="P198" s="76"/>
      <c r="Q198" s="263" t="s">
        <v>4468</v>
      </c>
      <c r="R198" s="263" t="s">
        <v>4507</v>
      </c>
      <c r="S198" s="82" t="s">
        <v>4501</v>
      </c>
      <c r="T198" s="261" t="s">
        <v>4508</v>
      </c>
      <c r="U198" s="264" t="s">
        <v>3042</v>
      </c>
      <c r="V198" s="85" t="s">
        <v>4509</v>
      </c>
      <c r="W198" s="79" t="s">
        <v>6613</v>
      </c>
      <c r="X198" s="79" t="s">
        <v>229</v>
      </c>
      <c r="Y198" s="26"/>
      <c r="AA198" s="238">
        <f>IF(OR(J198="Fail",ISBLANK(J198)),INDEX('Issue Code Table'!C:C,MATCH(N:N,'Issue Code Table'!A:A,0)),IF(M198="Critical",6,IF(M198="Significant",5,IF(M198="Moderate",3,2))))</f>
        <v>5</v>
      </c>
    </row>
    <row r="199" spans="1:27" ht="83.15" customHeight="1" x14ac:dyDescent="0.25">
      <c r="A199" s="158" t="s">
        <v>4510</v>
      </c>
      <c r="B199" s="82" t="s">
        <v>1173</v>
      </c>
      <c r="C199" s="82" t="s">
        <v>1174</v>
      </c>
      <c r="D199" s="84" t="s">
        <v>215</v>
      </c>
      <c r="E199" s="82" t="s">
        <v>1175</v>
      </c>
      <c r="F199" s="82" t="s">
        <v>1184</v>
      </c>
      <c r="G199" s="82" t="s">
        <v>4511</v>
      </c>
      <c r="H199" s="84" t="s">
        <v>4512</v>
      </c>
      <c r="I199" s="271"/>
      <c r="J199" s="88"/>
      <c r="K199" s="264" t="s">
        <v>4513</v>
      </c>
      <c r="L199" s="98"/>
      <c r="M199" s="86" t="s">
        <v>182</v>
      </c>
      <c r="N199" s="251" t="s">
        <v>1180</v>
      </c>
      <c r="O199" s="273" t="s">
        <v>1181</v>
      </c>
      <c r="P199" s="76"/>
      <c r="Q199" s="263" t="s">
        <v>4468</v>
      </c>
      <c r="R199" s="263" t="s">
        <v>4514</v>
      </c>
      <c r="S199" s="82" t="s">
        <v>1184</v>
      </c>
      <c r="T199" s="261" t="s">
        <v>4515</v>
      </c>
      <c r="U199" s="264" t="s">
        <v>3042</v>
      </c>
      <c r="V199" s="85" t="s">
        <v>4516</v>
      </c>
      <c r="W199" s="79" t="s">
        <v>6612</v>
      </c>
      <c r="X199" s="79" t="s">
        <v>229</v>
      </c>
      <c r="Y199" s="26"/>
      <c r="AA199" s="238">
        <f>IF(OR(J199="Fail",ISBLANK(J199)),INDEX('Issue Code Table'!C:C,MATCH(N:N,'Issue Code Table'!A:A,0)),IF(M199="Critical",6,IF(M199="Significant",5,IF(M199="Moderate",3,2))))</f>
        <v>5</v>
      </c>
    </row>
    <row r="200" spans="1:27" ht="83.15" customHeight="1" x14ac:dyDescent="0.25">
      <c r="A200" s="158" t="s">
        <v>4517</v>
      </c>
      <c r="B200" s="82" t="s">
        <v>1235</v>
      </c>
      <c r="C200" s="82" t="s">
        <v>1236</v>
      </c>
      <c r="D200" s="84" t="s">
        <v>215</v>
      </c>
      <c r="E200" s="82" t="s">
        <v>4518</v>
      </c>
      <c r="F200" s="82" t="s">
        <v>1243</v>
      </c>
      <c r="G200" s="82" t="s">
        <v>4519</v>
      </c>
      <c r="H200" s="84" t="s">
        <v>4520</v>
      </c>
      <c r="I200" s="271"/>
      <c r="J200" s="88"/>
      <c r="K200" s="264" t="s">
        <v>4521</v>
      </c>
      <c r="L200" s="98"/>
      <c r="M200" s="86" t="s">
        <v>276</v>
      </c>
      <c r="N200" s="251" t="s">
        <v>855</v>
      </c>
      <c r="O200" s="273" t="s">
        <v>856</v>
      </c>
      <c r="P200" s="76"/>
      <c r="Q200" s="263" t="s">
        <v>4468</v>
      </c>
      <c r="R200" s="263" t="s">
        <v>4522</v>
      </c>
      <c r="S200" s="82" t="s">
        <v>1243</v>
      </c>
      <c r="T200" s="261" t="s">
        <v>4523</v>
      </c>
      <c r="U200" s="264" t="s">
        <v>4524</v>
      </c>
      <c r="V200" s="85" t="s">
        <v>4525</v>
      </c>
      <c r="W200" s="79" t="s">
        <v>6611</v>
      </c>
      <c r="X200" s="79"/>
      <c r="Y200" s="26"/>
      <c r="AA200" s="238">
        <f>IF(OR(J200="Fail",ISBLANK(J200)),INDEX('Issue Code Table'!C:C,MATCH(N:N,'Issue Code Table'!A:A,0)),IF(M200="Critical",6,IF(M200="Significant",5,IF(M200="Moderate",3,2))))</f>
        <v>5</v>
      </c>
    </row>
    <row r="201" spans="1:27" ht="83.15" customHeight="1" x14ac:dyDescent="0.25">
      <c r="A201" s="158" t="s">
        <v>4526</v>
      </c>
      <c r="B201" s="82" t="s">
        <v>175</v>
      </c>
      <c r="C201" s="82" t="s">
        <v>176</v>
      </c>
      <c r="D201" s="84" t="s">
        <v>215</v>
      </c>
      <c r="E201" s="82" t="s">
        <v>4527</v>
      </c>
      <c r="F201" s="82" t="s">
        <v>1208</v>
      </c>
      <c r="G201" s="82" t="s">
        <v>4528</v>
      </c>
      <c r="H201" s="84" t="s">
        <v>4529</v>
      </c>
      <c r="I201" s="271"/>
      <c r="J201" s="88"/>
      <c r="K201" s="264" t="s">
        <v>4530</v>
      </c>
      <c r="L201" s="98"/>
      <c r="M201" s="86" t="s">
        <v>236</v>
      </c>
      <c r="N201" s="251" t="s">
        <v>1205</v>
      </c>
      <c r="O201" s="273" t="s">
        <v>1206</v>
      </c>
      <c r="P201" s="76"/>
      <c r="Q201" s="263" t="s">
        <v>4468</v>
      </c>
      <c r="R201" s="263" t="s">
        <v>4531</v>
      </c>
      <c r="S201" s="82" t="s">
        <v>1208</v>
      </c>
      <c r="T201" s="261" t="s">
        <v>4532</v>
      </c>
      <c r="U201" s="264" t="s">
        <v>4533</v>
      </c>
      <c r="V201" s="85" t="s">
        <v>4534</v>
      </c>
      <c r="W201" s="79" t="s">
        <v>6610</v>
      </c>
      <c r="X201" s="79"/>
      <c r="Y201" s="26"/>
      <c r="AA201" s="238">
        <f>IF(OR(J201="Fail",ISBLANK(J201)),INDEX('Issue Code Table'!C:C,MATCH(N:N,'Issue Code Table'!A:A,0)),IF(M201="Critical",6,IF(M201="Significant",5,IF(M201="Moderate",3,2))))</f>
        <v>2</v>
      </c>
    </row>
    <row r="202" spans="1:27" ht="83.15" customHeight="1" x14ac:dyDescent="0.25">
      <c r="A202" s="158" t="s">
        <v>4535</v>
      </c>
      <c r="B202" s="82" t="s">
        <v>4536</v>
      </c>
      <c r="C202" s="82" t="s">
        <v>4537</v>
      </c>
      <c r="D202" s="84" t="s">
        <v>215</v>
      </c>
      <c r="E202" s="82" t="s">
        <v>4538</v>
      </c>
      <c r="F202" s="82" t="s">
        <v>4539</v>
      </c>
      <c r="G202" s="82" t="s">
        <v>4540</v>
      </c>
      <c r="H202" s="84" t="s">
        <v>4541</v>
      </c>
      <c r="I202" s="90"/>
      <c r="J202" s="82"/>
      <c r="K202" s="82" t="s">
        <v>4542</v>
      </c>
      <c r="L202" s="96"/>
      <c r="M202" s="91" t="s">
        <v>182</v>
      </c>
      <c r="N202" s="91" t="s">
        <v>855</v>
      </c>
      <c r="O202" s="91" t="s">
        <v>856</v>
      </c>
      <c r="P202" s="76"/>
      <c r="Q202" s="263" t="s">
        <v>4543</v>
      </c>
      <c r="R202" s="263" t="s">
        <v>4544</v>
      </c>
      <c r="S202" s="82" t="s">
        <v>4539</v>
      </c>
      <c r="T202" s="261" t="s">
        <v>4545</v>
      </c>
      <c r="U202" s="264" t="s">
        <v>4546</v>
      </c>
      <c r="V202" s="85"/>
      <c r="W202" s="79" t="s">
        <v>6654</v>
      </c>
      <c r="X202" s="79" t="s">
        <v>229</v>
      </c>
      <c r="Y202" s="26"/>
      <c r="AA202" s="238">
        <f>IF(OR(J202="Fail",ISBLANK(J202)),INDEX('Issue Code Table'!C:C,MATCH(N:N,'Issue Code Table'!A:A,0)),IF(M202="Critical",6,IF(M202="Significant",5,IF(M202="Moderate",3,2))))</f>
        <v>5</v>
      </c>
    </row>
    <row r="203" spans="1:27" ht="83.15" customHeight="1" x14ac:dyDescent="0.25">
      <c r="A203" s="158" t="s">
        <v>4547</v>
      </c>
      <c r="B203" s="82" t="s">
        <v>4536</v>
      </c>
      <c r="C203" s="82" t="s">
        <v>4537</v>
      </c>
      <c r="D203" s="84" t="s">
        <v>215</v>
      </c>
      <c r="E203" s="82" t="s">
        <v>4548</v>
      </c>
      <c r="F203" s="82" t="s">
        <v>4549</v>
      </c>
      <c r="G203" s="82" t="s">
        <v>4550</v>
      </c>
      <c r="H203" s="84" t="s">
        <v>4551</v>
      </c>
      <c r="I203" s="90"/>
      <c r="J203" s="82"/>
      <c r="K203" s="264" t="s">
        <v>4552</v>
      </c>
      <c r="L203" s="96"/>
      <c r="M203" s="86" t="s">
        <v>182</v>
      </c>
      <c r="N203" s="251" t="s">
        <v>855</v>
      </c>
      <c r="O203" s="273" t="s">
        <v>856</v>
      </c>
      <c r="P203" s="76"/>
      <c r="Q203" s="263" t="s">
        <v>4543</v>
      </c>
      <c r="R203" s="263" t="s">
        <v>4553</v>
      </c>
      <c r="S203" s="82" t="s">
        <v>4549</v>
      </c>
      <c r="T203" s="261" t="s">
        <v>4554</v>
      </c>
      <c r="U203" s="264" t="s">
        <v>4555</v>
      </c>
      <c r="V203" s="85" t="s">
        <v>4556</v>
      </c>
      <c r="W203" s="79" t="s">
        <v>6609</v>
      </c>
      <c r="X203" s="79" t="s">
        <v>229</v>
      </c>
      <c r="Y203" s="26"/>
      <c r="AA203" s="238">
        <f>IF(OR(J203="Fail",ISBLANK(J203)),INDEX('Issue Code Table'!C:C,MATCH(N:N,'Issue Code Table'!A:A,0)),IF(M203="Critical",6,IF(M203="Significant",5,IF(M203="Moderate",3,2))))</f>
        <v>5</v>
      </c>
    </row>
    <row r="204" spans="1:27" ht="83.15" customHeight="1" x14ac:dyDescent="0.25">
      <c r="A204" s="158" t="s">
        <v>4557</v>
      </c>
      <c r="B204" s="82" t="s">
        <v>1173</v>
      </c>
      <c r="C204" s="82" t="s">
        <v>1174</v>
      </c>
      <c r="D204" s="84" t="s">
        <v>215</v>
      </c>
      <c r="E204" s="82" t="s">
        <v>4558</v>
      </c>
      <c r="F204" s="82" t="s">
        <v>4559</v>
      </c>
      <c r="G204" s="82" t="s">
        <v>4560</v>
      </c>
      <c r="H204" s="84" t="s">
        <v>4561</v>
      </c>
      <c r="I204" s="271"/>
      <c r="J204" s="88"/>
      <c r="K204" s="264" t="s">
        <v>4562</v>
      </c>
      <c r="L204" s="98"/>
      <c r="M204" s="86" t="s">
        <v>182</v>
      </c>
      <c r="N204" s="251" t="s">
        <v>1262</v>
      </c>
      <c r="O204" s="273" t="s">
        <v>1263</v>
      </c>
      <c r="P204" s="76"/>
      <c r="Q204" s="263" t="s">
        <v>4563</v>
      </c>
      <c r="R204" s="263" t="s">
        <v>4564</v>
      </c>
      <c r="S204" s="82" t="s">
        <v>4559</v>
      </c>
      <c r="T204" s="261" t="s">
        <v>4565</v>
      </c>
      <c r="U204" s="264" t="s">
        <v>4566</v>
      </c>
      <c r="V204" s="85" t="s">
        <v>4567</v>
      </c>
      <c r="W204" s="79" t="s">
        <v>6607</v>
      </c>
      <c r="X204" s="79" t="s">
        <v>229</v>
      </c>
      <c r="Y204" s="26"/>
      <c r="AA204" s="238">
        <f>IF(OR(J204="Fail",ISBLANK(J204)),INDEX('Issue Code Table'!C:C,MATCH(N:N,'Issue Code Table'!A:A,0)),IF(M204="Critical",6,IF(M204="Significant",5,IF(M204="Moderate",3,2))))</f>
        <v>5</v>
      </c>
    </row>
    <row r="205" spans="1:27" ht="83.15" customHeight="1" x14ac:dyDescent="0.25">
      <c r="A205" s="158" t="s">
        <v>4568</v>
      </c>
      <c r="B205" s="82" t="s">
        <v>270</v>
      </c>
      <c r="C205" s="82" t="s">
        <v>271</v>
      </c>
      <c r="D205" s="84" t="s">
        <v>215</v>
      </c>
      <c r="E205" s="82" t="s">
        <v>4569</v>
      </c>
      <c r="F205" s="82" t="s">
        <v>4570</v>
      </c>
      <c r="G205" s="82" t="s">
        <v>4571</v>
      </c>
      <c r="H205" s="84" t="s">
        <v>4572</v>
      </c>
      <c r="I205" s="271"/>
      <c r="J205" s="88"/>
      <c r="K205" s="264" t="s">
        <v>4573</v>
      </c>
      <c r="L205" s="98"/>
      <c r="M205" s="86" t="s">
        <v>182</v>
      </c>
      <c r="N205" s="251" t="s">
        <v>1262</v>
      </c>
      <c r="O205" s="273" t="s">
        <v>1263</v>
      </c>
      <c r="P205" s="76"/>
      <c r="Q205" s="263" t="s">
        <v>4563</v>
      </c>
      <c r="R205" s="263" t="s">
        <v>4574</v>
      </c>
      <c r="S205" s="82" t="s">
        <v>4570</v>
      </c>
      <c r="T205" s="261" t="s">
        <v>4575</v>
      </c>
      <c r="U205" s="264" t="s">
        <v>4576</v>
      </c>
      <c r="V205" s="85" t="s">
        <v>4577</v>
      </c>
      <c r="W205" s="79" t="s">
        <v>6606</v>
      </c>
      <c r="X205" s="79" t="s">
        <v>229</v>
      </c>
      <c r="Y205" s="26"/>
      <c r="AA205" s="238">
        <f>IF(OR(J205="Fail",ISBLANK(J205)),INDEX('Issue Code Table'!C:C,MATCH(N:N,'Issue Code Table'!A:A,0)),IF(M205="Critical",6,IF(M205="Significant",5,IF(M205="Moderate",3,2))))</f>
        <v>5</v>
      </c>
    </row>
    <row r="206" spans="1:27" ht="83.15" customHeight="1" x14ac:dyDescent="0.25">
      <c r="A206" s="158" t="s">
        <v>4578</v>
      </c>
      <c r="B206" s="82" t="s">
        <v>187</v>
      </c>
      <c r="C206" s="82" t="s">
        <v>188</v>
      </c>
      <c r="D206" s="84" t="s">
        <v>215</v>
      </c>
      <c r="E206" s="82" t="s">
        <v>4579</v>
      </c>
      <c r="F206" s="82" t="s">
        <v>4580</v>
      </c>
      <c r="G206" s="82" t="s">
        <v>4581</v>
      </c>
      <c r="H206" s="84" t="s">
        <v>4582</v>
      </c>
      <c r="I206" s="271"/>
      <c r="J206" s="88"/>
      <c r="K206" s="264" t="s">
        <v>4583</v>
      </c>
      <c r="L206" s="98"/>
      <c r="M206" s="86" t="s">
        <v>182</v>
      </c>
      <c r="N206" s="251" t="s">
        <v>4505</v>
      </c>
      <c r="O206" s="273" t="s">
        <v>4506</v>
      </c>
      <c r="P206" s="76"/>
      <c r="Q206" s="263" t="s">
        <v>4584</v>
      </c>
      <c r="R206" s="263" t="s">
        <v>4585</v>
      </c>
      <c r="S206" s="82" t="s">
        <v>4580</v>
      </c>
      <c r="T206" s="261" t="s">
        <v>4586</v>
      </c>
      <c r="U206" s="264" t="s">
        <v>4587</v>
      </c>
      <c r="V206" s="85"/>
      <c r="W206" s="79" t="s">
        <v>6605</v>
      </c>
      <c r="X206" s="79" t="s">
        <v>229</v>
      </c>
      <c r="Y206" s="26"/>
      <c r="AA206" s="238">
        <f>IF(OR(J206="Fail",ISBLANK(J206)),INDEX('Issue Code Table'!C:C,MATCH(N:N,'Issue Code Table'!A:A,0)),IF(M206="Critical",6,IF(M206="Significant",5,IF(M206="Moderate",3,2))))</f>
        <v>5</v>
      </c>
    </row>
    <row r="207" spans="1:27" ht="83.15" customHeight="1" x14ac:dyDescent="0.25">
      <c r="A207" s="158" t="s">
        <v>4588</v>
      </c>
      <c r="B207" s="82" t="s">
        <v>2097</v>
      </c>
      <c r="C207" s="82" t="s">
        <v>2098</v>
      </c>
      <c r="D207" s="84" t="s">
        <v>215</v>
      </c>
      <c r="E207" s="82" t="s">
        <v>4589</v>
      </c>
      <c r="F207" s="82" t="s">
        <v>4590</v>
      </c>
      <c r="G207" s="82" t="s">
        <v>4591</v>
      </c>
      <c r="H207" s="84" t="s">
        <v>4592</v>
      </c>
      <c r="I207" s="90"/>
      <c r="J207" s="82"/>
      <c r="K207" s="264" t="s">
        <v>4593</v>
      </c>
      <c r="L207" s="96"/>
      <c r="M207" s="86" t="s">
        <v>182</v>
      </c>
      <c r="N207" s="251" t="s">
        <v>855</v>
      </c>
      <c r="O207" s="273" t="s">
        <v>856</v>
      </c>
      <c r="P207" s="76"/>
      <c r="Q207" s="263" t="s">
        <v>4594</v>
      </c>
      <c r="R207" s="263" t="s">
        <v>4595</v>
      </c>
      <c r="S207" s="82" t="s">
        <v>4590</v>
      </c>
      <c r="T207" s="261" t="s">
        <v>4596</v>
      </c>
      <c r="U207" s="264" t="s">
        <v>3042</v>
      </c>
      <c r="V207" s="85" t="s">
        <v>4597</v>
      </c>
      <c r="W207" s="79" t="s">
        <v>6608</v>
      </c>
      <c r="X207" s="79" t="s">
        <v>229</v>
      </c>
      <c r="Y207" s="26"/>
      <c r="AA207" s="238">
        <f>IF(OR(J207="Fail",ISBLANK(J207)),INDEX('Issue Code Table'!C:C,MATCH(N:N,'Issue Code Table'!A:A,0)),IF(M207="Critical",6,IF(M207="Significant",5,IF(M207="Moderate",3,2))))</f>
        <v>5</v>
      </c>
    </row>
    <row r="208" spans="1:27" ht="83.15" customHeight="1" x14ac:dyDescent="0.25">
      <c r="A208" s="158" t="s">
        <v>4598</v>
      </c>
      <c r="B208" s="82" t="s">
        <v>2403</v>
      </c>
      <c r="C208" s="82" t="s">
        <v>2404</v>
      </c>
      <c r="D208" s="84" t="s">
        <v>215</v>
      </c>
      <c r="E208" s="82" t="s">
        <v>4599</v>
      </c>
      <c r="F208" s="82" t="s">
        <v>4600</v>
      </c>
      <c r="G208" s="82" t="s">
        <v>4601</v>
      </c>
      <c r="H208" s="84" t="s">
        <v>4602</v>
      </c>
      <c r="I208" s="271"/>
      <c r="J208" s="88"/>
      <c r="K208" s="264" t="s">
        <v>4603</v>
      </c>
      <c r="L208" s="98"/>
      <c r="M208" s="86" t="s">
        <v>182</v>
      </c>
      <c r="N208" s="251" t="s">
        <v>855</v>
      </c>
      <c r="O208" s="273" t="s">
        <v>856</v>
      </c>
      <c r="P208" s="76"/>
      <c r="Q208" s="263" t="s">
        <v>4594</v>
      </c>
      <c r="R208" s="263" t="s">
        <v>4604</v>
      </c>
      <c r="S208" s="82" t="s">
        <v>4600</v>
      </c>
      <c r="T208" s="261" t="s">
        <v>4605</v>
      </c>
      <c r="U208" s="264" t="s">
        <v>4606</v>
      </c>
      <c r="V208" s="85" t="s">
        <v>4607</v>
      </c>
      <c r="W208" s="79" t="s">
        <v>6604</v>
      </c>
      <c r="X208" s="79" t="s">
        <v>229</v>
      </c>
      <c r="Y208" s="26"/>
      <c r="AA208" s="238">
        <f>IF(OR(J208="Fail",ISBLANK(J208)),INDEX('Issue Code Table'!C:C,MATCH(N:N,'Issue Code Table'!A:A,0)),IF(M208="Critical",6,IF(M208="Significant",5,IF(M208="Moderate",3,2))))</f>
        <v>5</v>
      </c>
    </row>
    <row r="209" spans="1:27" ht="83.15" customHeight="1" x14ac:dyDescent="0.25">
      <c r="A209" s="158" t="s">
        <v>4608</v>
      </c>
      <c r="B209" s="82" t="s">
        <v>788</v>
      </c>
      <c r="C209" s="82" t="s">
        <v>789</v>
      </c>
      <c r="D209" s="84" t="s">
        <v>215</v>
      </c>
      <c r="E209" s="82" t="s">
        <v>4609</v>
      </c>
      <c r="F209" s="82" t="s">
        <v>4610</v>
      </c>
      <c r="G209" s="82" t="s">
        <v>4611</v>
      </c>
      <c r="H209" s="84" t="s">
        <v>4612</v>
      </c>
      <c r="I209" s="271"/>
      <c r="J209" s="88"/>
      <c r="K209" s="264" t="s">
        <v>4613</v>
      </c>
      <c r="L209" s="98"/>
      <c r="M209" s="86" t="s">
        <v>276</v>
      </c>
      <c r="N209" s="251" t="s">
        <v>1023</v>
      </c>
      <c r="O209" s="273" t="s">
        <v>4106</v>
      </c>
      <c r="P209" s="76"/>
      <c r="Q209" s="263" t="s">
        <v>4614</v>
      </c>
      <c r="R209" s="263" t="s">
        <v>4615</v>
      </c>
      <c r="S209" s="82" t="s">
        <v>4610</v>
      </c>
      <c r="T209" s="261" t="s">
        <v>4616</v>
      </c>
      <c r="U209" s="264" t="s">
        <v>3042</v>
      </c>
      <c r="V209" s="85" t="s">
        <v>4617</v>
      </c>
      <c r="W209" s="79" t="s">
        <v>4618</v>
      </c>
      <c r="X209" s="79"/>
      <c r="Y209" s="26"/>
      <c r="AA209" s="238">
        <f>IF(OR(J209="Fail",ISBLANK(J209)),INDEX('Issue Code Table'!C:C,MATCH(N:N,'Issue Code Table'!A:A,0)),IF(M209="Critical",6,IF(M209="Significant",5,IF(M209="Moderate",3,2))))</f>
        <v>3</v>
      </c>
    </row>
    <row r="210" spans="1:27" ht="83.15" customHeight="1" x14ac:dyDescent="0.25">
      <c r="A210" s="158" t="s">
        <v>4619</v>
      </c>
      <c r="B210" s="82" t="s">
        <v>255</v>
      </c>
      <c r="C210" s="82" t="s">
        <v>256</v>
      </c>
      <c r="D210" s="84" t="s">
        <v>215</v>
      </c>
      <c r="E210" s="82" t="s">
        <v>4620</v>
      </c>
      <c r="F210" s="82" t="s">
        <v>4621</v>
      </c>
      <c r="G210" s="82" t="s">
        <v>4622</v>
      </c>
      <c r="H210" s="169" t="s">
        <v>4623</v>
      </c>
      <c r="I210" s="90"/>
      <c r="J210" s="82"/>
      <c r="K210" s="264" t="s">
        <v>4624</v>
      </c>
      <c r="L210" s="96"/>
      <c r="M210" s="86" t="s">
        <v>276</v>
      </c>
      <c r="N210" s="251" t="s">
        <v>794</v>
      </c>
      <c r="O210" s="273" t="s">
        <v>795</v>
      </c>
      <c r="P210" s="76"/>
      <c r="Q210" s="263" t="s">
        <v>4625</v>
      </c>
      <c r="R210" s="263" t="s">
        <v>4626</v>
      </c>
      <c r="S210" s="82" t="s">
        <v>4621</v>
      </c>
      <c r="T210" s="261" t="s">
        <v>4627</v>
      </c>
      <c r="U210" s="264" t="s">
        <v>4628</v>
      </c>
      <c r="V210" s="85"/>
      <c r="W210" s="79" t="s">
        <v>4629</v>
      </c>
      <c r="X210" s="79"/>
      <c r="Y210" s="26"/>
      <c r="AA210" s="238">
        <f>IF(OR(J210="Fail",ISBLANK(J210)),INDEX('Issue Code Table'!C:C,MATCH(N:N,'Issue Code Table'!A:A,0)),IF(M210="Critical",6,IF(M210="Significant",5,IF(M210="Moderate",3,2))))</f>
        <v>4</v>
      </c>
    </row>
    <row r="211" spans="1:27" ht="83.15" customHeight="1" x14ac:dyDescent="0.25">
      <c r="A211" s="158" t="s">
        <v>4630</v>
      </c>
      <c r="B211" s="82" t="s">
        <v>2570</v>
      </c>
      <c r="C211" s="82" t="s">
        <v>2571</v>
      </c>
      <c r="D211" s="84" t="s">
        <v>215</v>
      </c>
      <c r="E211" s="82" t="s">
        <v>4631</v>
      </c>
      <c r="F211" s="82" t="s">
        <v>2580</v>
      </c>
      <c r="G211" s="82" t="s">
        <v>4632</v>
      </c>
      <c r="H211" s="84" t="s">
        <v>4633</v>
      </c>
      <c r="I211" s="240"/>
      <c r="J211" s="85"/>
      <c r="K211" s="240" t="s">
        <v>4634</v>
      </c>
      <c r="L211" s="98"/>
      <c r="M211" s="262" t="s">
        <v>276</v>
      </c>
      <c r="N211" s="262" t="s">
        <v>2577</v>
      </c>
      <c r="O211" s="89" t="s">
        <v>2578</v>
      </c>
      <c r="P211" s="76"/>
      <c r="Q211" s="263" t="s">
        <v>4635</v>
      </c>
      <c r="R211" s="263" t="s">
        <v>4636</v>
      </c>
      <c r="S211" s="82" t="s">
        <v>2580</v>
      </c>
      <c r="T211" s="261" t="s">
        <v>4637</v>
      </c>
      <c r="U211" s="264" t="s">
        <v>3042</v>
      </c>
      <c r="V211" s="85" t="s">
        <v>4638</v>
      </c>
      <c r="W211" s="79" t="s">
        <v>6603</v>
      </c>
      <c r="X211" s="79"/>
      <c r="Y211" s="26"/>
      <c r="AA211" s="238">
        <f>IF(OR(J211="Fail",ISBLANK(J211)),INDEX('Issue Code Table'!C:C,MATCH(N:N,'Issue Code Table'!A:A,0)),IF(M211="Critical",6,IF(M211="Significant",5,IF(M211="Moderate",3,2))))</f>
        <v>5</v>
      </c>
    </row>
    <row r="212" spans="1:27" ht="83.15" customHeight="1" x14ac:dyDescent="0.25">
      <c r="A212" s="158" t="s">
        <v>4639</v>
      </c>
      <c r="B212" s="82" t="s">
        <v>1817</v>
      </c>
      <c r="C212" s="82" t="s">
        <v>1818</v>
      </c>
      <c r="D212" s="84" t="s">
        <v>215</v>
      </c>
      <c r="E212" s="82" t="s">
        <v>4640</v>
      </c>
      <c r="F212" s="82" t="s">
        <v>4641</v>
      </c>
      <c r="G212" s="82" t="s">
        <v>4642</v>
      </c>
      <c r="H212" s="84" t="s">
        <v>4643</v>
      </c>
      <c r="I212" s="240"/>
      <c r="J212" s="85"/>
      <c r="K212" s="85" t="s">
        <v>4644</v>
      </c>
      <c r="L212" s="98"/>
      <c r="M212" s="262" t="s">
        <v>276</v>
      </c>
      <c r="N212" s="262" t="s">
        <v>986</v>
      </c>
      <c r="O212" s="89" t="s">
        <v>2555</v>
      </c>
      <c r="P212" s="76"/>
      <c r="Q212" s="263" t="s">
        <v>4645</v>
      </c>
      <c r="R212" s="263" t="s">
        <v>4646</v>
      </c>
      <c r="S212" s="82" t="s">
        <v>4641</v>
      </c>
      <c r="T212" s="261" t="s">
        <v>4647</v>
      </c>
      <c r="U212" s="264" t="s">
        <v>2559</v>
      </c>
      <c r="V212" s="85" t="s">
        <v>4648</v>
      </c>
      <c r="W212" s="79" t="s">
        <v>6602</v>
      </c>
      <c r="X212" s="79"/>
      <c r="Y212" s="26"/>
      <c r="AA212" s="238">
        <f>IF(OR(J212="Fail",ISBLANK(J212)),INDEX('Issue Code Table'!C:C,MATCH(N:N,'Issue Code Table'!A:A,0)),IF(M212="Critical",6,IF(M212="Significant",5,IF(M212="Moderate",3,2))))</f>
        <v>5</v>
      </c>
    </row>
    <row r="213" spans="1:27" ht="83.15" customHeight="1" x14ac:dyDescent="0.25">
      <c r="A213" s="158" t="s">
        <v>4649</v>
      </c>
      <c r="B213" s="82" t="s">
        <v>1817</v>
      </c>
      <c r="C213" s="82" t="s">
        <v>1818</v>
      </c>
      <c r="D213" s="84" t="s">
        <v>215</v>
      </c>
      <c r="E213" s="82" t="s">
        <v>4650</v>
      </c>
      <c r="F213" s="82" t="s">
        <v>4651</v>
      </c>
      <c r="G213" s="82" t="s">
        <v>4652</v>
      </c>
      <c r="H213" s="84" t="s">
        <v>4653</v>
      </c>
      <c r="I213" s="240"/>
      <c r="J213" s="85"/>
      <c r="K213" s="240" t="s">
        <v>4654</v>
      </c>
      <c r="L213" s="98"/>
      <c r="M213" s="262" t="s">
        <v>276</v>
      </c>
      <c r="N213" s="262" t="s">
        <v>986</v>
      </c>
      <c r="O213" s="89" t="s">
        <v>2555</v>
      </c>
      <c r="P213" s="76"/>
      <c r="Q213" s="263" t="s">
        <v>4645</v>
      </c>
      <c r="R213" s="263" t="s">
        <v>4655</v>
      </c>
      <c r="S213" s="82" t="s">
        <v>4651</v>
      </c>
      <c r="T213" s="261" t="s">
        <v>4656</v>
      </c>
      <c r="U213" s="264" t="s">
        <v>4657</v>
      </c>
      <c r="V213" s="85" t="s">
        <v>4648</v>
      </c>
      <c r="W213" s="79" t="s">
        <v>6655</v>
      </c>
      <c r="X213" s="79"/>
      <c r="Y213" s="26"/>
      <c r="AA213" s="238">
        <f>IF(OR(J213="Fail",ISBLANK(J213)),INDEX('Issue Code Table'!C:C,MATCH(N:N,'Issue Code Table'!A:A,0)),IF(M213="Critical",6,IF(M213="Significant",5,IF(M213="Moderate",3,2))))</f>
        <v>5</v>
      </c>
    </row>
    <row r="214" spans="1:27" ht="83.15" customHeight="1" x14ac:dyDescent="0.25">
      <c r="A214" s="158" t="s">
        <v>4658</v>
      </c>
      <c r="B214" s="82" t="s">
        <v>270</v>
      </c>
      <c r="C214" s="82" t="s">
        <v>271</v>
      </c>
      <c r="D214" s="84" t="s">
        <v>215</v>
      </c>
      <c r="E214" s="82" t="s">
        <v>4659</v>
      </c>
      <c r="F214" s="82" t="s">
        <v>4660</v>
      </c>
      <c r="G214" s="82" t="s">
        <v>4661</v>
      </c>
      <c r="H214" s="84" t="s">
        <v>4662</v>
      </c>
      <c r="I214" s="271"/>
      <c r="J214" s="88"/>
      <c r="K214" s="264" t="s">
        <v>4663</v>
      </c>
      <c r="L214" s="98"/>
      <c r="M214" s="86" t="s">
        <v>276</v>
      </c>
      <c r="N214" s="251" t="s">
        <v>986</v>
      </c>
      <c r="O214" s="273" t="s">
        <v>2555</v>
      </c>
      <c r="P214" s="76"/>
      <c r="Q214" s="263" t="s">
        <v>4645</v>
      </c>
      <c r="R214" s="263" t="s">
        <v>4664</v>
      </c>
      <c r="S214" s="82" t="s">
        <v>4660</v>
      </c>
      <c r="T214" s="261" t="s">
        <v>4665</v>
      </c>
      <c r="U214" s="264" t="s">
        <v>3042</v>
      </c>
      <c r="V214" s="85" t="s">
        <v>4666</v>
      </c>
      <c r="W214" s="79" t="s">
        <v>6601</v>
      </c>
      <c r="X214" s="79"/>
      <c r="Y214" s="26"/>
      <c r="AA214" s="238">
        <f>IF(OR(J214="Fail",ISBLANK(J214)),INDEX('Issue Code Table'!C:C,MATCH(N:N,'Issue Code Table'!A:A,0)),IF(M214="Critical",6,IF(M214="Significant",5,IF(M214="Moderate",3,2))))</f>
        <v>5</v>
      </c>
    </row>
    <row r="215" spans="1:27" ht="83.15" customHeight="1" x14ac:dyDescent="0.25">
      <c r="A215" s="158" t="s">
        <v>4667</v>
      </c>
      <c r="B215" s="82" t="s">
        <v>4668</v>
      </c>
      <c r="C215" s="82" t="s">
        <v>4669</v>
      </c>
      <c r="D215" s="84" t="s">
        <v>215</v>
      </c>
      <c r="E215" s="82" t="s">
        <v>2366</v>
      </c>
      <c r="F215" s="82" t="s">
        <v>2373</v>
      </c>
      <c r="G215" s="82" t="s">
        <v>4670</v>
      </c>
      <c r="H215" s="84" t="s">
        <v>4671</v>
      </c>
      <c r="I215" s="240"/>
      <c r="J215" s="85"/>
      <c r="K215" s="240" t="s">
        <v>2370</v>
      </c>
      <c r="L215" s="98"/>
      <c r="M215" s="253" t="s">
        <v>182</v>
      </c>
      <c r="N215" s="164" t="s">
        <v>855</v>
      </c>
      <c r="O215" s="160" t="str">
        <f>CONCATENATE(N215,": ",VLOOKUP(N215,'Issue Code Table'!$A$2:$C$418,2,0))</f>
        <v>HCM45: System configuration provides additional attack surface</v>
      </c>
      <c r="P215" s="76"/>
      <c r="Q215" s="263" t="s">
        <v>4672</v>
      </c>
      <c r="R215" s="263" t="s">
        <v>4673</v>
      </c>
      <c r="S215" s="82" t="s">
        <v>2373</v>
      </c>
      <c r="T215" s="261" t="s">
        <v>4674</v>
      </c>
      <c r="U215" s="264" t="s">
        <v>4675</v>
      </c>
      <c r="V215" s="85" t="s">
        <v>4676</v>
      </c>
      <c r="W215" s="79" t="s">
        <v>6600</v>
      </c>
      <c r="X215" s="79" t="s">
        <v>229</v>
      </c>
      <c r="Y215" s="26"/>
      <c r="AA215" s="238">
        <f>IF(OR(J215="Fail",ISBLANK(J215)),INDEX('Issue Code Table'!C:C,MATCH(N:N,'Issue Code Table'!A:A,0)),IF(M215="Critical",6,IF(M215="Significant",5,IF(M215="Moderate",3,2))))</f>
        <v>5</v>
      </c>
    </row>
    <row r="216" spans="1:27" ht="83.15" customHeight="1" x14ac:dyDescent="0.25">
      <c r="A216" s="158" t="s">
        <v>4677</v>
      </c>
      <c r="B216" s="82" t="s">
        <v>1817</v>
      </c>
      <c r="C216" s="82" t="s">
        <v>1818</v>
      </c>
      <c r="D216" s="84" t="s">
        <v>215</v>
      </c>
      <c r="E216" s="82" t="s">
        <v>2430</v>
      </c>
      <c r="F216" s="82" t="s">
        <v>2436</v>
      </c>
      <c r="G216" s="82" t="s">
        <v>4678</v>
      </c>
      <c r="H216" s="84" t="s">
        <v>4679</v>
      </c>
      <c r="I216" s="240"/>
      <c r="J216" s="85"/>
      <c r="K216" s="240" t="s">
        <v>2434</v>
      </c>
      <c r="L216" s="98"/>
      <c r="M216" s="253" t="s">
        <v>182</v>
      </c>
      <c r="N216" s="164" t="s">
        <v>855</v>
      </c>
      <c r="O216" s="160" t="str">
        <f>CONCATENATE(N216,": ",VLOOKUP(N216,'Issue Code Table'!$A$2:$C$418,2,0))</f>
        <v>HCM45: System configuration provides additional attack surface</v>
      </c>
      <c r="P216" s="76"/>
      <c r="Q216" s="263" t="s">
        <v>4672</v>
      </c>
      <c r="R216" s="263" t="s">
        <v>4680</v>
      </c>
      <c r="S216" s="82" t="s">
        <v>2436</v>
      </c>
      <c r="T216" s="261" t="s">
        <v>4681</v>
      </c>
      <c r="U216" s="264" t="s">
        <v>4682</v>
      </c>
      <c r="V216" s="85" t="s">
        <v>4683</v>
      </c>
      <c r="W216" s="79" t="s">
        <v>6599</v>
      </c>
      <c r="X216" s="79" t="s">
        <v>229</v>
      </c>
      <c r="Y216" s="26"/>
      <c r="AA216" s="238">
        <f>IF(OR(J216="Fail",ISBLANK(J216)),INDEX('Issue Code Table'!C:C,MATCH(N:N,'Issue Code Table'!A:A,0)),IF(M216="Critical",6,IF(M216="Significant",5,IF(M216="Moderate",3,2))))</f>
        <v>5</v>
      </c>
    </row>
    <row r="217" spans="1:27" ht="83.15" customHeight="1" x14ac:dyDescent="0.25">
      <c r="A217" s="158" t="s">
        <v>4684</v>
      </c>
      <c r="B217" s="82" t="s">
        <v>1817</v>
      </c>
      <c r="C217" s="82" t="s">
        <v>1818</v>
      </c>
      <c r="D217" s="84" t="s">
        <v>215</v>
      </c>
      <c r="E217" s="82" t="s">
        <v>2441</v>
      </c>
      <c r="F217" s="82" t="s">
        <v>4685</v>
      </c>
      <c r="G217" s="82" t="s">
        <v>4686</v>
      </c>
      <c r="H217" s="84" t="s">
        <v>4687</v>
      </c>
      <c r="I217" s="240"/>
      <c r="J217" s="85"/>
      <c r="K217" s="240" t="s">
        <v>2445</v>
      </c>
      <c r="L217" s="98"/>
      <c r="M217" s="253" t="s">
        <v>182</v>
      </c>
      <c r="N217" s="164" t="s">
        <v>855</v>
      </c>
      <c r="O217" s="160" t="str">
        <f>CONCATENATE(N217,": ",VLOOKUP(N217,'Issue Code Table'!$A$2:$C$418,2,0))</f>
        <v>HCM45: System configuration provides additional attack surface</v>
      </c>
      <c r="P217" s="76"/>
      <c r="Q217" s="263" t="s">
        <v>4672</v>
      </c>
      <c r="R217" s="263" t="s">
        <v>4688</v>
      </c>
      <c r="S217" s="82" t="s">
        <v>4685</v>
      </c>
      <c r="T217" s="261" t="s">
        <v>4689</v>
      </c>
      <c r="U217" s="264" t="s">
        <v>4690</v>
      </c>
      <c r="V217" s="85" t="s">
        <v>4691</v>
      </c>
      <c r="W217" s="79" t="s">
        <v>6598</v>
      </c>
      <c r="X217" s="79" t="s">
        <v>229</v>
      </c>
      <c r="Y217" s="26"/>
      <c r="AA217" s="238">
        <f>IF(OR(J217="Fail",ISBLANK(J217)),INDEX('Issue Code Table'!C:C,MATCH(N:N,'Issue Code Table'!A:A,0)),IF(M217="Critical",6,IF(M217="Significant",5,IF(M217="Moderate",3,2))))</f>
        <v>5</v>
      </c>
    </row>
    <row r="218" spans="1:27" ht="83.15" customHeight="1" x14ac:dyDescent="0.25">
      <c r="A218" s="158" t="s">
        <v>4692</v>
      </c>
      <c r="B218" s="82" t="s">
        <v>175</v>
      </c>
      <c r="C218" s="82" t="s">
        <v>176</v>
      </c>
      <c r="D218" s="84" t="s">
        <v>215</v>
      </c>
      <c r="E218" s="82" t="s">
        <v>4693</v>
      </c>
      <c r="F218" s="82" t="s">
        <v>4694</v>
      </c>
      <c r="G218" s="82" t="s">
        <v>4695</v>
      </c>
      <c r="H218" s="84" t="s">
        <v>4696</v>
      </c>
      <c r="I218" s="240"/>
      <c r="J218" s="85"/>
      <c r="K218" s="240" t="s">
        <v>4697</v>
      </c>
      <c r="L218" s="98"/>
      <c r="M218" s="253" t="s">
        <v>182</v>
      </c>
      <c r="N218" s="262" t="s">
        <v>855</v>
      </c>
      <c r="O218" s="89" t="s">
        <v>856</v>
      </c>
      <c r="P218" s="76"/>
      <c r="Q218" s="263" t="s">
        <v>4698</v>
      </c>
      <c r="R218" s="263" t="s">
        <v>4699</v>
      </c>
      <c r="S218" s="82" t="s">
        <v>4694</v>
      </c>
      <c r="T218" s="261" t="s">
        <v>4700</v>
      </c>
      <c r="U218" s="264" t="s">
        <v>4701</v>
      </c>
      <c r="V218" s="85" t="s">
        <v>4702</v>
      </c>
      <c r="W218" s="79" t="s">
        <v>6558</v>
      </c>
      <c r="X218" s="79" t="s">
        <v>229</v>
      </c>
      <c r="Y218" s="26"/>
      <c r="AA218" s="238">
        <f>IF(OR(J218="Fail",ISBLANK(J218)),INDEX('Issue Code Table'!C:C,MATCH(N:N,'Issue Code Table'!A:A,0)),IF(M218="Critical",6,IF(M218="Significant",5,IF(M218="Moderate",3,2))))</f>
        <v>5</v>
      </c>
    </row>
    <row r="219" spans="1:27" ht="83.15" customHeight="1" x14ac:dyDescent="0.25">
      <c r="A219" s="158" t="s">
        <v>4703</v>
      </c>
      <c r="B219" s="82" t="s">
        <v>788</v>
      </c>
      <c r="C219" s="82" t="s">
        <v>789</v>
      </c>
      <c r="D219" s="84" t="s">
        <v>215</v>
      </c>
      <c r="E219" s="82" t="s">
        <v>2463</v>
      </c>
      <c r="F219" s="82" t="s">
        <v>2469</v>
      </c>
      <c r="G219" s="82" t="s">
        <v>4704</v>
      </c>
      <c r="H219" s="84" t="s">
        <v>4705</v>
      </c>
      <c r="I219" s="240"/>
      <c r="J219" s="85"/>
      <c r="K219" s="240" t="s">
        <v>2467</v>
      </c>
      <c r="L219" s="98"/>
      <c r="M219" s="249" t="s">
        <v>182</v>
      </c>
      <c r="N219" s="262" t="s">
        <v>855</v>
      </c>
      <c r="O219" s="89" t="s">
        <v>856</v>
      </c>
      <c r="P219" s="76"/>
      <c r="Q219" s="263" t="s">
        <v>4698</v>
      </c>
      <c r="R219" s="263" t="s">
        <v>4706</v>
      </c>
      <c r="S219" s="82" t="s">
        <v>2469</v>
      </c>
      <c r="T219" s="261" t="s">
        <v>4707</v>
      </c>
      <c r="U219" s="264" t="s">
        <v>4708</v>
      </c>
      <c r="V219" s="85" t="s">
        <v>4709</v>
      </c>
      <c r="W219" s="79" t="s">
        <v>6597</v>
      </c>
      <c r="X219" s="79" t="s">
        <v>229</v>
      </c>
      <c r="Y219" s="26"/>
      <c r="AA219" s="238">
        <f>IF(OR(J219="Fail",ISBLANK(J219)),INDEX('Issue Code Table'!C:C,MATCH(N:N,'Issue Code Table'!A:A,0)),IF(M219="Critical",6,IF(M219="Significant",5,IF(M219="Moderate",3,2))))</f>
        <v>5</v>
      </c>
    </row>
    <row r="220" spans="1:27" ht="83.15" customHeight="1" x14ac:dyDescent="0.25">
      <c r="A220" s="158" t="s">
        <v>4710</v>
      </c>
      <c r="B220" s="82" t="s">
        <v>992</v>
      </c>
      <c r="C220" s="82" t="s">
        <v>993</v>
      </c>
      <c r="D220" s="84" t="s">
        <v>215</v>
      </c>
      <c r="E220" s="82" t="s">
        <v>2473</v>
      </c>
      <c r="F220" s="82" t="s">
        <v>2469</v>
      </c>
      <c r="G220" s="82" t="s">
        <v>4711</v>
      </c>
      <c r="H220" s="84" t="s">
        <v>4712</v>
      </c>
      <c r="I220" s="240"/>
      <c r="J220" s="85"/>
      <c r="K220" s="240" t="s">
        <v>2477</v>
      </c>
      <c r="L220" s="98"/>
      <c r="M220" s="249" t="s">
        <v>182</v>
      </c>
      <c r="N220" s="262" t="s">
        <v>855</v>
      </c>
      <c r="O220" s="89" t="s">
        <v>856</v>
      </c>
      <c r="P220" s="76"/>
      <c r="Q220" s="263" t="s">
        <v>4698</v>
      </c>
      <c r="R220" s="263" t="s">
        <v>4713</v>
      </c>
      <c r="S220" s="82" t="s">
        <v>2469</v>
      </c>
      <c r="T220" s="261" t="s">
        <v>4714</v>
      </c>
      <c r="U220" s="264" t="s">
        <v>3042</v>
      </c>
      <c r="V220" s="85" t="s">
        <v>4715</v>
      </c>
      <c r="W220" s="79" t="s">
        <v>6557</v>
      </c>
      <c r="X220" s="79" t="s">
        <v>229</v>
      </c>
      <c r="Y220" s="26"/>
      <c r="AA220" s="238">
        <f>IF(OR(J220="Fail",ISBLANK(J220)),INDEX('Issue Code Table'!C:C,MATCH(N:N,'Issue Code Table'!A:A,0)),IF(M220="Critical",6,IF(M220="Significant",5,IF(M220="Moderate",3,2))))</f>
        <v>5</v>
      </c>
    </row>
    <row r="221" spans="1:27" ht="83.15" customHeight="1" x14ac:dyDescent="0.25">
      <c r="A221" s="158" t="s">
        <v>4716</v>
      </c>
      <c r="B221" s="82" t="s">
        <v>270</v>
      </c>
      <c r="C221" s="82" t="s">
        <v>271</v>
      </c>
      <c r="D221" s="84" t="s">
        <v>215</v>
      </c>
      <c r="E221" s="82" t="s">
        <v>4717</v>
      </c>
      <c r="F221" s="82" t="s">
        <v>4718</v>
      </c>
      <c r="G221" s="82" t="s">
        <v>4719</v>
      </c>
      <c r="H221" s="84" t="s">
        <v>4720</v>
      </c>
      <c r="I221" s="271"/>
      <c r="J221" s="88"/>
      <c r="K221" s="264" t="s">
        <v>4721</v>
      </c>
      <c r="L221" s="98"/>
      <c r="M221" s="86" t="s">
        <v>276</v>
      </c>
      <c r="N221" s="251" t="s">
        <v>855</v>
      </c>
      <c r="O221" s="273" t="s">
        <v>856</v>
      </c>
      <c r="P221" s="76"/>
      <c r="Q221" s="263" t="s">
        <v>4698</v>
      </c>
      <c r="R221" s="263" t="s">
        <v>4722</v>
      </c>
      <c r="S221" s="82" t="s">
        <v>4718</v>
      </c>
      <c r="T221" s="261" t="s">
        <v>4723</v>
      </c>
      <c r="U221" s="264" t="s">
        <v>4724</v>
      </c>
      <c r="V221" s="85" t="s">
        <v>4725</v>
      </c>
      <c r="W221" s="79" t="s">
        <v>6556</v>
      </c>
      <c r="X221" s="79"/>
      <c r="Y221" s="26"/>
      <c r="AA221" s="238">
        <f>IF(OR(J221="Fail",ISBLANK(J221)),INDEX('Issue Code Table'!C:C,MATCH(N:N,'Issue Code Table'!A:A,0)),IF(M221="Critical",6,IF(M221="Significant",5,IF(M221="Moderate",3,2))))</f>
        <v>5</v>
      </c>
    </row>
    <row r="222" spans="1:27" ht="83.15" customHeight="1" x14ac:dyDescent="0.25">
      <c r="A222" s="158" t="s">
        <v>4726</v>
      </c>
      <c r="B222" s="82" t="s">
        <v>4668</v>
      </c>
      <c r="C222" s="82" t="s">
        <v>4669</v>
      </c>
      <c r="D222" s="84" t="s">
        <v>215</v>
      </c>
      <c r="E222" s="82" t="s">
        <v>4727</v>
      </c>
      <c r="F222" s="82" t="s">
        <v>4728</v>
      </c>
      <c r="G222" s="82" t="s">
        <v>4729</v>
      </c>
      <c r="H222" s="84" t="s">
        <v>4730</v>
      </c>
      <c r="I222" s="90"/>
      <c r="J222" s="82"/>
      <c r="K222" s="264" t="s">
        <v>4731</v>
      </c>
      <c r="L222" s="96"/>
      <c r="M222" s="86" t="s">
        <v>182</v>
      </c>
      <c r="N222" s="251" t="s">
        <v>855</v>
      </c>
      <c r="O222" s="273" t="s">
        <v>856</v>
      </c>
      <c r="P222" s="76"/>
      <c r="Q222" s="263" t="s">
        <v>4698</v>
      </c>
      <c r="R222" s="263" t="s">
        <v>4732</v>
      </c>
      <c r="S222" s="82" t="s">
        <v>4728</v>
      </c>
      <c r="T222" s="261" t="s">
        <v>4733</v>
      </c>
      <c r="U222" s="264" t="s">
        <v>4734</v>
      </c>
      <c r="V222" s="85" t="s">
        <v>4735</v>
      </c>
      <c r="W222" s="79" t="s">
        <v>6868</v>
      </c>
      <c r="X222" s="79" t="s">
        <v>229</v>
      </c>
      <c r="Y222" s="26"/>
      <c r="AA222" s="238">
        <f>IF(OR(J222="Fail",ISBLANK(J222)),INDEX('Issue Code Table'!C:C,MATCH(N:N,'Issue Code Table'!A:A,0)),IF(M222="Critical",6,IF(M222="Significant",5,IF(M222="Moderate",3,2))))</f>
        <v>5</v>
      </c>
    </row>
    <row r="223" spans="1:27" ht="83.15" customHeight="1" x14ac:dyDescent="0.25">
      <c r="A223" s="158" t="s">
        <v>4736</v>
      </c>
      <c r="B223" s="82" t="s">
        <v>270</v>
      </c>
      <c r="C223" s="82" t="s">
        <v>271</v>
      </c>
      <c r="D223" s="84" t="s">
        <v>215</v>
      </c>
      <c r="E223" s="82" t="s">
        <v>4737</v>
      </c>
      <c r="F223" s="82" t="s">
        <v>4738</v>
      </c>
      <c r="G223" s="82" t="s">
        <v>4739</v>
      </c>
      <c r="H223" s="84" t="s">
        <v>4740</v>
      </c>
      <c r="I223" s="163"/>
      <c r="J223" s="163"/>
      <c r="K223" s="163" t="s">
        <v>2456</v>
      </c>
      <c r="L223" s="98"/>
      <c r="M223" s="262" t="s">
        <v>182</v>
      </c>
      <c r="N223" s="262" t="s">
        <v>1010</v>
      </c>
      <c r="O223" s="89" t="s">
        <v>1011</v>
      </c>
      <c r="P223" s="76"/>
      <c r="Q223" s="263" t="s">
        <v>4698</v>
      </c>
      <c r="R223" s="263" t="s">
        <v>4741</v>
      </c>
      <c r="S223" s="82" t="s">
        <v>4738</v>
      </c>
      <c r="T223" s="261" t="s">
        <v>4742</v>
      </c>
      <c r="U223" s="264" t="s">
        <v>3042</v>
      </c>
      <c r="V223" s="85" t="s">
        <v>4743</v>
      </c>
      <c r="W223" s="79" t="s">
        <v>6555</v>
      </c>
      <c r="X223" s="79" t="s">
        <v>229</v>
      </c>
      <c r="Y223" s="26"/>
      <c r="AA223" s="238">
        <f>IF(OR(J223="Fail",ISBLANK(J223)),INDEX('Issue Code Table'!C:C,MATCH(N:N,'Issue Code Table'!A:A,0)),IF(M223="Critical",6,IF(M223="Significant",5,IF(M223="Moderate",3,2))))</f>
        <v>5</v>
      </c>
    </row>
    <row r="224" spans="1:27" ht="83.15" customHeight="1" x14ac:dyDescent="0.25">
      <c r="A224" s="158" t="s">
        <v>4744</v>
      </c>
      <c r="B224" s="82" t="s">
        <v>255</v>
      </c>
      <c r="C224" s="82" t="s">
        <v>256</v>
      </c>
      <c r="D224" s="84" t="s">
        <v>215</v>
      </c>
      <c r="E224" s="82" t="s">
        <v>4745</v>
      </c>
      <c r="F224" s="82" t="s">
        <v>2489</v>
      </c>
      <c r="G224" s="82" t="s">
        <v>4746</v>
      </c>
      <c r="H224" s="84" t="s">
        <v>4747</v>
      </c>
      <c r="I224" s="240"/>
      <c r="J224" s="85"/>
      <c r="K224" s="240" t="s">
        <v>2497</v>
      </c>
      <c r="L224" s="98"/>
      <c r="M224" s="262" t="s">
        <v>182</v>
      </c>
      <c r="N224" s="262" t="s">
        <v>855</v>
      </c>
      <c r="O224" s="262" t="s">
        <v>856</v>
      </c>
      <c r="P224" s="76"/>
      <c r="Q224" s="263" t="s">
        <v>4748</v>
      </c>
      <c r="R224" s="263" t="s">
        <v>4749</v>
      </c>
      <c r="S224" s="82" t="s">
        <v>2489</v>
      </c>
      <c r="T224" s="261" t="s">
        <v>4750</v>
      </c>
      <c r="U224" s="264" t="s">
        <v>3042</v>
      </c>
      <c r="V224" s="85" t="s">
        <v>4751</v>
      </c>
      <c r="W224" s="79" t="s">
        <v>6554</v>
      </c>
      <c r="X224" s="79" t="s">
        <v>229</v>
      </c>
      <c r="Y224" s="26"/>
      <c r="AA224" s="238">
        <f>IF(OR(J224="Fail",ISBLANK(J224)),INDEX('Issue Code Table'!C:C,MATCH(N:N,'Issue Code Table'!A:A,0)),IF(M224="Critical",6,IF(M224="Significant",5,IF(M224="Moderate",3,2))))</f>
        <v>5</v>
      </c>
    </row>
    <row r="225" spans="1:27" ht="83.15" customHeight="1" x14ac:dyDescent="0.25">
      <c r="A225" s="158" t="s">
        <v>4752</v>
      </c>
      <c r="B225" s="82" t="s">
        <v>255</v>
      </c>
      <c r="C225" s="82" t="s">
        <v>256</v>
      </c>
      <c r="D225" s="84" t="s">
        <v>215</v>
      </c>
      <c r="E225" s="82" t="s">
        <v>4753</v>
      </c>
      <c r="F225" s="82" t="s">
        <v>2489</v>
      </c>
      <c r="G225" s="82" t="s">
        <v>4754</v>
      </c>
      <c r="H225" s="84" t="s">
        <v>4755</v>
      </c>
      <c r="I225" s="240"/>
      <c r="J225" s="85"/>
      <c r="K225" s="240" t="s">
        <v>2486</v>
      </c>
      <c r="L225" s="98"/>
      <c r="M225" s="262" t="s">
        <v>182</v>
      </c>
      <c r="N225" s="262" t="s">
        <v>855</v>
      </c>
      <c r="O225" s="262" t="s">
        <v>856</v>
      </c>
      <c r="P225" s="76"/>
      <c r="Q225" s="263" t="s">
        <v>4748</v>
      </c>
      <c r="R225" s="263" t="s">
        <v>4756</v>
      </c>
      <c r="S225" s="82" t="s">
        <v>2489</v>
      </c>
      <c r="T225" s="261" t="s">
        <v>4757</v>
      </c>
      <c r="U225" s="264" t="s">
        <v>3042</v>
      </c>
      <c r="V225" s="85" t="s">
        <v>4758</v>
      </c>
      <c r="W225" s="79" t="s">
        <v>6596</v>
      </c>
      <c r="X225" s="79" t="s">
        <v>229</v>
      </c>
      <c r="Y225" s="26"/>
      <c r="AA225" s="238">
        <f>IF(OR(J225="Fail",ISBLANK(J225)),INDEX('Issue Code Table'!C:C,MATCH(N:N,'Issue Code Table'!A:A,0)),IF(M225="Critical",6,IF(M225="Significant",5,IF(M225="Moderate",3,2))))</f>
        <v>5</v>
      </c>
    </row>
    <row r="226" spans="1:27" ht="83.15" customHeight="1" x14ac:dyDescent="0.25">
      <c r="A226" s="158" t="s">
        <v>4759</v>
      </c>
      <c r="B226" s="82" t="s">
        <v>1817</v>
      </c>
      <c r="C226" s="82" t="s">
        <v>1818</v>
      </c>
      <c r="D226" s="84" t="s">
        <v>215</v>
      </c>
      <c r="E226" s="82" t="s">
        <v>2516</v>
      </c>
      <c r="F226" s="82" t="s">
        <v>2522</v>
      </c>
      <c r="G226" s="82" t="s">
        <v>4760</v>
      </c>
      <c r="H226" s="84" t="s">
        <v>4761</v>
      </c>
      <c r="I226" s="240"/>
      <c r="J226" s="85"/>
      <c r="K226" s="240" t="s">
        <v>4762</v>
      </c>
      <c r="L226" s="98"/>
      <c r="M226" s="249" t="s">
        <v>182</v>
      </c>
      <c r="N226" s="265" t="s">
        <v>2507</v>
      </c>
      <c r="O226" s="89" t="s">
        <v>2508</v>
      </c>
      <c r="P226" s="76"/>
      <c r="Q226" s="263" t="s">
        <v>4763</v>
      </c>
      <c r="R226" s="263" t="s">
        <v>4764</v>
      </c>
      <c r="S226" s="82" t="s">
        <v>2522</v>
      </c>
      <c r="T226" s="261" t="s">
        <v>4765</v>
      </c>
      <c r="U226" s="264" t="s">
        <v>3042</v>
      </c>
      <c r="V226" s="85" t="s">
        <v>4766</v>
      </c>
      <c r="W226" s="79" t="s">
        <v>6553</v>
      </c>
      <c r="X226" s="79" t="s">
        <v>229</v>
      </c>
      <c r="Y226" s="26"/>
      <c r="AA226" s="238">
        <f>IF(OR(J226="Fail",ISBLANK(J226)),INDEX('Issue Code Table'!C:C,MATCH(N:N,'Issue Code Table'!A:A,0)),IF(M226="Critical",6,IF(M226="Significant",5,IF(M226="Moderate",3,2))))</f>
        <v>6</v>
      </c>
    </row>
    <row r="227" spans="1:27" ht="83.15" customHeight="1" x14ac:dyDescent="0.25">
      <c r="A227" s="158" t="s">
        <v>4767</v>
      </c>
      <c r="B227" s="82" t="s">
        <v>1817</v>
      </c>
      <c r="C227" s="82" t="s">
        <v>1818</v>
      </c>
      <c r="D227" s="84" t="s">
        <v>215</v>
      </c>
      <c r="E227" s="82" t="s">
        <v>2502</v>
      </c>
      <c r="F227" s="82" t="s">
        <v>2511</v>
      </c>
      <c r="G227" s="82" t="s">
        <v>4768</v>
      </c>
      <c r="H227" s="84" t="s">
        <v>4769</v>
      </c>
      <c r="I227" s="240"/>
      <c r="J227" s="85"/>
      <c r="K227" s="240" t="s">
        <v>2506</v>
      </c>
      <c r="L227" s="98"/>
      <c r="M227" s="249" t="s">
        <v>182</v>
      </c>
      <c r="N227" s="265" t="s">
        <v>2507</v>
      </c>
      <c r="O227" s="89" t="s">
        <v>2508</v>
      </c>
      <c r="P227" s="76"/>
      <c r="Q227" s="263" t="s">
        <v>4763</v>
      </c>
      <c r="R227" s="263" t="s">
        <v>4770</v>
      </c>
      <c r="S227" s="82" t="s">
        <v>2511</v>
      </c>
      <c r="T227" s="261" t="s">
        <v>4771</v>
      </c>
      <c r="U227" s="264" t="s">
        <v>4772</v>
      </c>
      <c r="V227" s="85" t="s">
        <v>4773</v>
      </c>
      <c r="W227" s="79" t="s">
        <v>6552</v>
      </c>
      <c r="X227" s="79" t="s">
        <v>229</v>
      </c>
      <c r="Y227" s="26"/>
      <c r="AA227" s="238">
        <f>IF(OR(J227="Fail",ISBLANK(J227)),INDEX('Issue Code Table'!C:C,MATCH(N:N,'Issue Code Table'!A:A,0)),IF(M227="Critical",6,IF(M227="Significant",5,IF(M227="Moderate",3,2))))</f>
        <v>6</v>
      </c>
    </row>
    <row r="228" spans="1:27" ht="83.15" customHeight="1" x14ac:dyDescent="0.25">
      <c r="A228" s="158" t="s">
        <v>4774</v>
      </c>
      <c r="B228" s="82" t="s">
        <v>270</v>
      </c>
      <c r="C228" s="82" t="s">
        <v>271</v>
      </c>
      <c r="D228" s="84" t="s">
        <v>215</v>
      </c>
      <c r="E228" s="82" t="s">
        <v>4775</v>
      </c>
      <c r="F228" s="82" t="s">
        <v>2545</v>
      </c>
      <c r="G228" s="82" t="s">
        <v>4776</v>
      </c>
      <c r="H228" s="84" t="s">
        <v>4777</v>
      </c>
      <c r="I228" s="240"/>
      <c r="J228" s="85"/>
      <c r="K228" s="240" t="s">
        <v>4778</v>
      </c>
      <c r="L228" s="98"/>
      <c r="M228" s="262" t="s">
        <v>276</v>
      </c>
      <c r="N228" s="262" t="s">
        <v>794</v>
      </c>
      <c r="O228" s="89" t="s">
        <v>795</v>
      </c>
      <c r="P228" s="76"/>
      <c r="Q228" s="263" t="s">
        <v>4779</v>
      </c>
      <c r="R228" s="263" t="s">
        <v>4780</v>
      </c>
      <c r="S228" s="82" t="s">
        <v>2545</v>
      </c>
      <c r="T228" s="261" t="s">
        <v>4781</v>
      </c>
      <c r="U228" s="264" t="s">
        <v>4782</v>
      </c>
      <c r="V228" s="85" t="s">
        <v>4783</v>
      </c>
      <c r="W228" s="79" t="s">
        <v>6551</v>
      </c>
      <c r="X228" s="79"/>
      <c r="Y228" s="26"/>
      <c r="AA228" s="238">
        <f>IF(OR(J228="Fail",ISBLANK(J228)),INDEX('Issue Code Table'!C:C,MATCH(N:N,'Issue Code Table'!A:A,0)),IF(M228="Critical",6,IF(M228="Significant",5,IF(M228="Moderate",3,2))))</f>
        <v>4</v>
      </c>
    </row>
    <row r="229" spans="1:27" ht="83.15" customHeight="1" x14ac:dyDescent="0.25">
      <c r="A229" s="158" t="s">
        <v>4784</v>
      </c>
      <c r="B229" s="82" t="s">
        <v>270</v>
      </c>
      <c r="C229" s="82" t="s">
        <v>271</v>
      </c>
      <c r="D229" s="84" t="s">
        <v>215</v>
      </c>
      <c r="E229" s="82" t="s">
        <v>4785</v>
      </c>
      <c r="F229" s="82" t="s">
        <v>2534</v>
      </c>
      <c r="G229" s="82" t="s">
        <v>4786</v>
      </c>
      <c r="H229" s="84" t="s">
        <v>4787</v>
      </c>
      <c r="I229" s="240"/>
      <c r="J229" s="85"/>
      <c r="K229" s="240" t="s">
        <v>4788</v>
      </c>
      <c r="L229" s="98"/>
      <c r="M229" s="262" t="s">
        <v>276</v>
      </c>
      <c r="N229" s="262" t="s">
        <v>794</v>
      </c>
      <c r="O229" s="89" t="s">
        <v>795</v>
      </c>
      <c r="P229" s="76"/>
      <c r="Q229" s="263" t="s">
        <v>4779</v>
      </c>
      <c r="R229" s="263" t="s">
        <v>4789</v>
      </c>
      <c r="S229" s="82" t="s">
        <v>2534</v>
      </c>
      <c r="T229" s="261" t="s">
        <v>4790</v>
      </c>
      <c r="U229" s="264" t="s">
        <v>3042</v>
      </c>
      <c r="V229" s="85" t="s">
        <v>4791</v>
      </c>
      <c r="W229" s="79" t="s">
        <v>6550</v>
      </c>
      <c r="X229" s="79"/>
      <c r="Y229" s="26"/>
      <c r="AA229" s="238">
        <f>IF(OR(J229="Fail",ISBLANK(J229)),INDEX('Issue Code Table'!C:C,MATCH(N:N,'Issue Code Table'!A:A,0)),IF(M229="Critical",6,IF(M229="Significant",5,IF(M229="Moderate",3,2))))</f>
        <v>4</v>
      </c>
    </row>
    <row r="230" spans="1:27" ht="83.15" customHeight="1" x14ac:dyDescent="0.25">
      <c r="A230" s="158" t="s">
        <v>4792</v>
      </c>
      <c r="B230" s="82" t="s">
        <v>788</v>
      </c>
      <c r="C230" s="82" t="s">
        <v>789</v>
      </c>
      <c r="D230" s="84" t="s">
        <v>215</v>
      </c>
      <c r="E230" s="82" t="s">
        <v>4793</v>
      </c>
      <c r="F230" s="82" t="s">
        <v>4794</v>
      </c>
      <c r="G230" s="82" t="s">
        <v>4795</v>
      </c>
      <c r="H230" s="84" t="s">
        <v>4796</v>
      </c>
      <c r="I230" s="240"/>
      <c r="J230" s="85"/>
      <c r="K230" s="240" t="s">
        <v>4797</v>
      </c>
      <c r="L230" s="98"/>
      <c r="M230" s="262" t="s">
        <v>276</v>
      </c>
      <c r="N230" s="262" t="s">
        <v>794</v>
      </c>
      <c r="O230" s="89" t="s">
        <v>795</v>
      </c>
      <c r="P230" s="76"/>
      <c r="Q230" s="263" t="s">
        <v>4798</v>
      </c>
      <c r="R230" s="263" t="s">
        <v>4799</v>
      </c>
      <c r="S230" s="82" t="s">
        <v>4794</v>
      </c>
      <c r="T230" s="261" t="s">
        <v>4800</v>
      </c>
      <c r="U230" s="264" t="s">
        <v>4801</v>
      </c>
      <c r="V230" s="85" t="s">
        <v>4802</v>
      </c>
      <c r="W230" s="79" t="s">
        <v>6549</v>
      </c>
      <c r="X230" s="79"/>
      <c r="Y230" s="26"/>
      <c r="AA230" s="238">
        <f>IF(OR(J230="Fail",ISBLANK(J230)),INDEX('Issue Code Table'!C:C,MATCH(N:N,'Issue Code Table'!A:A,0)),IF(M230="Critical",6,IF(M230="Significant",5,IF(M230="Moderate",3,2))))</f>
        <v>4</v>
      </c>
    </row>
    <row r="231" spans="1:27" ht="83.15" customHeight="1" x14ac:dyDescent="0.25">
      <c r="A231" s="158" t="s">
        <v>4803</v>
      </c>
      <c r="B231" s="82" t="s">
        <v>270</v>
      </c>
      <c r="C231" s="82" t="s">
        <v>271</v>
      </c>
      <c r="D231" s="84" t="s">
        <v>215</v>
      </c>
      <c r="E231" s="82" t="s">
        <v>4804</v>
      </c>
      <c r="F231" s="82" t="s">
        <v>2621</v>
      </c>
      <c r="G231" s="82" t="s">
        <v>4805</v>
      </c>
      <c r="H231" s="84" t="s">
        <v>4806</v>
      </c>
      <c r="I231" s="271"/>
      <c r="J231" s="88"/>
      <c r="K231" s="264" t="s">
        <v>4807</v>
      </c>
      <c r="L231" s="98"/>
      <c r="M231" s="86" t="s">
        <v>182</v>
      </c>
      <c r="N231" s="251" t="s">
        <v>2617</v>
      </c>
      <c r="O231" s="273" t="s">
        <v>2618</v>
      </c>
      <c r="P231" s="76"/>
      <c r="Q231" s="263" t="s">
        <v>4808</v>
      </c>
      <c r="R231" s="263" t="s">
        <v>4809</v>
      </c>
      <c r="S231" s="82" t="s">
        <v>2621</v>
      </c>
      <c r="T231" s="261" t="s">
        <v>4810</v>
      </c>
      <c r="U231" s="264" t="s">
        <v>4811</v>
      </c>
      <c r="V231" s="85" t="s">
        <v>4812</v>
      </c>
      <c r="W231" s="79" t="s">
        <v>6656</v>
      </c>
      <c r="X231" s="79" t="s">
        <v>229</v>
      </c>
      <c r="Y231" s="26"/>
      <c r="AA231" s="238">
        <f>IF(OR(J231="Fail",ISBLANK(J231)),INDEX('Issue Code Table'!C:C,MATCH(N:N,'Issue Code Table'!A:A,0)),IF(M231="Critical",6,IF(M231="Significant",5,IF(M231="Moderate",3,2))))</f>
        <v>6</v>
      </c>
    </row>
    <row r="232" spans="1:27" ht="83.15" customHeight="1" x14ac:dyDescent="0.25">
      <c r="A232" s="158" t="s">
        <v>4813</v>
      </c>
      <c r="B232" s="82" t="s">
        <v>270</v>
      </c>
      <c r="C232" s="82" t="s">
        <v>271</v>
      </c>
      <c r="D232" s="84" t="s">
        <v>215</v>
      </c>
      <c r="E232" s="82" t="s">
        <v>6457</v>
      </c>
      <c r="F232" s="82" t="s">
        <v>4814</v>
      </c>
      <c r="G232" s="82" t="s">
        <v>4815</v>
      </c>
      <c r="H232" s="84" t="s">
        <v>6458</v>
      </c>
      <c r="I232" s="271"/>
      <c r="J232" s="88"/>
      <c r="K232" s="264" t="s">
        <v>4816</v>
      </c>
      <c r="L232" s="98"/>
      <c r="M232" s="86" t="s">
        <v>182</v>
      </c>
      <c r="N232" s="251" t="s">
        <v>2617</v>
      </c>
      <c r="O232" s="273" t="s">
        <v>2618</v>
      </c>
      <c r="P232" s="76"/>
      <c r="Q232" s="263" t="s">
        <v>4808</v>
      </c>
      <c r="R232" s="263" t="s">
        <v>4817</v>
      </c>
      <c r="S232" s="82" t="s">
        <v>4814</v>
      </c>
      <c r="T232" s="261" t="s">
        <v>4818</v>
      </c>
      <c r="U232" s="264" t="s">
        <v>4819</v>
      </c>
      <c r="V232" s="85" t="s">
        <v>4820</v>
      </c>
      <c r="W232" s="79" t="s">
        <v>6459</v>
      </c>
      <c r="X232" s="79" t="s">
        <v>229</v>
      </c>
      <c r="Y232" s="26"/>
      <c r="AA232" s="238">
        <f>IF(OR(J232="Fail",ISBLANK(J232)),INDEX('Issue Code Table'!C:C,MATCH(N:N,'Issue Code Table'!A:A,0)),IF(M232="Critical",6,IF(M232="Significant",5,IF(M232="Moderate",3,2))))</f>
        <v>6</v>
      </c>
    </row>
    <row r="233" spans="1:27" ht="83.15" customHeight="1" x14ac:dyDescent="0.25">
      <c r="A233" s="158" t="s">
        <v>4821</v>
      </c>
      <c r="B233" s="82" t="s">
        <v>270</v>
      </c>
      <c r="C233" s="82" t="s">
        <v>271</v>
      </c>
      <c r="D233" s="84" t="s">
        <v>215</v>
      </c>
      <c r="E233" s="82" t="s">
        <v>4822</v>
      </c>
      <c r="F233" s="82" t="s">
        <v>2621</v>
      </c>
      <c r="G233" s="82" t="s">
        <v>4823</v>
      </c>
      <c r="H233" s="84" t="s">
        <v>4824</v>
      </c>
      <c r="I233" s="240"/>
      <c r="J233" s="85"/>
      <c r="K233" s="85" t="s">
        <v>4825</v>
      </c>
      <c r="L233" s="98"/>
      <c r="M233" s="249" t="s">
        <v>182</v>
      </c>
      <c r="N233" s="262" t="s">
        <v>2617</v>
      </c>
      <c r="O233" s="89" t="s">
        <v>2618</v>
      </c>
      <c r="P233" s="76"/>
      <c r="Q233" s="263" t="s">
        <v>4808</v>
      </c>
      <c r="R233" s="263" t="s">
        <v>4826</v>
      </c>
      <c r="S233" s="82" t="s">
        <v>2621</v>
      </c>
      <c r="T233" s="261" t="s">
        <v>4827</v>
      </c>
      <c r="U233" s="264" t="s">
        <v>4828</v>
      </c>
      <c r="V233" s="85" t="s">
        <v>4829</v>
      </c>
      <c r="W233" s="79" t="s">
        <v>6548</v>
      </c>
      <c r="X233" s="79" t="s">
        <v>229</v>
      </c>
      <c r="Y233" s="26"/>
      <c r="AA233" s="238">
        <f>IF(OR(J233="Fail",ISBLANK(J233)),INDEX('Issue Code Table'!C:C,MATCH(N:N,'Issue Code Table'!A:A,0)),IF(M233="Critical",6,IF(M233="Significant",5,IF(M233="Moderate",3,2))))</f>
        <v>6</v>
      </c>
    </row>
    <row r="234" spans="1:27" ht="83.15" customHeight="1" x14ac:dyDescent="0.25">
      <c r="A234" s="158" t="s">
        <v>4830</v>
      </c>
      <c r="B234" s="82" t="s">
        <v>788</v>
      </c>
      <c r="C234" s="82" t="s">
        <v>789</v>
      </c>
      <c r="D234" s="84" t="s">
        <v>215</v>
      </c>
      <c r="E234" s="82" t="s">
        <v>4831</v>
      </c>
      <c r="F234" s="82" t="s">
        <v>4832</v>
      </c>
      <c r="G234" s="82" t="s">
        <v>4833</v>
      </c>
      <c r="H234" s="84" t="s">
        <v>4834</v>
      </c>
      <c r="I234" s="271"/>
      <c r="J234" s="88"/>
      <c r="K234" s="264" t="s">
        <v>4835</v>
      </c>
      <c r="L234" s="98"/>
      <c r="M234" s="86" t="s">
        <v>182</v>
      </c>
      <c r="N234" s="251" t="s">
        <v>855</v>
      </c>
      <c r="O234" s="273" t="s">
        <v>4836</v>
      </c>
      <c r="P234" s="76"/>
      <c r="Q234" s="263" t="s">
        <v>4837</v>
      </c>
      <c r="R234" s="263" t="s">
        <v>4838</v>
      </c>
      <c r="S234" s="82" t="s">
        <v>4832</v>
      </c>
      <c r="T234" s="261" t="s">
        <v>4839</v>
      </c>
      <c r="U234" s="264" t="s">
        <v>4840</v>
      </c>
      <c r="V234" s="85" t="s">
        <v>4841</v>
      </c>
      <c r="W234" s="79" t="s">
        <v>6547</v>
      </c>
      <c r="X234" s="79" t="s">
        <v>229</v>
      </c>
      <c r="Y234" s="26"/>
      <c r="AA234" s="238">
        <f>IF(OR(J234="Fail",ISBLANK(J234)),INDEX('Issue Code Table'!C:C,MATCH(N:N,'Issue Code Table'!A:A,0)),IF(M234="Critical",6,IF(M234="Significant",5,IF(M234="Moderate",3,2))))</f>
        <v>5</v>
      </c>
    </row>
    <row r="235" spans="1:27" ht="83.15" customHeight="1" x14ac:dyDescent="0.25">
      <c r="A235" s="158" t="s">
        <v>4842</v>
      </c>
      <c r="B235" s="82" t="s">
        <v>992</v>
      </c>
      <c r="C235" s="82" t="s">
        <v>993</v>
      </c>
      <c r="D235" s="84" t="s">
        <v>215</v>
      </c>
      <c r="E235" s="82" t="s">
        <v>2626</v>
      </c>
      <c r="F235" s="82" t="s">
        <v>2633</v>
      </c>
      <c r="G235" s="82" t="s">
        <v>4843</v>
      </c>
      <c r="H235" s="84" t="s">
        <v>4844</v>
      </c>
      <c r="I235" s="240"/>
      <c r="J235" s="85"/>
      <c r="K235" s="240" t="s">
        <v>2630</v>
      </c>
      <c r="L235" s="98"/>
      <c r="M235" s="262" t="s">
        <v>182</v>
      </c>
      <c r="N235" s="262" t="s">
        <v>855</v>
      </c>
      <c r="O235" s="89" t="s">
        <v>856</v>
      </c>
      <c r="P235" s="76"/>
      <c r="Q235" s="263" t="s">
        <v>4837</v>
      </c>
      <c r="R235" s="263" t="s">
        <v>4845</v>
      </c>
      <c r="S235" s="82" t="s">
        <v>2633</v>
      </c>
      <c r="T235" s="261" t="s">
        <v>4846</v>
      </c>
      <c r="U235" s="264" t="s">
        <v>3042</v>
      </c>
      <c r="V235" s="85" t="s">
        <v>4847</v>
      </c>
      <c r="W235" s="79" t="s">
        <v>6546</v>
      </c>
      <c r="X235" s="79" t="s">
        <v>229</v>
      </c>
      <c r="Y235" s="26"/>
      <c r="AA235" s="238">
        <f>IF(OR(J235="Fail",ISBLANK(J235)),INDEX('Issue Code Table'!C:C,MATCH(N:N,'Issue Code Table'!A:A,0)),IF(M235="Critical",6,IF(M235="Significant",5,IF(M235="Moderate",3,2))))</f>
        <v>5</v>
      </c>
    </row>
    <row r="236" spans="1:27" ht="83.15" customHeight="1" x14ac:dyDescent="0.25">
      <c r="A236" s="158" t="s">
        <v>4848</v>
      </c>
      <c r="B236" s="82" t="s">
        <v>270</v>
      </c>
      <c r="C236" s="82" t="s">
        <v>271</v>
      </c>
      <c r="D236" s="84" t="s">
        <v>215</v>
      </c>
      <c r="E236" s="82" t="s">
        <v>4849</v>
      </c>
      <c r="F236" s="82" t="s">
        <v>4850</v>
      </c>
      <c r="G236" s="82" t="s">
        <v>4851</v>
      </c>
      <c r="H236" s="84" t="s">
        <v>4852</v>
      </c>
      <c r="I236" s="92"/>
      <c r="J236" s="92"/>
      <c r="K236" s="93" t="s">
        <v>4853</v>
      </c>
      <c r="L236" s="99"/>
      <c r="M236" s="95" t="s">
        <v>182</v>
      </c>
      <c r="N236" s="95" t="s">
        <v>855</v>
      </c>
      <c r="O236" s="95" t="s">
        <v>856</v>
      </c>
      <c r="P236" s="76"/>
      <c r="Q236" s="263" t="s">
        <v>4854</v>
      </c>
      <c r="R236" s="263" t="s">
        <v>4855</v>
      </c>
      <c r="S236" s="82" t="s">
        <v>4850</v>
      </c>
      <c r="T236" s="261" t="s">
        <v>4856</v>
      </c>
      <c r="U236" s="264"/>
      <c r="V236" s="85"/>
      <c r="W236" s="79" t="s">
        <v>4857</v>
      </c>
      <c r="X236" s="79" t="s">
        <v>229</v>
      </c>
      <c r="Y236" s="26"/>
      <c r="AA236" s="238">
        <f>IF(OR(J236="Fail",ISBLANK(J236)),INDEX('Issue Code Table'!C:C,MATCH(N:N,'Issue Code Table'!A:A,0)),IF(M236="Critical",6,IF(M236="Significant",5,IF(M236="Moderate",3,2))))</f>
        <v>5</v>
      </c>
    </row>
    <row r="237" spans="1:27" ht="83.15" customHeight="1" x14ac:dyDescent="0.25">
      <c r="A237" s="158" t="s">
        <v>4858</v>
      </c>
      <c r="B237" s="82" t="s">
        <v>270</v>
      </c>
      <c r="C237" s="82" t="s">
        <v>271</v>
      </c>
      <c r="D237" s="84" t="s">
        <v>215</v>
      </c>
      <c r="E237" s="82" t="s">
        <v>4859</v>
      </c>
      <c r="F237" s="82" t="s">
        <v>4860</v>
      </c>
      <c r="G237" s="82" t="s">
        <v>4861</v>
      </c>
      <c r="H237" s="84" t="s">
        <v>4862</v>
      </c>
      <c r="I237" s="92"/>
      <c r="J237" s="92"/>
      <c r="K237" s="92" t="s">
        <v>4863</v>
      </c>
      <c r="L237" s="99"/>
      <c r="M237" s="95" t="s">
        <v>182</v>
      </c>
      <c r="N237" s="95" t="s">
        <v>855</v>
      </c>
      <c r="O237" s="95" t="s">
        <v>856</v>
      </c>
      <c r="P237" s="76"/>
      <c r="Q237" s="263" t="s">
        <v>4854</v>
      </c>
      <c r="R237" s="263" t="s">
        <v>4864</v>
      </c>
      <c r="S237" s="82" t="s">
        <v>4860</v>
      </c>
      <c r="T237" s="261" t="s">
        <v>4865</v>
      </c>
      <c r="U237" s="264" t="s">
        <v>4866</v>
      </c>
      <c r="V237" s="85" t="s">
        <v>4867</v>
      </c>
      <c r="W237" s="79" t="s">
        <v>6595</v>
      </c>
      <c r="X237" s="79" t="s">
        <v>229</v>
      </c>
      <c r="Y237" s="26"/>
      <c r="AA237" s="238">
        <f>IF(OR(J237="Fail",ISBLANK(J237)),INDEX('Issue Code Table'!C:C,MATCH(N:N,'Issue Code Table'!A:A,0)),IF(M237="Critical",6,IF(M237="Significant",5,IF(M237="Moderate",3,2))))</f>
        <v>5</v>
      </c>
    </row>
    <row r="238" spans="1:27" ht="83.15" customHeight="1" x14ac:dyDescent="0.25">
      <c r="A238" s="158" t="s">
        <v>4868</v>
      </c>
      <c r="B238" s="82" t="s">
        <v>270</v>
      </c>
      <c r="C238" s="82" t="s">
        <v>271</v>
      </c>
      <c r="D238" s="84" t="s">
        <v>215</v>
      </c>
      <c r="E238" s="82" t="s">
        <v>4869</v>
      </c>
      <c r="F238" s="82" t="s">
        <v>4870</v>
      </c>
      <c r="G238" s="82" t="s">
        <v>4871</v>
      </c>
      <c r="H238" s="84" t="s">
        <v>4862</v>
      </c>
      <c r="I238" s="92"/>
      <c r="J238" s="92"/>
      <c r="K238" s="92" t="s">
        <v>4863</v>
      </c>
      <c r="L238" s="99"/>
      <c r="M238" s="95" t="s">
        <v>182</v>
      </c>
      <c r="N238" s="95" t="s">
        <v>855</v>
      </c>
      <c r="O238" s="95" t="s">
        <v>856</v>
      </c>
      <c r="P238" s="76"/>
      <c r="Q238" s="263" t="s">
        <v>4854</v>
      </c>
      <c r="R238" s="263" t="s">
        <v>4872</v>
      </c>
      <c r="S238" s="82" t="s">
        <v>4870</v>
      </c>
      <c r="T238" s="261" t="s">
        <v>4873</v>
      </c>
      <c r="U238" s="264" t="s">
        <v>4874</v>
      </c>
      <c r="V238" s="85" t="s">
        <v>4875</v>
      </c>
      <c r="W238" s="79" t="s">
        <v>6544</v>
      </c>
      <c r="X238" s="79" t="s">
        <v>229</v>
      </c>
      <c r="Y238" s="26"/>
      <c r="AA238" s="238">
        <f>IF(OR(J238="Fail",ISBLANK(J238)),INDEX('Issue Code Table'!C:C,MATCH(N:N,'Issue Code Table'!A:A,0)),IF(M238="Critical",6,IF(M238="Significant",5,IF(M238="Moderate",3,2))))</f>
        <v>5</v>
      </c>
    </row>
    <row r="239" spans="1:27" ht="83.15" customHeight="1" x14ac:dyDescent="0.25">
      <c r="A239" s="158" t="s">
        <v>4876</v>
      </c>
      <c r="B239" s="82" t="s">
        <v>270</v>
      </c>
      <c r="C239" s="82" t="s">
        <v>271</v>
      </c>
      <c r="D239" s="84" t="s">
        <v>215</v>
      </c>
      <c r="E239" s="82" t="s">
        <v>4877</v>
      </c>
      <c r="F239" s="82" t="s">
        <v>4878</v>
      </c>
      <c r="G239" s="82" t="s">
        <v>4879</v>
      </c>
      <c r="H239" s="84" t="s">
        <v>4880</v>
      </c>
      <c r="I239" s="92"/>
      <c r="J239" s="92"/>
      <c r="K239" s="92" t="s">
        <v>4881</v>
      </c>
      <c r="L239" s="99"/>
      <c r="M239" s="95" t="s">
        <v>182</v>
      </c>
      <c r="N239" s="95" t="s">
        <v>855</v>
      </c>
      <c r="O239" s="95" t="s">
        <v>856</v>
      </c>
      <c r="P239" s="76"/>
      <c r="Q239" s="263" t="s">
        <v>4854</v>
      </c>
      <c r="R239" s="263" t="s">
        <v>4882</v>
      </c>
      <c r="S239" s="82" t="s">
        <v>4878</v>
      </c>
      <c r="T239" s="261" t="s">
        <v>4883</v>
      </c>
      <c r="U239" s="264" t="s">
        <v>4884</v>
      </c>
      <c r="V239" s="85" t="s">
        <v>4885</v>
      </c>
      <c r="W239" s="79" t="s">
        <v>6543</v>
      </c>
      <c r="X239" s="79" t="s">
        <v>229</v>
      </c>
      <c r="Y239" s="26"/>
      <c r="AA239" s="238">
        <f>IF(OR(J239="Fail",ISBLANK(J239)),INDEX('Issue Code Table'!C:C,MATCH(N:N,'Issue Code Table'!A:A,0)),IF(M239="Critical",6,IF(M239="Significant",5,IF(M239="Moderate",3,2))))</f>
        <v>5</v>
      </c>
    </row>
    <row r="240" spans="1:27" ht="83.15" customHeight="1" x14ac:dyDescent="0.25">
      <c r="A240" s="158" t="s">
        <v>4886</v>
      </c>
      <c r="B240" s="82" t="s">
        <v>270</v>
      </c>
      <c r="C240" s="82" t="s">
        <v>271</v>
      </c>
      <c r="D240" s="84" t="s">
        <v>215</v>
      </c>
      <c r="E240" s="82" t="s">
        <v>4887</v>
      </c>
      <c r="F240" s="82" t="s">
        <v>4888</v>
      </c>
      <c r="G240" s="82" t="s">
        <v>4889</v>
      </c>
      <c r="H240" s="84" t="s">
        <v>4890</v>
      </c>
      <c r="I240" s="92"/>
      <c r="J240" s="92"/>
      <c r="K240" s="92" t="s">
        <v>4891</v>
      </c>
      <c r="L240" s="99"/>
      <c r="M240" s="95" t="s">
        <v>182</v>
      </c>
      <c r="N240" s="95" t="s">
        <v>855</v>
      </c>
      <c r="O240" s="95" t="s">
        <v>856</v>
      </c>
      <c r="P240" s="76"/>
      <c r="Q240" s="263" t="s">
        <v>4854</v>
      </c>
      <c r="R240" s="263" t="s">
        <v>4892</v>
      </c>
      <c r="S240" s="82" t="s">
        <v>4888</v>
      </c>
      <c r="T240" s="261" t="s">
        <v>4893</v>
      </c>
      <c r="U240" s="264" t="s">
        <v>4894</v>
      </c>
      <c r="V240" s="85" t="s">
        <v>4895</v>
      </c>
      <c r="W240" s="79" t="s">
        <v>6545</v>
      </c>
      <c r="X240" s="79" t="s">
        <v>229</v>
      </c>
      <c r="Y240" s="26"/>
      <c r="AA240" s="238">
        <f>IF(OR(J240="Fail",ISBLANK(J240)),INDEX('Issue Code Table'!C:C,MATCH(N:N,'Issue Code Table'!A:A,0)),IF(M240="Critical",6,IF(M240="Significant",5,IF(M240="Moderate",3,2))))</f>
        <v>5</v>
      </c>
    </row>
    <row r="241" spans="1:27" ht="83.15" customHeight="1" x14ac:dyDescent="0.25">
      <c r="A241" s="158" t="s">
        <v>4896</v>
      </c>
      <c r="B241" s="82" t="s">
        <v>270</v>
      </c>
      <c r="C241" s="82" t="s">
        <v>271</v>
      </c>
      <c r="D241" s="84" t="s">
        <v>215</v>
      </c>
      <c r="E241" s="82" t="s">
        <v>4897</v>
      </c>
      <c r="F241" s="82" t="s">
        <v>4898</v>
      </c>
      <c r="G241" s="82" t="s">
        <v>4899</v>
      </c>
      <c r="H241" s="84" t="s">
        <v>4900</v>
      </c>
      <c r="I241" s="92"/>
      <c r="J241" s="92"/>
      <c r="K241" s="92" t="s">
        <v>4901</v>
      </c>
      <c r="L241" s="99"/>
      <c r="M241" s="95" t="s">
        <v>182</v>
      </c>
      <c r="N241" s="95" t="s">
        <v>855</v>
      </c>
      <c r="O241" s="95" t="s">
        <v>856</v>
      </c>
      <c r="P241" s="76"/>
      <c r="Q241" s="263" t="s">
        <v>4854</v>
      </c>
      <c r="R241" s="263" t="s">
        <v>4902</v>
      </c>
      <c r="S241" s="82" t="s">
        <v>4898</v>
      </c>
      <c r="T241" s="261" t="s">
        <v>4903</v>
      </c>
      <c r="U241" s="264" t="s">
        <v>4904</v>
      </c>
      <c r="V241" s="85" t="s">
        <v>4905</v>
      </c>
      <c r="W241" s="79" t="s">
        <v>6542</v>
      </c>
      <c r="X241" s="79" t="s">
        <v>229</v>
      </c>
      <c r="Y241" s="26"/>
      <c r="AA241" s="238">
        <f>IF(OR(J241="Fail",ISBLANK(J241)),INDEX('Issue Code Table'!C:C,MATCH(N:N,'Issue Code Table'!A:A,0)),IF(M241="Critical",6,IF(M241="Significant",5,IF(M241="Moderate",3,2))))</f>
        <v>5</v>
      </c>
    </row>
    <row r="242" spans="1:27" ht="83.15" customHeight="1" x14ac:dyDescent="0.25">
      <c r="A242" s="158" t="s">
        <v>4906</v>
      </c>
      <c r="B242" s="82" t="s">
        <v>270</v>
      </c>
      <c r="C242" s="82" t="s">
        <v>271</v>
      </c>
      <c r="D242" s="84" t="s">
        <v>215</v>
      </c>
      <c r="E242" s="82" t="s">
        <v>4907</v>
      </c>
      <c r="F242" s="82" t="s">
        <v>4908</v>
      </c>
      <c r="G242" s="82" t="s">
        <v>4909</v>
      </c>
      <c r="H242" s="84" t="s">
        <v>4910</v>
      </c>
      <c r="I242" s="92"/>
      <c r="J242" s="92"/>
      <c r="K242" s="92" t="s">
        <v>4911</v>
      </c>
      <c r="L242" s="99"/>
      <c r="M242" s="95" t="s">
        <v>182</v>
      </c>
      <c r="N242" s="95" t="s">
        <v>855</v>
      </c>
      <c r="O242" s="95" t="s">
        <v>856</v>
      </c>
      <c r="P242" s="76"/>
      <c r="Q242" s="263" t="s">
        <v>4854</v>
      </c>
      <c r="R242" s="263" t="s">
        <v>4912</v>
      </c>
      <c r="S242" s="82" t="s">
        <v>4908</v>
      </c>
      <c r="T242" s="261" t="s">
        <v>4913</v>
      </c>
      <c r="U242" s="264" t="s">
        <v>4914</v>
      </c>
      <c r="V242" s="85" t="s">
        <v>4915</v>
      </c>
      <c r="W242" s="79" t="s">
        <v>6541</v>
      </c>
      <c r="X242" s="79" t="s">
        <v>229</v>
      </c>
      <c r="Y242" s="26"/>
      <c r="AA242" s="238">
        <f>IF(OR(J242="Fail",ISBLANK(J242)),INDEX('Issue Code Table'!C:C,MATCH(N:N,'Issue Code Table'!A:A,0)),IF(M242="Critical",6,IF(M242="Significant",5,IF(M242="Moderate",3,2))))</f>
        <v>5</v>
      </c>
    </row>
    <row r="243" spans="1:27" ht="83.15" customHeight="1" x14ac:dyDescent="0.25">
      <c r="A243" s="158" t="s">
        <v>4916</v>
      </c>
      <c r="B243" s="82" t="s">
        <v>255</v>
      </c>
      <c r="C243" s="82" t="s">
        <v>256</v>
      </c>
      <c r="D243" s="84" t="s">
        <v>215</v>
      </c>
      <c r="E243" s="82" t="s">
        <v>4917</v>
      </c>
      <c r="F243" s="82" t="s">
        <v>4918</v>
      </c>
      <c r="G243" s="82" t="s">
        <v>4919</v>
      </c>
      <c r="H243" s="84" t="s">
        <v>4446</v>
      </c>
      <c r="I243" s="90"/>
      <c r="J243" s="267"/>
      <c r="K243" s="267" t="s">
        <v>4447</v>
      </c>
      <c r="L243" s="99"/>
      <c r="M243" s="269" t="s">
        <v>276</v>
      </c>
      <c r="N243" s="269" t="s">
        <v>1180</v>
      </c>
      <c r="O243" s="270" t="s">
        <v>1181</v>
      </c>
      <c r="P243" s="76"/>
      <c r="Q243" s="263" t="s">
        <v>4854</v>
      </c>
      <c r="R243" s="263" t="s">
        <v>4920</v>
      </c>
      <c r="S243" s="82" t="s">
        <v>4918</v>
      </c>
      <c r="T243" s="261" t="s">
        <v>4921</v>
      </c>
      <c r="U243" s="264" t="s">
        <v>4922</v>
      </c>
      <c r="V243" s="85" t="s">
        <v>4923</v>
      </c>
      <c r="W243" s="79" t="s">
        <v>6594</v>
      </c>
      <c r="X243" s="79"/>
      <c r="Y243" s="26"/>
      <c r="AA243" s="238">
        <f>IF(OR(J243="Fail",ISBLANK(J243)),INDEX('Issue Code Table'!C:C,MATCH(N:N,'Issue Code Table'!A:A,0)),IF(M243="Critical",6,IF(M243="Significant",5,IF(M243="Moderate",3,2))))</f>
        <v>5</v>
      </c>
    </row>
    <row r="244" spans="1:27" ht="83.15" customHeight="1" x14ac:dyDescent="0.25">
      <c r="A244" s="158" t="s">
        <v>4924</v>
      </c>
      <c r="B244" s="82" t="s">
        <v>270</v>
      </c>
      <c r="C244" s="82" t="s">
        <v>271</v>
      </c>
      <c r="D244" s="84" t="s">
        <v>215</v>
      </c>
      <c r="E244" s="82" t="s">
        <v>2675</v>
      </c>
      <c r="F244" s="82" t="s">
        <v>4925</v>
      </c>
      <c r="G244" s="82" t="s">
        <v>4926</v>
      </c>
      <c r="H244" s="84" t="s">
        <v>4927</v>
      </c>
      <c r="I244" s="240"/>
      <c r="J244" s="85"/>
      <c r="K244" s="240" t="s">
        <v>2679</v>
      </c>
      <c r="L244" s="98"/>
      <c r="M244" s="249" t="s">
        <v>276</v>
      </c>
      <c r="N244" s="262" t="s">
        <v>868</v>
      </c>
      <c r="O244" s="89" t="s">
        <v>869</v>
      </c>
      <c r="P244" s="76"/>
      <c r="Q244" s="263" t="s">
        <v>4928</v>
      </c>
      <c r="R244" s="263" t="s">
        <v>4929</v>
      </c>
      <c r="S244" s="82" t="s">
        <v>4925</v>
      </c>
      <c r="T244" s="261" t="s">
        <v>4930</v>
      </c>
      <c r="U244" s="264" t="s">
        <v>3042</v>
      </c>
      <c r="V244" s="85" t="s">
        <v>4931</v>
      </c>
      <c r="W244" s="79" t="s">
        <v>6593</v>
      </c>
      <c r="X244" s="79"/>
      <c r="Y244" s="26"/>
      <c r="AA244" s="238">
        <f>IF(OR(J244="Fail",ISBLANK(J244)),INDEX('Issue Code Table'!C:C,MATCH(N:N,'Issue Code Table'!A:A,0)),IF(M244="Critical",6,IF(M244="Significant",5,IF(M244="Moderate",3,2))))</f>
        <v>4</v>
      </c>
    </row>
    <row r="245" spans="1:27" ht="83.15" customHeight="1" x14ac:dyDescent="0.25">
      <c r="A245" s="158" t="s">
        <v>4932</v>
      </c>
      <c r="B245" s="82" t="s">
        <v>334</v>
      </c>
      <c r="C245" s="82" t="s">
        <v>335</v>
      </c>
      <c r="D245" s="84" t="s">
        <v>215</v>
      </c>
      <c r="E245" s="82" t="s">
        <v>4933</v>
      </c>
      <c r="F245" s="82" t="s">
        <v>3989</v>
      </c>
      <c r="G245" s="82" t="s">
        <v>4934</v>
      </c>
      <c r="H245" s="84" t="s">
        <v>4935</v>
      </c>
      <c r="I245" s="240"/>
      <c r="J245" s="85"/>
      <c r="K245" s="240" t="s">
        <v>4936</v>
      </c>
      <c r="L245" s="98"/>
      <c r="M245" s="262" t="s">
        <v>236</v>
      </c>
      <c r="N245" s="262" t="s">
        <v>1205</v>
      </c>
      <c r="O245" s="89" t="s">
        <v>1206</v>
      </c>
      <c r="P245" s="76"/>
      <c r="Q245" s="263" t="s">
        <v>4928</v>
      </c>
      <c r="R245" s="263" t="s">
        <v>4937</v>
      </c>
      <c r="S245" s="82" t="s">
        <v>3989</v>
      </c>
      <c r="T245" s="261" t="s">
        <v>4938</v>
      </c>
      <c r="U245" s="264" t="s">
        <v>4939</v>
      </c>
      <c r="V245" s="85" t="s">
        <v>4940</v>
      </c>
      <c r="W245" s="79" t="s">
        <v>6592</v>
      </c>
      <c r="X245" s="79"/>
      <c r="Y245" s="26"/>
      <c r="AA245" s="238">
        <f>IF(OR(J245="Fail",ISBLANK(J245)),INDEX('Issue Code Table'!C:C,MATCH(N:N,'Issue Code Table'!A:A,0)),IF(M245="Critical",6,IF(M245="Significant",5,IF(M245="Moderate",3,2))))</f>
        <v>2</v>
      </c>
    </row>
    <row r="246" spans="1:27" ht="83.15" customHeight="1" x14ac:dyDescent="0.25">
      <c r="A246" s="158" t="s">
        <v>4941</v>
      </c>
      <c r="B246" s="82" t="s">
        <v>175</v>
      </c>
      <c r="C246" s="82" t="s">
        <v>176</v>
      </c>
      <c r="D246" s="84" t="s">
        <v>215</v>
      </c>
      <c r="E246" s="82" t="s">
        <v>2659</v>
      </c>
      <c r="F246" s="82" t="s">
        <v>4925</v>
      </c>
      <c r="G246" s="82" t="s">
        <v>4942</v>
      </c>
      <c r="H246" s="84" t="s">
        <v>4943</v>
      </c>
      <c r="I246" s="240"/>
      <c r="J246" s="85"/>
      <c r="K246" s="240" t="s">
        <v>2662</v>
      </c>
      <c r="L246" s="98"/>
      <c r="M246" s="249" t="s">
        <v>276</v>
      </c>
      <c r="N246" s="262" t="s">
        <v>868</v>
      </c>
      <c r="O246" s="89" t="s">
        <v>869</v>
      </c>
      <c r="P246" s="76"/>
      <c r="Q246" s="263" t="s">
        <v>4944</v>
      </c>
      <c r="R246" s="263" t="s">
        <v>4945</v>
      </c>
      <c r="S246" s="82" t="s">
        <v>4925</v>
      </c>
      <c r="T246" s="261" t="s">
        <v>4946</v>
      </c>
      <c r="U246" s="264" t="s">
        <v>3042</v>
      </c>
      <c r="V246" s="85" t="s">
        <v>4947</v>
      </c>
      <c r="W246" s="79" t="s">
        <v>6591</v>
      </c>
      <c r="X246" s="79"/>
      <c r="Y246" s="26"/>
      <c r="AA246" s="238">
        <f>IF(OR(J246="Fail",ISBLANK(J246)),INDEX('Issue Code Table'!C:C,MATCH(N:N,'Issue Code Table'!A:A,0)),IF(M246="Critical",6,IF(M246="Significant",5,IF(M246="Moderate",3,2))))</f>
        <v>4</v>
      </c>
    </row>
    <row r="247" spans="1:27" ht="83.15" customHeight="1" x14ac:dyDescent="0.25">
      <c r="A247" s="158" t="s">
        <v>4948</v>
      </c>
      <c r="B247" s="82" t="s">
        <v>334</v>
      </c>
      <c r="C247" s="82" t="s">
        <v>335</v>
      </c>
      <c r="D247" s="84" t="s">
        <v>215</v>
      </c>
      <c r="E247" s="82" t="s">
        <v>4949</v>
      </c>
      <c r="F247" s="82" t="s">
        <v>3989</v>
      </c>
      <c r="G247" s="82" t="s">
        <v>4950</v>
      </c>
      <c r="H247" s="84" t="s">
        <v>4951</v>
      </c>
      <c r="I247" s="240"/>
      <c r="J247" s="85"/>
      <c r="K247" s="240" t="s">
        <v>4952</v>
      </c>
      <c r="L247" s="98"/>
      <c r="M247" s="262" t="s">
        <v>236</v>
      </c>
      <c r="N247" s="262" t="s">
        <v>1205</v>
      </c>
      <c r="O247" s="89" t="s">
        <v>1206</v>
      </c>
      <c r="P247" s="76"/>
      <c r="Q247" s="263" t="s">
        <v>4944</v>
      </c>
      <c r="R247" s="263" t="s">
        <v>4953</v>
      </c>
      <c r="S247" s="82" t="s">
        <v>3989</v>
      </c>
      <c r="T247" s="261" t="s">
        <v>4954</v>
      </c>
      <c r="U247" s="264" t="s">
        <v>4939</v>
      </c>
      <c r="V247" s="85" t="s">
        <v>4955</v>
      </c>
      <c r="W247" s="79" t="s">
        <v>6540</v>
      </c>
      <c r="X247" s="79"/>
      <c r="Y247" s="26"/>
      <c r="AA247" s="238">
        <f>IF(OR(J247="Fail",ISBLANK(J247)),INDEX('Issue Code Table'!C:C,MATCH(N:N,'Issue Code Table'!A:A,0)),IF(M247="Critical",6,IF(M247="Significant",5,IF(M247="Moderate",3,2))))</f>
        <v>2</v>
      </c>
    </row>
    <row r="248" spans="1:27" ht="83.15" customHeight="1" x14ac:dyDescent="0.25">
      <c r="A248" s="158" t="s">
        <v>4956</v>
      </c>
      <c r="B248" s="82" t="s">
        <v>175</v>
      </c>
      <c r="C248" s="82" t="s">
        <v>176</v>
      </c>
      <c r="D248" s="84" t="s">
        <v>215</v>
      </c>
      <c r="E248" s="82" t="s">
        <v>4957</v>
      </c>
      <c r="F248" s="82" t="s">
        <v>4925</v>
      </c>
      <c r="G248" s="82" t="s">
        <v>4958</v>
      </c>
      <c r="H248" s="84" t="s">
        <v>4959</v>
      </c>
      <c r="I248" s="240"/>
      <c r="J248" s="85"/>
      <c r="K248" s="240" t="s">
        <v>4960</v>
      </c>
      <c r="L248" s="98"/>
      <c r="M248" s="249" t="s">
        <v>276</v>
      </c>
      <c r="N248" s="262" t="s">
        <v>868</v>
      </c>
      <c r="O248" s="89" t="s">
        <v>869</v>
      </c>
      <c r="P248" s="76"/>
      <c r="Q248" s="263" t="s">
        <v>4961</v>
      </c>
      <c r="R248" s="263" t="s">
        <v>4962</v>
      </c>
      <c r="S248" s="82" t="s">
        <v>4925</v>
      </c>
      <c r="T248" s="261" t="s">
        <v>4963</v>
      </c>
      <c r="U248" s="264" t="s">
        <v>3042</v>
      </c>
      <c r="V248" s="85" t="s">
        <v>4964</v>
      </c>
      <c r="W248" s="79" t="s">
        <v>6539</v>
      </c>
      <c r="X248" s="79"/>
      <c r="Y248" s="26"/>
      <c r="AA248" s="238">
        <f>IF(OR(J248="Fail",ISBLANK(J248)),INDEX('Issue Code Table'!C:C,MATCH(N:N,'Issue Code Table'!A:A,0)),IF(M248="Critical",6,IF(M248="Significant",5,IF(M248="Moderate",3,2))))</f>
        <v>4</v>
      </c>
    </row>
    <row r="249" spans="1:27" ht="83.15" customHeight="1" x14ac:dyDescent="0.25">
      <c r="A249" s="158" t="s">
        <v>4965</v>
      </c>
      <c r="B249" s="82" t="s">
        <v>334</v>
      </c>
      <c r="C249" s="82" t="s">
        <v>335</v>
      </c>
      <c r="D249" s="84" t="s">
        <v>215</v>
      </c>
      <c r="E249" s="82" t="s">
        <v>4966</v>
      </c>
      <c r="F249" s="82" t="s">
        <v>2056</v>
      </c>
      <c r="G249" s="82" t="s">
        <v>4967</v>
      </c>
      <c r="H249" s="84" t="s">
        <v>4968</v>
      </c>
      <c r="I249" s="240"/>
      <c r="J249" s="85"/>
      <c r="K249" s="240" t="s">
        <v>4969</v>
      </c>
      <c r="L249" s="98"/>
      <c r="M249" s="262" t="s">
        <v>236</v>
      </c>
      <c r="N249" s="262" t="s">
        <v>1205</v>
      </c>
      <c r="O249" s="89" t="s">
        <v>1206</v>
      </c>
      <c r="P249" s="76"/>
      <c r="Q249" s="263" t="s">
        <v>4961</v>
      </c>
      <c r="R249" s="263" t="s">
        <v>4970</v>
      </c>
      <c r="S249" s="82" t="s">
        <v>2056</v>
      </c>
      <c r="T249" s="261" t="s">
        <v>4971</v>
      </c>
      <c r="U249" s="264" t="s">
        <v>4939</v>
      </c>
      <c r="V249" s="85" t="s">
        <v>4972</v>
      </c>
      <c r="W249" s="79" t="s">
        <v>6538</v>
      </c>
      <c r="X249" s="79"/>
      <c r="Y249" s="26"/>
      <c r="AA249" s="238">
        <f>IF(OR(J249="Fail",ISBLANK(J249)),INDEX('Issue Code Table'!C:C,MATCH(N:N,'Issue Code Table'!A:A,0)),IF(M249="Critical",6,IF(M249="Significant",5,IF(M249="Moderate",3,2))))</f>
        <v>2</v>
      </c>
    </row>
    <row r="250" spans="1:27" ht="83.15" customHeight="1" x14ac:dyDescent="0.25">
      <c r="A250" s="158" t="s">
        <v>4973</v>
      </c>
      <c r="B250" s="82" t="s">
        <v>175</v>
      </c>
      <c r="C250" s="82" t="s">
        <v>176</v>
      </c>
      <c r="D250" s="84" t="s">
        <v>215</v>
      </c>
      <c r="E250" s="82" t="s">
        <v>2649</v>
      </c>
      <c r="F250" s="82" t="s">
        <v>4925</v>
      </c>
      <c r="G250" s="82" t="s">
        <v>4974</v>
      </c>
      <c r="H250" s="84" t="s">
        <v>4975</v>
      </c>
      <c r="I250" s="240"/>
      <c r="J250" s="85"/>
      <c r="K250" s="240" t="s">
        <v>2653</v>
      </c>
      <c r="L250" s="98"/>
      <c r="M250" s="249" t="s">
        <v>276</v>
      </c>
      <c r="N250" s="262" t="s">
        <v>868</v>
      </c>
      <c r="O250" s="89" t="s">
        <v>869</v>
      </c>
      <c r="P250" s="76"/>
      <c r="Q250" s="263" t="s">
        <v>4976</v>
      </c>
      <c r="R250" s="263" t="s">
        <v>4977</v>
      </c>
      <c r="S250" s="82" t="s">
        <v>4925</v>
      </c>
      <c r="T250" s="261" t="s">
        <v>4978</v>
      </c>
      <c r="U250" s="264" t="s">
        <v>3042</v>
      </c>
      <c r="V250" s="85" t="s">
        <v>4979</v>
      </c>
      <c r="W250" s="79" t="s">
        <v>6536</v>
      </c>
      <c r="X250" s="79"/>
      <c r="Y250" s="26"/>
      <c r="AA250" s="238">
        <f>IF(OR(J250="Fail",ISBLANK(J250)),INDEX('Issue Code Table'!C:C,MATCH(N:N,'Issue Code Table'!A:A,0)),IF(M250="Critical",6,IF(M250="Significant",5,IF(M250="Moderate",3,2))))</f>
        <v>4</v>
      </c>
    </row>
    <row r="251" spans="1:27" ht="83.15" customHeight="1" x14ac:dyDescent="0.25">
      <c r="A251" s="158" t="s">
        <v>4980</v>
      </c>
      <c r="B251" s="82" t="s">
        <v>334</v>
      </c>
      <c r="C251" s="82" t="s">
        <v>335</v>
      </c>
      <c r="D251" s="84" t="s">
        <v>215</v>
      </c>
      <c r="E251" s="82" t="s">
        <v>4981</v>
      </c>
      <c r="F251" s="82" t="s">
        <v>2056</v>
      </c>
      <c r="G251" s="82" t="s">
        <v>4982</v>
      </c>
      <c r="H251" s="84" t="s">
        <v>4983</v>
      </c>
      <c r="I251" s="240"/>
      <c r="J251" s="85"/>
      <c r="K251" s="240" t="s">
        <v>4984</v>
      </c>
      <c r="L251" s="98"/>
      <c r="M251" s="262" t="s">
        <v>236</v>
      </c>
      <c r="N251" s="262" t="s">
        <v>1205</v>
      </c>
      <c r="O251" s="89" t="s">
        <v>1206</v>
      </c>
      <c r="P251" s="76"/>
      <c r="Q251" s="263" t="s">
        <v>4976</v>
      </c>
      <c r="R251" s="263" t="s">
        <v>4985</v>
      </c>
      <c r="S251" s="82" t="s">
        <v>2056</v>
      </c>
      <c r="T251" s="261" t="s">
        <v>4986</v>
      </c>
      <c r="U251" s="264" t="s">
        <v>4939</v>
      </c>
      <c r="V251" s="85" t="s">
        <v>4987</v>
      </c>
      <c r="W251" s="79" t="s">
        <v>6535</v>
      </c>
      <c r="X251" s="79"/>
      <c r="Y251" s="26"/>
      <c r="AA251" s="238">
        <f>IF(OR(J251="Fail",ISBLANK(J251)),INDEX('Issue Code Table'!C:C,MATCH(N:N,'Issue Code Table'!A:A,0)),IF(M251="Critical",6,IF(M251="Significant",5,IF(M251="Moderate",3,2))))</f>
        <v>2</v>
      </c>
    </row>
    <row r="252" spans="1:27" ht="83.15" customHeight="1" x14ac:dyDescent="0.25">
      <c r="A252" s="158" t="s">
        <v>4988</v>
      </c>
      <c r="B252" s="82" t="s">
        <v>1817</v>
      </c>
      <c r="C252" s="82" t="s">
        <v>1818</v>
      </c>
      <c r="D252" s="84" t="s">
        <v>215</v>
      </c>
      <c r="E252" s="82" t="s">
        <v>2862</v>
      </c>
      <c r="F252" s="82" t="s">
        <v>2871</v>
      </c>
      <c r="G252" s="82" t="s">
        <v>4989</v>
      </c>
      <c r="H252" s="84" t="s">
        <v>4990</v>
      </c>
      <c r="I252" s="240"/>
      <c r="J252" s="85"/>
      <c r="K252" s="240" t="s">
        <v>2866</v>
      </c>
      <c r="L252" s="98"/>
      <c r="M252" s="249" t="s">
        <v>182</v>
      </c>
      <c r="N252" s="262" t="s">
        <v>2867</v>
      </c>
      <c r="O252" s="89" t="s">
        <v>2868</v>
      </c>
      <c r="P252" s="76"/>
      <c r="Q252" s="263" t="s">
        <v>4991</v>
      </c>
      <c r="R252" s="263" t="s">
        <v>4992</v>
      </c>
      <c r="S252" s="82" t="s">
        <v>2871</v>
      </c>
      <c r="T252" s="261" t="s">
        <v>4993</v>
      </c>
      <c r="U252" s="264" t="s">
        <v>3042</v>
      </c>
      <c r="V252" s="85" t="s">
        <v>4994</v>
      </c>
      <c r="W252" s="79" t="s">
        <v>6537</v>
      </c>
      <c r="X252" s="79" t="s">
        <v>229</v>
      </c>
      <c r="Y252" s="26"/>
      <c r="AA252" s="238">
        <f>IF(OR(J252="Fail",ISBLANK(J252)),INDEX('Issue Code Table'!C:C,MATCH(N:N,'Issue Code Table'!A:A,0)),IF(M252="Critical",6,IF(M252="Significant",5,IF(M252="Moderate",3,2))))</f>
        <v>5</v>
      </c>
    </row>
    <row r="253" spans="1:27" ht="83.15" customHeight="1" x14ac:dyDescent="0.25">
      <c r="A253" s="158" t="s">
        <v>4995</v>
      </c>
      <c r="B253" s="82" t="s">
        <v>1817</v>
      </c>
      <c r="C253" s="82" t="s">
        <v>1818</v>
      </c>
      <c r="D253" s="84" t="s">
        <v>215</v>
      </c>
      <c r="E253" s="82" t="s">
        <v>4996</v>
      </c>
      <c r="F253" s="82" t="s">
        <v>4997</v>
      </c>
      <c r="G253" s="82" t="s">
        <v>4998</v>
      </c>
      <c r="H253" s="84" t="s">
        <v>4999</v>
      </c>
      <c r="I253" s="271"/>
      <c r="J253" s="88"/>
      <c r="K253" s="264" t="s">
        <v>5000</v>
      </c>
      <c r="L253" s="98"/>
      <c r="M253" s="86" t="s">
        <v>182</v>
      </c>
      <c r="N253" s="251" t="s">
        <v>2867</v>
      </c>
      <c r="O253" s="273" t="s">
        <v>2868</v>
      </c>
      <c r="P253" s="76"/>
      <c r="Q253" s="263" t="s">
        <v>4991</v>
      </c>
      <c r="R253" s="263" t="s">
        <v>5001</v>
      </c>
      <c r="S253" s="82" t="s">
        <v>4997</v>
      </c>
      <c r="T253" s="261" t="s">
        <v>5002</v>
      </c>
      <c r="U253" s="264" t="s">
        <v>3042</v>
      </c>
      <c r="V253" s="85" t="s">
        <v>5003</v>
      </c>
      <c r="W253" s="79" t="s">
        <v>6534</v>
      </c>
      <c r="X253" s="79" t="s">
        <v>229</v>
      </c>
      <c r="Y253" s="26"/>
      <c r="AA253" s="238">
        <f>IF(OR(J253="Fail",ISBLANK(J253)),INDEX('Issue Code Table'!C:C,MATCH(N:N,'Issue Code Table'!A:A,0)),IF(M253="Critical",6,IF(M253="Significant",5,IF(M253="Moderate",3,2))))</f>
        <v>5</v>
      </c>
    </row>
    <row r="254" spans="1:27" ht="83.15" customHeight="1" x14ac:dyDescent="0.25">
      <c r="A254" s="158" t="s">
        <v>5004</v>
      </c>
      <c r="B254" s="82" t="s">
        <v>1817</v>
      </c>
      <c r="C254" s="82" t="s">
        <v>1818</v>
      </c>
      <c r="D254" s="84" t="s">
        <v>215</v>
      </c>
      <c r="E254" s="82" t="s">
        <v>5005</v>
      </c>
      <c r="F254" s="82" t="s">
        <v>5006</v>
      </c>
      <c r="G254" s="82" t="s">
        <v>5007</v>
      </c>
      <c r="H254" s="84" t="s">
        <v>5008</v>
      </c>
      <c r="I254" s="271"/>
      <c r="J254" s="88"/>
      <c r="K254" s="264" t="s">
        <v>5009</v>
      </c>
      <c r="L254" s="98"/>
      <c r="M254" s="86" t="s">
        <v>182</v>
      </c>
      <c r="N254" s="251" t="s">
        <v>855</v>
      </c>
      <c r="O254" s="273" t="s">
        <v>856</v>
      </c>
      <c r="P254" s="76"/>
      <c r="Q254" s="263" t="s">
        <v>4991</v>
      </c>
      <c r="R254" s="263" t="s">
        <v>5010</v>
      </c>
      <c r="S254" s="82" t="s">
        <v>5006</v>
      </c>
      <c r="T254" s="261" t="s">
        <v>5011</v>
      </c>
      <c r="U254" s="264" t="s">
        <v>3042</v>
      </c>
      <c r="V254" s="85" t="s">
        <v>5012</v>
      </c>
      <c r="W254" s="79" t="s">
        <v>6533</v>
      </c>
      <c r="X254" s="79" t="s">
        <v>229</v>
      </c>
      <c r="Y254" s="26"/>
      <c r="AA254" s="238">
        <f>IF(OR(J254="Fail",ISBLANK(J254)),INDEX('Issue Code Table'!C:C,MATCH(N:N,'Issue Code Table'!A:A,0)),IF(M254="Critical",6,IF(M254="Significant",5,IF(M254="Moderate",3,2))))</f>
        <v>5</v>
      </c>
    </row>
    <row r="255" spans="1:27" ht="83.15" customHeight="1" x14ac:dyDescent="0.25">
      <c r="A255" s="158" t="s">
        <v>5013</v>
      </c>
      <c r="B255" s="82" t="s">
        <v>1817</v>
      </c>
      <c r="C255" s="82" t="s">
        <v>1818</v>
      </c>
      <c r="D255" s="84" t="s">
        <v>215</v>
      </c>
      <c r="E255" s="82" t="s">
        <v>5014</v>
      </c>
      <c r="F255" s="82" t="s">
        <v>3811</v>
      </c>
      <c r="G255" s="82" t="s">
        <v>5015</v>
      </c>
      <c r="H255" s="84" t="s">
        <v>5016</v>
      </c>
      <c r="I255" s="240"/>
      <c r="J255" s="85"/>
      <c r="K255" s="240" t="s">
        <v>5017</v>
      </c>
      <c r="L255" s="98"/>
      <c r="M255" s="262" t="s">
        <v>276</v>
      </c>
      <c r="N255" s="262" t="s">
        <v>5018</v>
      </c>
      <c r="O255" s="89" t="s">
        <v>5019</v>
      </c>
      <c r="P255" s="76"/>
      <c r="Q255" s="263" t="s">
        <v>5020</v>
      </c>
      <c r="R255" s="263" t="s">
        <v>5021</v>
      </c>
      <c r="S255" s="82" t="s">
        <v>3811</v>
      </c>
      <c r="T255" s="261" t="s">
        <v>5022</v>
      </c>
      <c r="U255" s="264" t="s">
        <v>5023</v>
      </c>
      <c r="V255" s="85" t="s">
        <v>5024</v>
      </c>
      <c r="W255" s="79" t="s">
        <v>6532</v>
      </c>
      <c r="X255" s="79"/>
      <c r="Y255" s="26"/>
      <c r="AA255" s="238">
        <f>IF(OR(J255="Fail",ISBLANK(J255)),INDEX('Issue Code Table'!C:C,MATCH(N:N,'Issue Code Table'!A:A,0)),IF(M255="Critical",6,IF(M255="Significant",5,IF(M255="Moderate",3,2))))</f>
        <v>4</v>
      </c>
    </row>
    <row r="256" spans="1:27" ht="83.15" customHeight="1" x14ac:dyDescent="0.25">
      <c r="A256" s="158" t="s">
        <v>5025</v>
      </c>
      <c r="B256" s="82" t="s">
        <v>1817</v>
      </c>
      <c r="C256" s="82" t="s">
        <v>1818</v>
      </c>
      <c r="D256" s="84" t="s">
        <v>215</v>
      </c>
      <c r="E256" s="82" t="s">
        <v>5026</v>
      </c>
      <c r="F256" s="82" t="s">
        <v>5027</v>
      </c>
      <c r="G256" s="82" t="s">
        <v>5028</v>
      </c>
      <c r="H256" s="84" t="s">
        <v>5029</v>
      </c>
      <c r="I256" s="271"/>
      <c r="J256" s="88"/>
      <c r="K256" s="264" t="s">
        <v>5030</v>
      </c>
      <c r="L256" s="98"/>
      <c r="M256" s="86" t="s">
        <v>276</v>
      </c>
      <c r="N256" s="251" t="s">
        <v>5018</v>
      </c>
      <c r="O256" s="273" t="s">
        <v>5019</v>
      </c>
      <c r="P256" s="76"/>
      <c r="Q256" s="263" t="s">
        <v>5031</v>
      </c>
      <c r="R256" s="263" t="s">
        <v>5032</v>
      </c>
      <c r="S256" s="82" t="s">
        <v>5027</v>
      </c>
      <c r="T256" s="261" t="s">
        <v>5033</v>
      </c>
      <c r="U256" s="264" t="s">
        <v>5034</v>
      </c>
      <c r="V256" s="85" t="s">
        <v>5035</v>
      </c>
      <c r="W256" s="79" t="s">
        <v>6530</v>
      </c>
      <c r="X256" s="79"/>
      <c r="Y256" s="26"/>
      <c r="AA256" s="238">
        <f>IF(OR(J256="Fail",ISBLANK(J256)),INDEX('Issue Code Table'!C:C,MATCH(N:N,'Issue Code Table'!A:A,0)),IF(M256="Critical",6,IF(M256="Significant",5,IF(M256="Moderate",3,2))))</f>
        <v>4</v>
      </c>
    </row>
    <row r="257" spans="1:27" ht="83.15" customHeight="1" x14ac:dyDescent="0.25">
      <c r="A257" s="158" t="s">
        <v>5036</v>
      </c>
      <c r="B257" s="82" t="s">
        <v>270</v>
      </c>
      <c r="C257" s="82" t="s">
        <v>271</v>
      </c>
      <c r="D257" s="84" t="s">
        <v>215</v>
      </c>
      <c r="E257" s="82" t="s">
        <v>5037</v>
      </c>
      <c r="F257" s="82" t="s">
        <v>5038</v>
      </c>
      <c r="G257" s="82" t="s">
        <v>5039</v>
      </c>
      <c r="H257" s="84" t="s">
        <v>5040</v>
      </c>
      <c r="I257" s="90"/>
      <c r="J257" s="267"/>
      <c r="K257" s="90" t="s">
        <v>5041</v>
      </c>
      <c r="L257" s="99"/>
      <c r="M257" s="269" t="s">
        <v>182</v>
      </c>
      <c r="N257" s="269" t="s">
        <v>855</v>
      </c>
      <c r="O257" s="270" t="s">
        <v>856</v>
      </c>
      <c r="P257" s="76"/>
      <c r="Q257" s="263" t="s">
        <v>5031</v>
      </c>
      <c r="R257" s="263" t="s">
        <v>5042</v>
      </c>
      <c r="S257" s="82" t="s">
        <v>5038</v>
      </c>
      <c r="T257" s="261" t="s">
        <v>5043</v>
      </c>
      <c r="U257" s="264" t="s">
        <v>5034</v>
      </c>
      <c r="V257" s="85" t="s">
        <v>5035</v>
      </c>
      <c r="W257" s="79" t="s">
        <v>6529</v>
      </c>
      <c r="X257" s="79" t="s">
        <v>229</v>
      </c>
      <c r="Y257" s="26"/>
      <c r="AA257" s="238">
        <f>IF(OR(J257="Fail",ISBLANK(J257)),INDEX('Issue Code Table'!C:C,MATCH(N:N,'Issue Code Table'!A:A,0)),IF(M257="Critical",6,IF(M257="Significant",5,IF(M257="Moderate",3,2))))</f>
        <v>5</v>
      </c>
    </row>
    <row r="258" spans="1:27" ht="83.15" customHeight="1" x14ac:dyDescent="0.25">
      <c r="A258" s="158" t="s">
        <v>5044</v>
      </c>
      <c r="B258" s="82" t="s">
        <v>255</v>
      </c>
      <c r="C258" s="82" t="s">
        <v>2727</v>
      </c>
      <c r="D258" s="84" t="s">
        <v>215</v>
      </c>
      <c r="E258" s="82" t="s">
        <v>2728</v>
      </c>
      <c r="F258" s="82" t="s">
        <v>2734</v>
      </c>
      <c r="G258" s="82" t="s">
        <v>5045</v>
      </c>
      <c r="H258" s="84" t="s">
        <v>5046</v>
      </c>
      <c r="I258" s="240"/>
      <c r="J258" s="85"/>
      <c r="K258" s="240" t="s">
        <v>2732</v>
      </c>
      <c r="L258" s="98"/>
      <c r="M258" s="249" t="s">
        <v>182</v>
      </c>
      <c r="N258" s="265" t="s">
        <v>1010</v>
      </c>
      <c r="O258" s="89" t="s">
        <v>1011</v>
      </c>
      <c r="P258" s="76"/>
      <c r="Q258" s="263" t="s">
        <v>5047</v>
      </c>
      <c r="R258" s="263" t="s">
        <v>5048</v>
      </c>
      <c r="S258" s="82" t="s">
        <v>2734</v>
      </c>
      <c r="T258" s="261" t="s">
        <v>5049</v>
      </c>
      <c r="U258" s="264" t="s">
        <v>5050</v>
      </c>
      <c r="V258" s="85" t="s">
        <v>5051</v>
      </c>
      <c r="W258" s="79" t="s">
        <v>6531</v>
      </c>
      <c r="X258" s="79" t="s">
        <v>229</v>
      </c>
      <c r="Y258" s="26"/>
      <c r="AA258" s="238">
        <f>IF(OR(J258="Fail",ISBLANK(J258)),INDEX('Issue Code Table'!C:C,MATCH(N:N,'Issue Code Table'!A:A,0)),IF(M258="Critical",6,IF(M258="Significant",5,IF(M258="Moderate",3,2))))</f>
        <v>5</v>
      </c>
    </row>
    <row r="259" spans="1:27" ht="83.15" customHeight="1" x14ac:dyDescent="0.25">
      <c r="A259" s="158" t="s">
        <v>5052</v>
      </c>
      <c r="B259" s="170" t="s">
        <v>2691</v>
      </c>
      <c r="C259" s="252" t="s">
        <v>2692</v>
      </c>
      <c r="D259" s="84" t="s">
        <v>215</v>
      </c>
      <c r="E259" s="82" t="s">
        <v>2693</v>
      </c>
      <c r="F259" s="82" t="s">
        <v>5053</v>
      </c>
      <c r="G259" s="82" t="s">
        <v>5054</v>
      </c>
      <c r="H259" s="84" t="s">
        <v>5055</v>
      </c>
      <c r="I259" s="240"/>
      <c r="J259" s="85"/>
      <c r="K259" s="240" t="s">
        <v>2697</v>
      </c>
      <c r="L259" s="98"/>
      <c r="M259" s="249" t="s">
        <v>182</v>
      </c>
      <c r="N259" s="262" t="s">
        <v>855</v>
      </c>
      <c r="O259" s="89" t="s">
        <v>856</v>
      </c>
      <c r="P259" s="76"/>
      <c r="Q259" s="263" t="s">
        <v>5056</v>
      </c>
      <c r="R259" s="263" t="s">
        <v>5057</v>
      </c>
      <c r="S259" s="82" t="s">
        <v>5053</v>
      </c>
      <c r="T259" s="261" t="s">
        <v>5058</v>
      </c>
      <c r="U259" s="264" t="s">
        <v>5059</v>
      </c>
      <c r="V259" s="85" t="s">
        <v>5060</v>
      </c>
      <c r="W259" s="79" t="s">
        <v>6465</v>
      </c>
      <c r="X259" s="79" t="s">
        <v>229</v>
      </c>
      <c r="Y259" s="26"/>
      <c r="AA259" s="238">
        <f>IF(OR(J259="Fail",ISBLANK(J259)),INDEX('Issue Code Table'!C:C,MATCH(N:N,'Issue Code Table'!A:A,0)),IF(M259="Critical",6,IF(M259="Significant",5,IF(M259="Moderate",3,2))))</f>
        <v>5</v>
      </c>
    </row>
    <row r="260" spans="1:27" ht="83.15" customHeight="1" x14ac:dyDescent="0.25">
      <c r="A260" s="158" t="s">
        <v>5061</v>
      </c>
      <c r="B260" s="82" t="s">
        <v>1235</v>
      </c>
      <c r="C260" s="82" t="s">
        <v>1236</v>
      </c>
      <c r="D260" s="84" t="s">
        <v>215</v>
      </c>
      <c r="E260" s="82" t="s">
        <v>2716</v>
      </c>
      <c r="F260" s="82" t="s">
        <v>5062</v>
      </c>
      <c r="G260" s="82" t="s">
        <v>5063</v>
      </c>
      <c r="H260" s="84" t="s">
        <v>5064</v>
      </c>
      <c r="I260" s="240"/>
      <c r="J260" s="85"/>
      <c r="K260" s="240" t="s">
        <v>2720</v>
      </c>
      <c r="L260" s="98"/>
      <c r="M260" s="249" t="s">
        <v>182</v>
      </c>
      <c r="N260" s="262" t="s">
        <v>855</v>
      </c>
      <c r="O260" s="262" t="s">
        <v>856</v>
      </c>
      <c r="P260" s="76"/>
      <c r="Q260" s="263" t="s">
        <v>5065</v>
      </c>
      <c r="R260" s="263" t="s">
        <v>5066</v>
      </c>
      <c r="S260" s="82" t="s">
        <v>5062</v>
      </c>
      <c r="T260" s="261" t="s">
        <v>5067</v>
      </c>
      <c r="U260" s="264" t="s">
        <v>5068</v>
      </c>
      <c r="V260" s="85" t="s">
        <v>5069</v>
      </c>
      <c r="W260" s="79" t="s">
        <v>6464</v>
      </c>
      <c r="X260" s="79" t="s">
        <v>229</v>
      </c>
      <c r="Y260" s="26"/>
      <c r="AA260" s="238">
        <f>IF(OR(J260="Fail",ISBLANK(J260)),INDEX('Issue Code Table'!C:C,MATCH(N:N,'Issue Code Table'!A:A,0)),IF(M260="Critical",6,IF(M260="Significant",5,IF(M260="Moderate",3,2))))</f>
        <v>5</v>
      </c>
    </row>
    <row r="261" spans="1:27" ht="83.15" customHeight="1" x14ac:dyDescent="0.25">
      <c r="A261" s="158" t="s">
        <v>5070</v>
      </c>
      <c r="B261" s="170" t="s">
        <v>2691</v>
      </c>
      <c r="C261" s="252" t="s">
        <v>2692</v>
      </c>
      <c r="D261" s="84" t="s">
        <v>215</v>
      </c>
      <c r="E261" s="82" t="s">
        <v>5071</v>
      </c>
      <c r="F261" s="82" t="s">
        <v>5072</v>
      </c>
      <c r="G261" s="82" t="s">
        <v>5073</v>
      </c>
      <c r="H261" s="84" t="s">
        <v>5074</v>
      </c>
      <c r="I261" s="271"/>
      <c r="J261" s="88"/>
      <c r="K261" s="264" t="s">
        <v>5075</v>
      </c>
      <c r="L261" s="98"/>
      <c r="M261" s="86" t="s">
        <v>182</v>
      </c>
      <c r="N261" s="251" t="s">
        <v>855</v>
      </c>
      <c r="O261" s="273" t="s">
        <v>856</v>
      </c>
      <c r="P261" s="76"/>
      <c r="Q261" s="263" t="s">
        <v>5065</v>
      </c>
      <c r="R261" s="263" t="s">
        <v>5076</v>
      </c>
      <c r="S261" s="82" t="s">
        <v>5072</v>
      </c>
      <c r="T261" s="261" t="s">
        <v>5077</v>
      </c>
      <c r="U261" s="264" t="s">
        <v>5078</v>
      </c>
      <c r="V261" s="85" t="s">
        <v>5079</v>
      </c>
      <c r="W261" s="79" t="s">
        <v>6463</v>
      </c>
      <c r="X261" s="79" t="s">
        <v>229</v>
      </c>
      <c r="Y261" s="26"/>
      <c r="AA261" s="238">
        <f>IF(OR(J261="Fail",ISBLANK(J261)),INDEX('Issue Code Table'!C:C,MATCH(N:N,'Issue Code Table'!A:A,0)),IF(M261="Critical",6,IF(M261="Significant",5,IF(M261="Moderate",3,2))))</f>
        <v>5</v>
      </c>
    </row>
    <row r="262" spans="1:27" ht="83.15" customHeight="1" x14ac:dyDescent="0.25">
      <c r="A262" s="158" t="s">
        <v>5080</v>
      </c>
      <c r="B262" s="82" t="s">
        <v>914</v>
      </c>
      <c r="C262" s="82" t="s">
        <v>915</v>
      </c>
      <c r="D262" s="84" t="s">
        <v>215</v>
      </c>
      <c r="E262" s="82" t="s">
        <v>6460</v>
      </c>
      <c r="F262" s="82" t="s">
        <v>5081</v>
      </c>
      <c r="G262" s="82" t="s">
        <v>5082</v>
      </c>
      <c r="H262" s="84" t="s">
        <v>6461</v>
      </c>
      <c r="I262" s="240"/>
      <c r="J262" s="85"/>
      <c r="K262" s="240" t="s">
        <v>5083</v>
      </c>
      <c r="L262" s="98"/>
      <c r="M262" s="249" t="s">
        <v>182</v>
      </c>
      <c r="N262" s="251" t="s">
        <v>208</v>
      </c>
      <c r="O262" s="87" t="s">
        <v>209</v>
      </c>
      <c r="P262" s="76"/>
      <c r="Q262" s="263" t="s">
        <v>5065</v>
      </c>
      <c r="R262" s="263" t="s">
        <v>5084</v>
      </c>
      <c r="S262" s="82" t="s">
        <v>5081</v>
      </c>
      <c r="T262" s="261" t="s">
        <v>5085</v>
      </c>
      <c r="U262" s="264" t="s">
        <v>3042</v>
      </c>
      <c r="V262" s="85" t="s">
        <v>5086</v>
      </c>
      <c r="W262" s="79" t="s">
        <v>6462</v>
      </c>
      <c r="X262" s="79" t="s">
        <v>229</v>
      </c>
      <c r="Y262" s="26"/>
      <c r="AA262" s="238">
        <f>IF(OR(J262="Fail",ISBLANK(J262)),INDEX('Issue Code Table'!C:C,MATCH(N:N,'Issue Code Table'!A:A,0)),IF(M262="Critical",6,IF(M262="Significant",5,IF(M262="Moderate",3,2))))</f>
        <v>6</v>
      </c>
    </row>
    <row r="263" spans="1:27" ht="83.15" customHeight="1" x14ac:dyDescent="0.25">
      <c r="A263" s="158" t="s">
        <v>5087</v>
      </c>
      <c r="B263" s="82" t="s">
        <v>1496</v>
      </c>
      <c r="C263" s="82" t="s">
        <v>1382</v>
      </c>
      <c r="D263" s="84" t="s">
        <v>215</v>
      </c>
      <c r="E263" s="82" t="s">
        <v>5088</v>
      </c>
      <c r="F263" s="82" t="s">
        <v>5089</v>
      </c>
      <c r="G263" s="82" t="s">
        <v>5090</v>
      </c>
      <c r="H263" s="84" t="s">
        <v>5091</v>
      </c>
      <c r="I263" s="271"/>
      <c r="J263" s="88"/>
      <c r="K263" s="264" t="s">
        <v>5092</v>
      </c>
      <c r="L263" s="98"/>
      <c r="M263" s="86" t="s">
        <v>276</v>
      </c>
      <c r="N263" s="251" t="s">
        <v>1180</v>
      </c>
      <c r="O263" s="273" t="s">
        <v>1181</v>
      </c>
      <c r="P263" s="76"/>
      <c r="Q263" s="263" t="s">
        <v>5093</v>
      </c>
      <c r="R263" s="263" t="s">
        <v>5094</v>
      </c>
      <c r="S263" s="82" t="s">
        <v>5089</v>
      </c>
      <c r="T263" s="261" t="s">
        <v>5095</v>
      </c>
      <c r="U263" s="264" t="s">
        <v>3042</v>
      </c>
      <c r="V263" s="85" t="s">
        <v>5096</v>
      </c>
      <c r="W263" s="79" t="s">
        <v>6466</v>
      </c>
      <c r="X263" s="79"/>
      <c r="Y263" s="26"/>
      <c r="AA263" s="238">
        <f>IF(OR(J263="Fail",ISBLANK(J263)),INDEX('Issue Code Table'!C:C,MATCH(N:N,'Issue Code Table'!A:A,0)),IF(M263="Critical",6,IF(M263="Significant",5,IF(M263="Moderate",3,2))))</f>
        <v>5</v>
      </c>
    </row>
    <row r="264" spans="1:27" ht="83.15" customHeight="1" x14ac:dyDescent="0.25">
      <c r="A264" s="158" t="s">
        <v>5097</v>
      </c>
      <c r="B264" s="82" t="s">
        <v>1496</v>
      </c>
      <c r="C264" s="82" t="s">
        <v>1382</v>
      </c>
      <c r="D264" s="84" t="s">
        <v>215</v>
      </c>
      <c r="E264" s="82" t="s">
        <v>5098</v>
      </c>
      <c r="F264" s="82" t="s">
        <v>5099</v>
      </c>
      <c r="G264" s="82" t="s">
        <v>5100</v>
      </c>
      <c r="H264" s="84" t="s">
        <v>5101</v>
      </c>
      <c r="I264" s="271"/>
      <c r="J264" s="88"/>
      <c r="K264" s="264" t="s">
        <v>5102</v>
      </c>
      <c r="L264" s="98"/>
      <c r="M264" s="86" t="s">
        <v>276</v>
      </c>
      <c r="N264" s="251" t="s">
        <v>1180</v>
      </c>
      <c r="O264" s="273" t="s">
        <v>1181</v>
      </c>
      <c r="P264" s="76"/>
      <c r="Q264" s="263" t="s">
        <v>5093</v>
      </c>
      <c r="R264" s="263" t="s">
        <v>5103</v>
      </c>
      <c r="S264" s="82" t="s">
        <v>5099</v>
      </c>
      <c r="T264" s="261" t="s">
        <v>5104</v>
      </c>
      <c r="U264" s="264" t="s">
        <v>3042</v>
      </c>
      <c r="V264" s="85" t="s">
        <v>5105</v>
      </c>
      <c r="W264" s="79" t="s">
        <v>6467</v>
      </c>
      <c r="X264" s="79"/>
      <c r="Y264" s="26"/>
      <c r="AA264" s="238">
        <f>IF(OR(J264="Fail",ISBLANK(J264)),INDEX('Issue Code Table'!C:C,MATCH(N:N,'Issue Code Table'!A:A,0)),IF(M264="Critical",6,IF(M264="Significant",5,IF(M264="Moderate",3,2))))</f>
        <v>5</v>
      </c>
    </row>
    <row r="265" spans="1:27" ht="83.15" customHeight="1" x14ac:dyDescent="0.25">
      <c r="A265" s="158" t="s">
        <v>5106</v>
      </c>
      <c r="B265" s="82" t="s">
        <v>1496</v>
      </c>
      <c r="C265" s="82" t="s">
        <v>1382</v>
      </c>
      <c r="D265" s="84" t="s">
        <v>215</v>
      </c>
      <c r="E265" s="82" t="s">
        <v>5107</v>
      </c>
      <c r="F265" s="82" t="s">
        <v>5108</v>
      </c>
      <c r="G265" s="82" t="s">
        <v>5109</v>
      </c>
      <c r="H265" s="84" t="s">
        <v>5110</v>
      </c>
      <c r="I265" s="271"/>
      <c r="J265" s="88"/>
      <c r="K265" s="264" t="s">
        <v>5111</v>
      </c>
      <c r="L265" s="98"/>
      <c r="M265" s="86" t="s">
        <v>276</v>
      </c>
      <c r="N265" s="251" t="s">
        <v>1180</v>
      </c>
      <c r="O265" s="273" t="s">
        <v>1181</v>
      </c>
      <c r="P265" s="76"/>
      <c r="Q265" s="263" t="s">
        <v>5112</v>
      </c>
      <c r="R265" s="263" t="s">
        <v>5113</v>
      </c>
      <c r="S265" s="82" t="s">
        <v>5108</v>
      </c>
      <c r="T265" s="261" t="s">
        <v>5114</v>
      </c>
      <c r="U265" s="264" t="s">
        <v>5115</v>
      </c>
      <c r="V265" s="85" t="s">
        <v>5116</v>
      </c>
      <c r="W265" s="79" t="s">
        <v>6528</v>
      </c>
      <c r="X265" s="79"/>
      <c r="Y265" s="26"/>
      <c r="AA265" s="238">
        <f>IF(OR(J265="Fail",ISBLANK(J265)),INDEX('Issue Code Table'!C:C,MATCH(N:N,'Issue Code Table'!A:A,0)),IF(M265="Critical",6,IF(M265="Significant",5,IF(M265="Moderate",3,2))))</f>
        <v>5</v>
      </c>
    </row>
    <row r="266" spans="1:27" ht="83.15" customHeight="1" x14ac:dyDescent="0.25">
      <c r="A266" s="158" t="s">
        <v>5117</v>
      </c>
      <c r="B266" s="82" t="s">
        <v>1496</v>
      </c>
      <c r="C266" s="82" t="s">
        <v>1382</v>
      </c>
      <c r="D266" s="84" t="s">
        <v>215</v>
      </c>
      <c r="E266" s="82" t="s">
        <v>5118</v>
      </c>
      <c r="F266" s="82" t="s">
        <v>5119</v>
      </c>
      <c r="G266" s="82" t="s">
        <v>5120</v>
      </c>
      <c r="H266" s="84" t="s">
        <v>5121</v>
      </c>
      <c r="I266" s="240"/>
      <c r="J266" s="85"/>
      <c r="K266" s="240" t="s">
        <v>5122</v>
      </c>
      <c r="L266" s="98"/>
      <c r="M266" s="262" t="s">
        <v>182</v>
      </c>
      <c r="N266" s="262" t="s">
        <v>1180</v>
      </c>
      <c r="O266" s="89" t="s">
        <v>1181</v>
      </c>
      <c r="P266" s="76"/>
      <c r="Q266" s="263" t="s">
        <v>5123</v>
      </c>
      <c r="R266" s="263" t="s">
        <v>5124</v>
      </c>
      <c r="S266" s="82" t="s">
        <v>5119</v>
      </c>
      <c r="T266" s="261" t="s">
        <v>5125</v>
      </c>
      <c r="U266" s="264" t="s">
        <v>3042</v>
      </c>
      <c r="V266" s="85" t="s">
        <v>5126</v>
      </c>
      <c r="W266" s="79" t="s">
        <v>6527</v>
      </c>
      <c r="X266" s="79" t="s">
        <v>229</v>
      </c>
      <c r="Y266" s="26"/>
      <c r="AA266" s="238">
        <f>IF(OR(J266="Fail",ISBLANK(J266)),INDEX('Issue Code Table'!C:C,MATCH(N:N,'Issue Code Table'!A:A,0)),IF(M266="Critical",6,IF(M266="Significant",5,IF(M266="Moderate",3,2))))</f>
        <v>5</v>
      </c>
    </row>
    <row r="267" spans="1:27" ht="83.15" customHeight="1" x14ac:dyDescent="0.25">
      <c r="A267" s="158" t="s">
        <v>5127</v>
      </c>
      <c r="B267" s="82" t="s">
        <v>175</v>
      </c>
      <c r="C267" s="82" t="s">
        <v>176</v>
      </c>
      <c r="D267" s="84" t="s">
        <v>215</v>
      </c>
      <c r="E267" s="82" t="s">
        <v>5128</v>
      </c>
      <c r="F267" s="82" t="s">
        <v>5129</v>
      </c>
      <c r="G267" s="82" t="s">
        <v>5130</v>
      </c>
      <c r="H267" s="84" t="s">
        <v>5131</v>
      </c>
      <c r="I267" s="271"/>
      <c r="J267" s="88"/>
      <c r="K267" s="264" t="s">
        <v>5132</v>
      </c>
      <c r="L267" s="98"/>
      <c r="M267" s="86" t="s">
        <v>182</v>
      </c>
      <c r="N267" s="251" t="s">
        <v>986</v>
      </c>
      <c r="O267" s="273" t="s">
        <v>2555</v>
      </c>
      <c r="P267" s="76"/>
      <c r="Q267" s="263" t="s">
        <v>5133</v>
      </c>
      <c r="R267" s="263" t="s">
        <v>5134</v>
      </c>
      <c r="S267" s="82" t="s">
        <v>5129</v>
      </c>
      <c r="T267" s="261" t="s">
        <v>5135</v>
      </c>
      <c r="U267" s="264" t="s">
        <v>3042</v>
      </c>
      <c r="V267" s="85" t="s">
        <v>5136</v>
      </c>
      <c r="W267" s="79" t="s">
        <v>6526</v>
      </c>
      <c r="X267" s="79" t="s">
        <v>229</v>
      </c>
      <c r="Y267" s="26"/>
      <c r="AA267" s="238">
        <f>IF(OR(J267="Fail",ISBLANK(J267)),INDEX('Issue Code Table'!C:C,MATCH(N:N,'Issue Code Table'!A:A,0)),IF(M267="Critical",6,IF(M267="Significant",5,IF(M267="Moderate",3,2))))</f>
        <v>5</v>
      </c>
    </row>
    <row r="268" spans="1:27" ht="83.15" customHeight="1" x14ac:dyDescent="0.25">
      <c r="A268" s="158" t="s">
        <v>5137</v>
      </c>
      <c r="B268" s="82" t="s">
        <v>175</v>
      </c>
      <c r="C268" s="82" t="s">
        <v>176</v>
      </c>
      <c r="D268" s="84" t="s">
        <v>215</v>
      </c>
      <c r="E268" s="82" t="s">
        <v>5138</v>
      </c>
      <c r="F268" s="82" t="s">
        <v>5139</v>
      </c>
      <c r="G268" s="82" t="s">
        <v>5140</v>
      </c>
      <c r="H268" s="84" t="s">
        <v>5141</v>
      </c>
      <c r="I268" s="271"/>
      <c r="J268" s="88"/>
      <c r="K268" s="264" t="s">
        <v>5142</v>
      </c>
      <c r="L268" s="98"/>
      <c r="M268" s="86" t="s">
        <v>182</v>
      </c>
      <c r="N268" s="251" t="s">
        <v>986</v>
      </c>
      <c r="O268" s="273" t="s">
        <v>2555</v>
      </c>
      <c r="P268" s="76"/>
      <c r="Q268" s="263" t="s">
        <v>5133</v>
      </c>
      <c r="R268" s="263" t="s">
        <v>5143</v>
      </c>
      <c r="S268" s="82" t="s">
        <v>5139</v>
      </c>
      <c r="T268" s="261" t="s">
        <v>5144</v>
      </c>
      <c r="U268" s="264" t="s">
        <v>5145</v>
      </c>
      <c r="V268" s="85" t="s">
        <v>5146</v>
      </c>
      <c r="W268" s="79" t="s">
        <v>6525</v>
      </c>
      <c r="X268" s="79" t="s">
        <v>229</v>
      </c>
      <c r="Y268" s="26"/>
      <c r="AA268" s="238">
        <f>IF(OR(J268="Fail",ISBLANK(J268)),INDEX('Issue Code Table'!C:C,MATCH(N:N,'Issue Code Table'!A:A,0)),IF(M268="Critical",6,IF(M268="Significant",5,IF(M268="Moderate",3,2))))</f>
        <v>5</v>
      </c>
    </row>
    <row r="269" spans="1:27" ht="83.15" customHeight="1" x14ac:dyDescent="0.25">
      <c r="A269" s="158" t="s">
        <v>5147</v>
      </c>
      <c r="B269" s="82" t="s">
        <v>270</v>
      </c>
      <c r="C269" s="82" t="s">
        <v>271</v>
      </c>
      <c r="D269" s="84" t="s">
        <v>215</v>
      </c>
      <c r="E269" s="82" t="s">
        <v>5148</v>
      </c>
      <c r="F269" s="82" t="s">
        <v>5149</v>
      </c>
      <c r="G269" s="82" t="s">
        <v>5150</v>
      </c>
      <c r="H269" s="84" t="s">
        <v>5151</v>
      </c>
      <c r="I269" s="90"/>
      <c r="J269" s="82"/>
      <c r="K269" s="264" t="s">
        <v>5152</v>
      </c>
      <c r="L269" s="96"/>
      <c r="M269" s="86" t="s">
        <v>182</v>
      </c>
      <c r="N269" s="251" t="s">
        <v>855</v>
      </c>
      <c r="O269" s="273" t="s">
        <v>856</v>
      </c>
      <c r="P269" s="76"/>
      <c r="Q269" s="263" t="s">
        <v>5153</v>
      </c>
      <c r="R269" s="263" t="s">
        <v>5154</v>
      </c>
      <c r="S269" s="82" t="s">
        <v>5149</v>
      </c>
      <c r="T269" s="261" t="s">
        <v>5155</v>
      </c>
      <c r="U269" s="264" t="s">
        <v>3042</v>
      </c>
      <c r="V269" s="85" t="s">
        <v>5156</v>
      </c>
      <c r="W269" s="79" t="s">
        <v>6524</v>
      </c>
      <c r="X269" s="79" t="s">
        <v>229</v>
      </c>
      <c r="Y269" s="26"/>
      <c r="AA269" s="238">
        <f>IF(OR(J269="Fail",ISBLANK(J269)),INDEX('Issue Code Table'!C:C,MATCH(N:N,'Issue Code Table'!A:A,0)),IF(M269="Critical",6,IF(M269="Significant",5,IF(M269="Moderate",3,2))))</f>
        <v>5</v>
      </c>
    </row>
    <row r="270" spans="1:27" ht="83.15" customHeight="1" x14ac:dyDescent="0.25">
      <c r="A270" s="158" t="s">
        <v>5157</v>
      </c>
      <c r="B270" s="82" t="s">
        <v>270</v>
      </c>
      <c r="C270" s="82" t="s">
        <v>271</v>
      </c>
      <c r="D270" s="84" t="s">
        <v>215</v>
      </c>
      <c r="E270" s="82" t="s">
        <v>5158</v>
      </c>
      <c r="F270" s="82" t="s">
        <v>5159</v>
      </c>
      <c r="G270" s="82" t="s">
        <v>5160</v>
      </c>
      <c r="H270" s="84" t="s">
        <v>5161</v>
      </c>
      <c r="I270" s="90"/>
      <c r="J270" s="82"/>
      <c r="K270" s="264" t="s">
        <v>5162</v>
      </c>
      <c r="L270" s="96"/>
      <c r="M270" s="86" t="s">
        <v>182</v>
      </c>
      <c r="N270" s="251" t="s">
        <v>855</v>
      </c>
      <c r="O270" s="273" t="s">
        <v>856</v>
      </c>
      <c r="P270" s="76"/>
      <c r="Q270" s="263" t="s">
        <v>5163</v>
      </c>
      <c r="R270" s="263" t="s">
        <v>5164</v>
      </c>
      <c r="S270" s="82" t="s">
        <v>5159</v>
      </c>
      <c r="T270" s="261" t="s">
        <v>5165</v>
      </c>
      <c r="U270" s="264" t="s">
        <v>3042</v>
      </c>
      <c r="V270" s="85" t="s">
        <v>5166</v>
      </c>
      <c r="W270" s="79" t="s">
        <v>6523</v>
      </c>
      <c r="X270" s="79" t="s">
        <v>229</v>
      </c>
      <c r="Y270" s="26"/>
      <c r="AA270" s="238">
        <f>IF(OR(J270="Fail",ISBLANK(J270)),INDEX('Issue Code Table'!C:C,MATCH(N:N,'Issue Code Table'!A:A,0)),IF(M270="Critical",6,IF(M270="Significant",5,IF(M270="Moderate",3,2))))</f>
        <v>5</v>
      </c>
    </row>
    <row r="271" spans="1:27" ht="83.15" customHeight="1" x14ac:dyDescent="0.25">
      <c r="A271" s="158" t="s">
        <v>5167</v>
      </c>
      <c r="B271" s="82" t="s">
        <v>270</v>
      </c>
      <c r="C271" s="82" t="s">
        <v>271</v>
      </c>
      <c r="D271" s="84" t="s">
        <v>215</v>
      </c>
      <c r="E271" s="82" t="s">
        <v>5168</v>
      </c>
      <c r="F271" s="82" t="s">
        <v>5169</v>
      </c>
      <c r="G271" s="82" t="s">
        <v>5170</v>
      </c>
      <c r="H271" s="84" t="s">
        <v>5171</v>
      </c>
      <c r="I271" s="90"/>
      <c r="J271" s="82"/>
      <c r="K271" s="264" t="s">
        <v>5172</v>
      </c>
      <c r="L271" s="96"/>
      <c r="M271" s="86" t="s">
        <v>182</v>
      </c>
      <c r="N271" s="251" t="s">
        <v>855</v>
      </c>
      <c r="O271" s="273" t="s">
        <v>856</v>
      </c>
      <c r="P271" s="76"/>
      <c r="Q271" s="263" t="s">
        <v>5173</v>
      </c>
      <c r="R271" s="263" t="s">
        <v>5174</v>
      </c>
      <c r="S271" s="82" t="s">
        <v>5169</v>
      </c>
      <c r="T271" s="261" t="s">
        <v>5175</v>
      </c>
      <c r="U271" s="264" t="s">
        <v>5176</v>
      </c>
      <c r="V271" s="85" t="s">
        <v>5177</v>
      </c>
      <c r="W271" s="79" t="s">
        <v>6522</v>
      </c>
      <c r="X271" s="79" t="s">
        <v>229</v>
      </c>
      <c r="Y271" s="26"/>
      <c r="AA271" s="238">
        <f>IF(OR(J271="Fail",ISBLANK(J271)),INDEX('Issue Code Table'!C:C,MATCH(N:N,'Issue Code Table'!A:A,0)),IF(M271="Critical",6,IF(M271="Significant",5,IF(M271="Moderate",3,2))))</f>
        <v>5</v>
      </c>
    </row>
    <row r="272" spans="1:27" ht="83.15" customHeight="1" x14ac:dyDescent="0.25">
      <c r="A272" s="158" t="s">
        <v>5178</v>
      </c>
      <c r="B272" s="82" t="s">
        <v>270</v>
      </c>
      <c r="C272" s="82" t="s">
        <v>271</v>
      </c>
      <c r="D272" s="84" t="s">
        <v>215</v>
      </c>
      <c r="E272" s="82" t="s">
        <v>5179</v>
      </c>
      <c r="F272" s="82" t="s">
        <v>5180</v>
      </c>
      <c r="G272" s="82" t="s">
        <v>5181</v>
      </c>
      <c r="H272" s="84" t="s">
        <v>5182</v>
      </c>
      <c r="I272" s="90"/>
      <c r="J272" s="82"/>
      <c r="K272" s="264" t="s">
        <v>5183</v>
      </c>
      <c r="L272" s="96"/>
      <c r="M272" s="86" t="s">
        <v>182</v>
      </c>
      <c r="N272" s="251" t="s">
        <v>855</v>
      </c>
      <c r="O272" s="273" t="s">
        <v>856</v>
      </c>
      <c r="P272" s="76"/>
      <c r="Q272" s="263" t="s">
        <v>5184</v>
      </c>
      <c r="R272" s="263" t="s">
        <v>5185</v>
      </c>
      <c r="S272" s="82" t="s">
        <v>5180</v>
      </c>
      <c r="T272" s="261" t="s">
        <v>5186</v>
      </c>
      <c r="U272" s="264" t="s">
        <v>5187</v>
      </c>
      <c r="V272" s="85" t="s">
        <v>5188</v>
      </c>
      <c r="W272" s="79" t="s">
        <v>6521</v>
      </c>
      <c r="X272" s="79" t="s">
        <v>229</v>
      </c>
      <c r="Y272" s="26"/>
      <c r="AA272" s="238">
        <f>IF(OR(J272="Fail",ISBLANK(J272)),INDEX('Issue Code Table'!C:C,MATCH(N:N,'Issue Code Table'!A:A,0)),IF(M272="Critical",6,IF(M272="Significant",5,IF(M272="Moderate",3,2))))</f>
        <v>5</v>
      </c>
    </row>
    <row r="273" spans="1:27" ht="83.15" customHeight="1" x14ac:dyDescent="0.25">
      <c r="A273" s="158" t="s">
        <v>5189</v>
      </c>
      <c r="B273" s="82" t="s">
        <v>270</v>
      </c>
      <c r="C273" s="82" t="s">
        <v>271</v>
      </c>
      <c r="D273" s="84" t="s">
        <v>215</v>
      </c>
      <c r="E273" s="82" t="s">
        <v>5190</v>
      </c>
      <c r="F273" s="82" t="s">
        <v>5191</v>
      </c>
      <c r="G273" s="82" t="s">
        <v>5192</v>
      </c>
      <c r="H273" s="84" t="s">
        <v>5193</v>
      </c>
      <c r="I273" s="90"/>
      <c r="J273" s="82"/>
      <c r="K273" s="264" t="s">
        <v>5194</v>
      </c>
      <c r="L273" s="96"/>
      <c r="M273" s="86" t="s">
        <v>182</v>
      </c>
      <c r="N273" s="251" t="s">
        <v>855</v>
      </c>
      <c r="O273" s="273" t="s">
        <v>856</v>
      </c>
      <c r="P273" s="76"/>
      <c r="Q273" s="263" t="s">
        <v>5184</v>
      </c>
      <c r="R273" s="263" t="s">
        <v>5195</v>
      </c>
      <c r="S273" s="82" t="s">
        <v>5191</v>
      </c>
      <c r="T273" s="261" t="s">
        <v>5196</v>
      </c>
      <c r="U273" s="264" t="s">
        <v>5197</v>
      </c>
      <c r="V273" s="85" t="s">
        <v>5198</v>
      </c>
      <c r="W273" s="79" t="s">
        <v>6520</v>
      </c>
      <c r="X273" s="79" t="s">
        <v>229</v>
      </c>
      <c r="Y273" s="26"/>
      <c r="AA273" s="238">
        <f>IF(OR(J273="Fail",ISBLANK(J273)),INDEX('Issue Code Table'!C:C,MATCH(N:N,'Issue Code Table'!A:A,0)),IF(M273="Critical",6,IF(M273="Significant",5,IF(M273="Moderate",3,2))))</f>
        <v>5</v>
      </c>
    </row>
    <row r="274" spans="1:27" ht="83.15" customHeight="1" x14ac:dyDescent="0.25">
      <c r="A274" s="158" t="s">
        <v>5199</v>
      </c>
      <c r="B274" s="82" t="s">
        <v>1496</v>
      </c>
      <c r="C274" s="82" t="s">
        <v>1382</v>
      </c>
      <c r="D274" s="84" t="s">
        <v>215</v>
      </c>
      <c r="E274" s="82" t="s">
        <v>5200</v>
      </c>
      <c r="F274" s="82" t="s">
        <v>2895</v>
      </c>
      <c r="G274" s="82" t="s">
        <v>5201</v>
      </c>
      <c r="H274" s="84" t="s">
        <v>5202</v>
      </c>
      <c r="I274" s="90"/>
      <c r="J274" s="82"/>
      <c r="K274" s="264" t="s">
        <v>5203</v>
      </c>
      <c r="L274" s="96"/>
      <c r="M274" s="86" t="s">
        <v>182</v>
      </c>
      <c r="N274" s="251" t="s">
        <v>855</v>
      </c>
      <c r="O274" s="273" t="s">
        <v>856</v>
      </c>
      <c r="P274" s="76"/>
      <c r="Q274" s="263" t="s">
        <v>5204</v>
      </c>
      <c r="R274" s="263" t="s">
        <v>5205</v>
      </c>
      <c r="S274" s="82" t="s">
        <v>2895</v>
      </c>
      <c r="T274" s="261" t="s">
        <v>5206</v>
      </c>
      <c r="U274" s="264" t="s">
        <v>5207</v>
      </c>
      <c r="V274" s="85" t="s">
        <v>5208</v>
      </c>
      <c r="W274" s="79" t="s">
        <v>6519</v>
      </c>
      <c r="X274" s="79" t="s">
        <v>229</v>
      </c>
      <c r="Y274" s="26"/>
      <c r="AA274" s="238">
        <f>IF(OR(J274="Fail",ISBLANK(J274)),INDEX('Issue Code Table'!C:C,MATCH(N:N,'Issue Code Table'!A:A,0)),IF(M274="Critical",6,IF(M274="Significant",5,IF(M274="Moderate",3,2))))</f>
        <v>5</v>
      </c>
    </row>
    <row r="275" spans="1:27" ht="70.5" customHeight="1" x14ac:dyDescent="0.25">
      <c r="A275" s="158" t="s">
        <v>5209</v>
      </c>
      <c r="B275" s="82" t="s">
        <v>1496</v>
      </c>
      <c r="C275" s="82" t="s">
        <v>1382</v>
      </c>
      <c r="D275" s="84" t="s">
        <v>215</v>
      </c>
      <c r="E275" s="82" t="s">
        <v>5210</v>
      </c>
      <c r="F275" s="82" t="s">
        <v>5211</v>
      </c>
      <c r="G275" s="82" t="s">
        <v>5212</v>
      </c>
      <c r="H275" s="84" t="s">
        <v>5213</v>
      </c>
      <c r="I275" s="240"/>
      <c r="J275" s="85"/>
      <c r="K275" s="85" t="s">
        <v>5214</v>
      </c>
      <c r="L275" s="98"/>
      <c r="M275" s="86" t="s">
        <v>182</v>
      </c>
      <c r="N275" s="251" t="s">
        <v>1180</v>
      </c>
      <c r="O275" s="273" t="s">
        <v>3803</v>
      </c>
      <c r="P275" s="76"/>
      <c r="Q275" s="263" t="s">
        <v>5215</v>
      </c>
      <c r="R275" s="263" t="s">
        <v>5216</v>
      </c>
      <c r="S275" s="82" t="s">
        <v>5211</v>
      </c>
      <c r="T275" s="261" t="s">
        <v>5217</v>
      </c>
      <c r="U275" s="264" t="s">
        <v>5218</v>
      </c>
      <c r="V275" s="85" t="s">
        <v>5219</v>
      </c>
      <c r="W275" s="79" t="s">
        <v>6518</v>
      </c>
      <c r="X275" s="79" t="s">
        <v>229</v>
      </c>
      <c r="Y275" s="26"/>
      <c r="AA275" s="238">
        <f>IF(OR(J275="Fail",ISBLANK(J275)),INDEX('Issue Code Table'!C:C,MATCH(N:N,'Issue Code Table'!A:A,0)),IF(M275="Critical",6,IF(M275="Significant",5,IF(M275="Moderate",3,2))))</f>
        <v>5</v>
      </c>
    </row>
    <row r="276" spans="1:27" ht="83.15" customHeight="1" x14ac:dyDescent="0.25">
      <c r="A276" s="158" t="s">
        <v>5220</v>
      </c>
      <c r="B276" s="82" t="s">
        <v>5221</v>
      </c>
      <c r="C276" s="82" t="s">
        <v>5222</v>
      </c>
      <c r="D276" s="84" t="s">
        <v>215</v>
      </c>
      <c r="E276" s="82" t="s">
        <v>5223</v>
      </c>
      <c r="F276" s="82" t="s">
        <v>5224</v>
      </c>
      <c r="G276" s="82" t="s">
        <v>5225</v>
      </c>
      <c r="H276" s="84" t="s">
        <v>5226</v>
      </c>
      <c r="I276" s="92"/>
      <c r="J276" s="92"/>
      <c r="K276" s="93" t="s">
        <v>5227</v>
      </c>
      <c r="L276" s="99"/>
      <c r="M276" s="94" t="s">
        <v>276</v>
      </c>
      <c r="N276" s="94" t="s">
        <v>893</v>
      </c>
      <c r="O276" s="94" t="s">
        <v>894</v>
      </c>
      <c r="P276" s="76"/>
      <c r="Q276" s="263" t="s">
        <v>5228</v>
      </c>
      <c r="R276" s="263" t="s">
        <v>5229</v>
      </c>
      <c r="S276" s="82" t="s">
        <v>5224</v>
      </c>
      <c r="T276" s="261" t="s">
        <v>5230</v>
      </c>
      <c r="U276" s="264" t="s">
        <v>3042</v>
      </c>
      <c r="V276" s="85" t="s">
        <v>5231</v>
      </c>
      <c r="W276" s="79" t="s">
        <v>6590</v>
      </c>
      <c r="X276" s="79"/>
      <c r="Y276" s="26"/>
      <c r="AA276" s="238">
        <f>IF(OR(J276="Fail",ISBLANK(J276)),INDEX('Issue Code Table'!C:C,MATCH(N:N,'Issue Code Table'!A:A,0)),IF(M276="Critical",6,IF(M276="Significant",5,IF(M276="Moderate",3,2))))</f>
        <v>4</v>
      </c>
    </row>
    <row r="277" spans="1:27" ht="83.15" customHeight="1" x14ac:dyDescent="0.25">
      <c r="A277" s="158" t="s">
        <v>5232</v>
      </c>
      <c r="B277" s="82" t="s">
        <v>2876</v>
      </c>
      <c r="C277" s="82" t="s">
        <v>2877</v>
      </c>
      <c r="D277" s="84" t="s">
        <v>215</v>
      </c>
      <c r="E277" s="82" t="s">
        <v>5233</v>
      </c>
      <c r="F277" s="82" t="s">
        <v>5234</v>
      </c>
      <c r="G277" s="82" t="s">
        <v>5235</v>
      </c>
      <c r="H277" s="84" t="s">
        <v>5236</v>
      </c>
      <c r="I277" s="271"/>
      <c r="J277" s="88"/>
      <c r="K277" s="264" t="s">
        <v>5237</v>
      </c>
      <c r="L277" s="98"/>
      <c r="M277" s="86" t="s">
        <v>182</v>
      </c>
      <c r="N277" s="251" t="s">
        <v>1570</v>
      </c>
      <c r="O277" s="273" t="s">
        <v>1571</v>
      </c>
      <c r="P277" s="76"/>
      <c r="Q277" s="263" t="s">
        <v>5238</v>
      </c>
      <c r="R277" s="263" t="s">
        <v>5239</v>
      </c>
      <c r="S277" s="82" t="s">
        <v>5234</v>
      </c>
      <c r="T277" s="261" t="s">
        <v>5240</v>
      </c>
      <c r="U277" s="264" t="s">
        <v>3042</v>
      </c>
      <c r="V277" s="85" t="s">
        <v>5241</v>
      </c>
      <c r="W277" s="79" t="s">
        <v>6517</v>
      </c>
      <c r="X277" s="79" t="s">
        <v>229</v>
      </c>
      <c r="Y277" s="26"/>
      <c r="AA277" s="238">
        <f>IF(OR(J277="Fail",ISBLANK(J277)),INDEX('Issue Code Table'!C:C,MATCH(N:N,'Issue Code Table'!A:A,0)),IF(M277="Critical",6,IF(M277="Significant",5,IF(M277="Moderate",3,2))))</f>
        <v>5</v>
      </c>
    </row>
    <row r="278" spans="1:27" ht="83.15" customHeight="1" x14ac:dyDescent="0.25">
      <c r="A278" s="158" t="s">
        <v>5242</v>
      </c>
      <c r="B278" s="82" t="s">
        <v>2876</v>
      </c>
      <c r="C278" s="82" t="s">
        <v>2877</v>
      </c>
      <c r="D278" s="84" t="s">
        <v>215</v>
      </c>
      <c r="E278" s="82" t="s">
        <v>2878</v>
      </c>
      <c r="F278" s="82" t="s">
        <v>2884</v>
      </c>
      <c r="G278" s="82" t="s">
        <v>5243</v>
      </c>
      <c r="H278" s="84" t="s">
        <v>5244</v>
      </c>
      <c r="I278" s="240"/>
      <c r="J278" s="85"/>
      <c r="K278" s="240" t="s">
        <v>2882</v>
      </c>
      <c r="L278" s="98"/>
      <c r="M278" s="249" t="s">
        <v>182</v>
      </c>
      <c r="N278" s="265" t="s">
        <v>1262</v>
      </c>
      <c r="O278" s="89" t="s">
        <v>1263</v>
      </c>
      <c r="P278" s="76"/>
      <c r="Q278" s="263" t="s">
        <v>5238</v>
      </c>
      <c r="R278" s="263" t="s">
        <v>5245</v>
      </c>
      <c r="S278" s="82" t="s">
        <v>2884</v>
      </c>
      <c r="T278" s="261" t="s">
        <v>5246</v>
      </c>
      <c r="U278" s="264" t="s">
        <v>3042</v>
      </c>
      <c r="V278" s="85" t="s">
        <v>5247</v>
      </c>
      <c r="W278" s="79" t="s">
        <v>6516</v>
      </c>
      <c r="X278" s="79" t="s">
        <v>229</v>
      </c>
      <c r="Y278" s="26"/>
      <c r="AA278" s="238">
        <f>IF(OR(J278="Fail",ISBLANK(J278)),INDEX('Issue Code Table'!C:C,MATCH(N:N,'Issue Code Table'!A:A,0)),IF(M278="Critical",6,IF(M278="Significant",5,IF(M278="Moderate",3,2))))</f>
        <v>5</v>
      </c>
    </row>
    <row r="279" spans="1:27" ht="83.15" customHeight="1" x14ac:dyDescent="0.25">
      <c r="A279" s="158" t="s">
        <v>5248</v>
      </c>
      <c r="B279" s="82" t="s">
        <v>2929</v>
      </c>
      <c r="C279" s="82" t="s">
        <v>2930</v>
      </c>
      <c r="D279" s="84" t="s">
        <v>215</v>
      </c>
      <c r="E279" s="82" t="s">
        <v>5249</v>
      </c>
      <c r="F279" s="82" t="s">
        <v>5250</v>
      </c>
      <c r="G279" s="82" t="s">
        <v>5251</v>
      </c>
      <c r="H279" s="84" t="s">
        <v>5252</v>
      </c>
      <c r="I279" s="240"/>
      <c r="J279" s="85"/>
      <c r="K279" s="240" t="s">
        <v>5253</v>
      </c>
      <c r="L279" s="98"/>
      <c r="M279" s="262" t="s">
        <v>182</v>
      </c>
      <c r="N279" s="262" t="s">
        <v>855</v>
      </c>
      <c r="O279" s="262" t="s">
        <v>856</v>
      </c>
      <c r="P279" s="76"/>
      <c r="Q279" s="263" t="s">
        <v>5254</v>
      </c>
      <c r="R279" s="263" t="s">
        <v>5255</v>
      </c>
      <c r="S279" s="82" t="s">
        <v>5250</v>
      </c>
      <c r="T279" s="261" t="s">
        <v>5256</v>
      </c>
      <c r="U279" s="264" t="s">
        <v>5257</v>
      </c>
      <c r="V279" s="85" t="s">
        <v>5258</v>
      </c>
      <c r="W279" s="79" t="s">
        <v>6589</v>
      </c>
      <c r="X279" s="79" t="s">
        <v>229</v>
      </c>
      <c r="Y279" s="26"/>
      <c r="AA279" s="238">
        <f>IF(OR(J279="Fail",ISBLANK(J279)),INDEX('Issue Code Table'!C:C,MATCH(N:N,'Issue Code Table'!A:A,0)),IF(M279="Critical",6,IF(M279="Significant",5,IF(M279="Moderate",3,2))))</f>
        <v>5</v>
      </c>
    </row>
    <row r="280" spans="1:27" ht="83.15" customHeight="1" x14ac:dyDescent="0.25">
      <c r="A280" s="158" t="s">
        <v>5259</v>
      </c>
      <c r="B280" s="82" t="s">
        <v>4251</v>
      </c>
      <c r="C280" s="82" t="s">
        <v>4252</v>
      </c>
      <c r="D280" s="84" t="s">
        <v>215</v>
      </c>
      <c r="E280" s="82" t="s">
        <v>5260</v>
      </c>
      <c r="F280" s="82" t="s">
        <v>5261</v>
      </c>
      <c r="G280" s="82" t="s">
        <v>5262</v>
      </c>
      <c r="H280" s="84" t="s">
        <v>5263</v>
      </c>
      <c r="I280" s="271"/>
      <c r="J280" s="88"/>
      <c r="K280" s="264" t="s">
        <v>5264</v>
      </c>
      <c r="L280" s="98"/>
      <c r="M280" s="86" t="s">
        <v>276</v>
      </c>
      <c r="N280" s="251" t="s">
        <v>1023</v>
      </c>
      <c r="O280" s="273" t="s">
        <v>4106</v>
      </c>
      <c r="P280" s="76"/>
      <c r="Q280" s="263" t="s">
        <v>5265</v>
      </c>
      <c r="R280" s="263" t="s">
        <v>5266</v>
      </c>
      <c r="S280" s="82" t="s">
        <v>5261</v>
      </c>
      <c r="T280" s="261" t="s">
        <v>5267</v>
      </c>
      <c r="U280" s="264" t="s">
        <v>5268</v>
      </c>
      <c r="V280" s="85"/>
      <c r="W280" s="79" t="s">
        <v>6515</v>
      </c>
      <c r="X280" s="79"/>
      <c r="Y280" s="26"/>
      <c r="AA280" s="238">
        <f>IF(OR(J280="Fail",ISBLANK(J280)),INDEX('Issue Code Table'!C:C,MATCH(N:N,'Issue Code Table'!A:A,0)),IF(M280="Critical",6,IF(M280="Significant",5,IF(M280="Moderate",3,2))))</f>
        <v>3</v>
      </c>
    </row>
    <row r="281" spans="1:27" ht="83.15" customHeight="1" x14ac:dyDescent="0.25">
      <c r="A281" s="158" t="s">
        <v>5269</v>
      </c>
      <c r="B281" s="82" t="s">
        <v>4251</v>
      </c>
      <c r="C281" s="82" t="s">
        <v>4252</v>
      </c>
      <c r="D281" s="84" t="s">
        <v>215</v>
      </c>
      <c r="E281" s="82" t="s">
        <v>5270</v>
      </c>
      <c r="F281" s="82" t="s">
        <v>5271</v>
      </c>
      <c r="G281" s="82" t="s">
        <v>5272</v>
      </c>
      <c r="H281" s="84" t="s">
        <v>5273</v>
      </c>
      <c r="I281" s="271"/>
      <c r="J281" s="88"/>
      <c r="K281" s="264" t="s">
        <v>5274</v>
      </c>
      <c r="L281" s="98"/>
      <c r="M281" s="86" t="s">
        <v>276</v>
      </c>
      <c r="N281" s="251" t="s">
        <v>1023</v>
      </c>
      <c r="O281" s="273" t="s">
        <v>4106</v>
      </c>
      <c r="P281" s="76"/>
      <c r="Q281" s="263" t="s">
        <v>5265</v>
      </c>
      <c r="R281" s="263" t="s">
        <v>5275</v>
      </c>
      <c r="S281" s="82" t="s">
        <v>5271</v>
      </c>
      <c r="T281" s="261" t="s">
        <v>5276</v>
      </c>
      <c r="U281" s="264" t="s">
        <v>3042</v>
      </c>
      <c r="V281" s="85"/>
      <c r="W281" s="79" t="s">
        <v>6514</v>
      </c>
      <c r="X281" s="79"/>
      <c r="Y281" s="26"/>
      <c r="AA281" s="238">
        <f>IF(OR(J281="Fail",ISBLANK(J281)),INDEX('Issue Code Table'!C:C,MATCH(N:N,'Issue Code Table'!A:A,0)),IF(M281="Critical",6,IF(M281="Significant",5,IF(M281="Moderate",3,2))))</f>
        <v>3</v>
      </c>
    </row>
    <row r="282" spans="1:27" ht="83.15" customHeight="1" x14ac:dyDescent="0.25">
      <c r="A282" s="158" t="s">
        <v>5277</v>
      </c>
      <c r="B282" s="82" t="s">
        <v>270</v>
      </c>
      <c r="C282" s="82" t="s">
        <v>271</v>
      </c>
      <c r="D282" s="84" t="s">
        <v>215</v>
      </c>
      <c r="E282" s="82" t="s">
        <v>2750</v>
      </c>
      <c r="F282" s="82" t="s">
        <v>2756</v>
      </c>
      <c r="G282" s="82" t="s">
        <v>5278</v>
      </c>
      <c r="H282" s="84" t="s">
        <v>5279</v>
      </c>
      <c r="I282" s="240"/>
      <c r="J282" s="85"/>
      <c r="K282" s="240" t="s">
        <v>2754</v>
      </c>
      <c r="L282" s="98"/>
      <c r="M282" s="243" t="s">
        <v>182</v>
      </c>
      <c r="N282" s="265" t="s">
        <v>921</v>
      </c>
      <c r="O282" s="89" t="s">
        <v>922</v>
      </c>
      <c r="P282" s="76"/>
      <c r="Q282" s="263" t="s">
        <v>5280</v>
      </c>
      <c r="R282" s="263" t="s">
        <v>5281</v>
      </c>
      <c r="S282" s="82" t="s">
        <v>2756</v>
      </c>
      <c r="T282" s="261" t="s">
        <v>5282</v>
      </c>
      <c r="U282" s="264" t="s">
        <v>3042</v>
      </c>
      <c r="V282" s="85" t="s">
        <v>5283</v>
      </c>
      <c r="W282" s="79" t="s">
        <v>6513</v>
      </c>
      <c r="X282" s="79" t="s">
        <v>229</v>
      </c>
      <c r="Y282" s="26"/>
      <c r="AA282" s="238">
        <f>IF(OR(J282="Fail",ISBLANK(J282)),INDEX('Issue Code Table'!C:C,MATCH(N:N,'Issue Code Table'!A:A,0)),IF(M282="Critical",6,IF(M282="Significant",5,IF(M282="Moderate",3,2))))</f>
        <v>6</v>
      </c>
    </row>
    <row r="283" spans="1:27" ht="83.15" customHeight="1" x14ac:dyDescent="0.25">
      <c r="A283" s="158" t="s">
        <v>5284</v>
      </c>
      <c r="B283" s="82" t="s">
        <v>334</v>
      </c>
      <c r="C283" s="82" t="s">
        <v>335</v>
      </c>
      <c r="D283" s="84" t="s">
        <v>215</v>
      </c>
      <c r="E283" s="82" t="s">
        <v>2776</v>
      </c>
      <c r="F283" s="82" t="s">
        <v>2782</v>
      </c>
      <c r="G283" s="82" t="s">
        <v>5285</v>
      </c>
      <c r="H283" s="84" t="s">
        <v>5286</v>
      </c>
      <c r="I283" s="240"/>
      <c r="J283" s="85"/>
      <c r="K283" s="240" t="s">
        <v>2780</v>
      </c>
      <c r="L283" s="98"/>
      <c r="M283" s="249" t="s">
        <v>182</v>
      </c>
      <c r="N283" s="251" t="s">
        <v>208</v>
      </c>
      <c r="O283" s="87" t="s">
        <v>209</v>
      </c>
      <c r="P283" s="76"/>
      <c r="Q283" s="263" t="s">
        <v>5280</v>
      </c>
      <c r="R283" s="263" t="s">
        <v>5287</v>
      </c>
      <c r="S283" s="82" t="s">
        <v>2782</v>
      </c>
      <c r="T283" s="261" t="s">
        <v>5288</v>
      </c>
      <c r="U283" s="264" t="s">
        <v>3042</v>
      </c>
      <c r="V283" s="85" t="s">
        <v>5289</v>
      </c>
      <c r="W283" s="79" t="s">
        <v>6512</v>
      </c>
      <c r="X283" s="79" t="s">
        <v>229</v>
      </c>
      <c r="Y283" s="26"/>
      <c r="AA283" s="238">
        <f>IF(OR(J283="Fail",ISBLANK(J283)),INDEX('Issue Code Table'!C:C,MATCH(N:N,'Issue Code Table'!A:A,0)),IF(M283="Critical",6,IF(M283="Significant",5,IF(M283="Moderate",3,2))))</f>
        <v>6</v>
      </c>
    </row>
    <row r="284" spans="1:27" ht="64.5" customHeight="1" x14ac:dyDescent="0.25">
      <c r="A284" s="158" t="s">
        <v>5290</v>
      </c>
      <c r="B284" s="82" t="s">
        <v>270</v>
      </c>
      <c r="C284" s="82" t="s">
        <v>271</v>
      </c>
      <c r="D284" s="84" t="s">
        <v>215</v>
      </c>
      <c r="E284" s="82" t="s">
        <v>2739</v>
      </c>
      <c r="F284" s="82" t="s">
        <v>2746</v>
      </c>
      <c r="G284" s="82" t="s">
        <v>5291</v>
      </c>
      <c r="H284" s="84" t="s">
        <v>5292</v>
      </c>
      <c r="I284" s="240"/>
      <c r="J284" s="85"/>
      <c r="K284" s="240" t="s">
        <v>2743</v>
      </c>
      <c r="L284" s="98"/>
      <c r="M284" s="249" t="s">
        <v>182</v>
      </c>
      <c r="N284" s="251" t="s">
        <v>208</v>
      </c>
      <c r="O284" s="87" t="s">
        <v>209</v>
      </c>
      <c r="P284" s="76"/>
      <c r="Q284" s="263" t="s">
        <v>5280</v>
      </c>
      <c r="R284" s="263" t="s">
        <v>5293</v>
      </c>
      <c r="S284" s="82" t="s">
        <v>2746</v>
      </c>
      <c r="T284" s="261" t="s">
        <v>5294</v>
      </c>
      <c r="U284" s="264" t="s">
        <v>5295</v>
      </c>
      <c r="V284" s="85" t="s">
        <v>5296</v>
      </c>
      <c r="W284" s="79" t="s">
        <v>6511</v>
      </c>
      <c r="X284" s="79" t="s">
        <v>229</v>
      </c>
      <c r="Y284" s="26"/>
      <c r="AA284" s="238">
        <f>IF(OR(J284="Fail",ISBLANK(J284)),INDEX('Issue Code Table'!C:C,MATCH(N:N,'Issue Code Table'!A:A,0)),IF(M284="Critical",6,IF(M284="Significant",5,IF(M284="Moderate",3,2))))</f>
        <v>6</v>
      </c>
    </row>
    <row r="285" spans="1:27" ht="64.5" customHeight="1" x14ac:dyDescent="0.25">
      <c r="A285" s="158" t="s">
        <v>5297</v>
      </c>
      <c r="B285" s="82" t="s">
        <v>270</v>
      </c>
      <c r="C285" s="82" t="s">
        <v>271</v>
      </c>
      <c r="D285" s="84" t="s">
        <v>215</v>
      </c>
      <c r="E285" s="82" t="s">
        <v>2750</v>
      </c>
      <c r="F285" s="82" t="s">
        <v>2756</v>
      </c>
      <c r="G285" s="82" t="s">
        <v>5298</v>
      </c>
      <c r="H285" s="84" t="s">
        <v>5279</v>
      </c>
      <c r="I285" s="240"/>
      <c r="J285" s="85"/>
      <c r="K285" s="240" t="s">
        <v>2754</v>
      </c>
      <c r="L285" s="98"/>
      <c r="M285" s="243" t="s">
        <v>182</v>
      </c>
      <c r="N285" s="265" t="s">
        <v>921</v>
      </c>
      <c r="O285" s="89" t="s">
        <v>922</v>
      </c>
      <c r="P285" s="76"/>
      <c r="Q285" s="263" t="s">
        <v>5299</v>
      </c>
      <c r="R285" s="263" t="s">
        <v>5300</v>
      </c>
      <c r="S285" s="82" t="s">
        <v>2756</v>
      </c>
      <c r="T285" s="261" t="s">
        <v>5301</v>
      </c>
      <c r="U285" s="264" t="s">
        <v>3042</v>
      </c>
      <c r="V285" s="85" t="s">
        <v>5302</v>
      </c>
      <c r="W285" s="79" t="s">
        <v>6510</v>
      </c>
      <c r="X285" s="79" t="s">
        <v>229</v>
      </c>
      <c r="Y285" s="26"/>
      <c r="AA285" s="238">
        <f>IF(OR(J285="Fail",ISBLANK(J285)),INDEX('Issue Code Table'!C:C,MATCH(N:N,'Issue Code Table'!A:A,0)),IF(M285="Critical",6,IF(M285="Significant",5,IF(M285="Moderate",3,2))))</f>
        <v>6</v>
      </c>
    </row>
    <row r="286" spans="1:27" ht="83.15" customHeight="1" x14ac:dyDescent="0.25">
      <c r="A286" s="158" t="s">
        <v>5303</v>
      </c>
      <c r="B286" s="82" t="s">
        <v>334</v>
      </c>
      <c r="C286" s="82" t="s">
        <v>335</v>
      </c>
      <c r="D286" s="84" t="s">
        <v>215</v>
      </c>
      <c r="E286" s="82" t="s">
        <v>2776</v>
      </c>
      <c r="F286" s="82" t="s">
        <v>2782</v>
      </c>
      <c r="G286" s="82" t="s">
        <v>5304</v>
      </c>
      <c r="H286" s="84" t="s">
        <v>5286</v>
      </c>
      <c r="I286" s="240"/>
      <c r="J286" s="85"/>
      <c r="K286" s="240" t="s">
        <v>2780</v>
      </c>
      <c r="L286" s="98"/>
      <c r="M286" s="249" t="s">
        <v>182</v>
      </c>
      <c r="N286" s="251" t="s">
        <v>208</v>
      </c>
      <c r="O286" s="87" t="s">
        <v>209</v>
      </c>
      <c r="P286" s="76"/>
      <c r="Q286" s="263" t="s">
        <v>5299</v>
      </c>
      <c r="R286" s="263" t="s">
        <v>5305</v>
      </c>
      <c r="S286" s="82" t="s">
        <v>2782</v>
      </c>
      <c r="T286" s="261" t="s">
        <v>5306</v>
      </c>
      <c r="U286" s="264" t="s">
        <v>3042</v>
      </c>
      <c r="V286" s="85" t="s">
        <v>5307</v>
      </c>
      <c r="W286" s="79" t="s">
        <v>6509</v>
      </c>
      <c r="X286" s="79" t="s">
        <v>229</v>
      </c>
      <c r="Y286" s="26"/>
      <c r="AA286" s="238">
        <f>IF(OR(J286="Fail",ISBLANK(J286)),INDEX('Issue Code Table'!C:C,MATCH(N:N,'Issue Code Table'!A:A,0)),IF(M286="Critical",6,IF(M286="Significant",5,IF(M286="Moderate",3,2))))</f>
        <v>6</v>
      </c>
    </row>
    <row r="287" spans="1:27" ht="83.15" customHeight="1" x14ac:dyDescent="0.25">
      <c r="A287" s="158" t="s">
        <v>5308</v>
      </c>
      <c r="B287" s="82" t="s">
        <v>270</v>
      </c>
      <c r="C287" s="82" t="s">
        <v>271</v>
      </c>
      <c r="D287" s="84" t="s">
        <v>215</v>
      </c>
      <c r="E287" s="82" t="s">
        <v>2766</v>
      </c>
      <c r="F287" s="82" t="s">
        <v>2772</v>
      </c>
      <c r="G287" s="82" t="s">
        <v>5309</v>
      </c>
      <c r="H287" s="84" t="s">
        <v>5310</v>
      </c>
      <c r="I287" s="240"/>
      <c r="J287" s="85"/>
      <c r="K287" s="240" t="s">
        <v>2770</v>
      </c>
      <c r="L287" s="98"/>
      <c r="M287" s="249" t="s">
        <v>182</v>
      </c>
      <c r="N287" s="262" t="s">
        <v>1010</v>
      </c>
      <c r="O287" s="89" t="s">
        <v>1011</v>
      </c>
      <c r="P287" s="76"/>
      <c r="Q287" s="263" t="s">
        <v>5299</v>
      </c>
      <c r="R287" s="263" t="s">
        <v>5311</v>
      </c>
      <c r="S287" s="82" t="s">
        <v>2772</v>
      </c>
      <c r="T287" s="261" t="s">
        <v>5312</v>
      </c>
      <c r="U287" s="264" t="s">
        <v>5313</v>
      </c>
      <c r="V287" s="85" t="s">
        <v>5314</v>
      </c>
      <c r="W287" s="79" t="s">
        <v>6508</v>
      </c>
      <c r="X287" s="79" t="s">
        <v>229</v>
      </c>
      <c r="Y287" s="26"/>
      <c r="AA287" s="238">
        <f>IF(OR(J287="Fail",ISBLANK(J287)),INDEX('Issue Code Table'!C:C,MATCH(N:N,'Issue Code Table'!A:A,0)),IF(M287="Critical",6,IF(M287="Significant",5,IF(M287="Moderate",3,2))))</f>
        <v>5</v>
      </c>
    </row>
    <row r="288" spans="1:27" ht="83.15" customHeight="1" x14ac:dyDescent="0.25">
      <c r="A288" s="158" t="s">
        <v>5315</v>
      </c>
      <c r="B288" s="82" t="s">
        <v>1817</v>
      </c>
      <c r="C288" s="82" t="s">
        <v>1818</v>
      </c>
      <c r="D288" s="84" t="s">
        <v>215</v>
      </c>
      <c r="E288" s="82" t="s">
        <v>5316</v>
      </c>
      <c r="F288" s="82" t="s">
        <v>2819</v>
      </c>
      <c r="G288" s="82" t="s">
        <v>5317</v>
      </c>
      <c r="H288" s="84" t="s">
        <v>5318</v>
      </c>
      <c r="I288" s="240"/>
      <c r="J288" s="85"/>
      <c r="K288" s="240" t="s">
        <v>2817</v>
      </c>
      <c r="L288" s="98" t="s">
        <v>5319</v>
      </c>
      <c r="M288" s="243" t="s">
        <v>182</v>
      </c>
      <c r="N288" s="262" t="s">
        <v>986</v>
      </c>
      <c r="O288" s="89" t="s">
        <v>2555</v>
      </c>
      <c r="P288" s="76"/>
      <c r="Q288" s="263" t="s">
        <v>5320</v>
      </c>
      <c r="R288" s="263" t="s">
        <v>5321</v>
      </c>
      <c r="S288" s="82" t="s">
        <v>2819</v>
      </c>
      <c r="T288" s="261" t="s">
        <v>5322</v>
      </c>
      <c r="U288" s="264" t="s">
        <v>5323</v>
      </c>
      <c r="V288" s="85" t="s">
        <v>5324</v>
      </c>
      <c r="W288" s="79" t="s">
        <v>6507</v>
      </c>
      <c r="X288" s="79" t="s">
        <v>229</v>
      </c>
      <c r="Y288" s="26"/>
      <c r="AA288" s="238">
        <f>IF(OR(J288="Fail",ISBLANK(J288)),INDEX('Issue Code Table'!C:C,MATCH(N:N,'Issue Code Table'!A:A,0)),IF(M288="Critical",6,IF(M288="Significant",5,IF(M288="Moderate",3,2))))</f>
        <v>5</v>
      </c>
    </row>
    <row r="289" spans="1:27" ht="83.15" customHeight="1" x14ac:dyDescent="0.25">
      <c r="A289" s="158" t="s">
        <v>5325</v>
      </c>
      <c r="B289" s="82" t="s">
        <v>270</v>
      </c>
      <c r="C289" s="82" t="s">
        <v>271</v>
      </c>
      <c r="D289" s="84" t="s">
        <v>215</v>
      </c>
      <c r="E289" s="82" t="s">
        <v>5326</v>
      </c>
      <c r="F289" s="82" t="s">
        <v>2819</v>
      </c>
      <c r="G289" s="82" t="s">
        <v>5327</v>
      </c>
      <c r="H289" s="84" t="s">
        <v>5328</v>
      </c>
      <c r="I289" s="240"/>
      <c r="J289" s="85"/>
      <c r="K289" s="240" t="s">
        <v>5329</v>
      </c>
      <c r="L289" s="240"/>
      <c r="M289" s="249" t="s">
        <v>182</v>
      </c>
      <c r="N289" s="262" t="s">
        <v>986</v>
      </c>
      <c r="O289" s="89" t="s">
        <v>2555</v>
      </c>
      <c r="P289" s="76"/>
      <c r="Q289" s="263" t="s">
        <v>5320</v>
      </c>
      <c r="R289" s="263" t="s">
        <v>5330</v>
      </c>
      <c r="S289" s="82" t="s">
        <v>2819</v>
      </c>
      <c r="T289" s="261" t="s">
        <v>5331</v>
      </c>
      <c r="U289" s="264" t="s">
        <v>5332</v>
      </c>
      <c r="V289" s="85" t="s">
        <v>5324</v>
      </c>
      <c r="W289" s="79" t="s">
        <v>6506</v>
      </c>
      <c r="X289" s="79" t="s">
        <v>229</v>
      </c>
      <c r="Y289" s="26"/>
      <c r="AA289" s="238">
        <f>IF(OR(J289="Fail",ISBLANK(J289)),INDEX('Issue Code Table'!C:C,MATCH(N:N,'Issue Code Table'!A:A,0)),IF(M289="Critical",6,IF(M289="Significant",5,IF(M289="Moderate",3,2))))</f>
        <v>5</v>
      </c>
    </row>
    <row r="290" spans="1:27" ht="83.15" customHeight="1" x14ac:dyDescent="0.25">
      <c r="A290" s="158" t="s">
        <v>5333</v>
      </c>
      <c r="B290" s="82" t="s">
        <v>270</v>
      </c>
      <c r="C290" s="82" t="s">
        <v>271</v>
      </c>
      <c r="D290" s="84" t="s">
        <v>215</v>
      </c>
      <c r="E290" s="82" t="s">
        <v>2841</v>
      </c>
      <c r="F290" s="82" t="s">
        <v>5334</v>
      </c>
      <c r="G290" s="82" t="s">
        <v>5335</v>
      </c>
      <c r="H290" s="84" t="s">
        <v>5336</v>
      </c>
      <c r="I290" s="240"/>
      <c r="J290" s="85"/>
      <c r="K290" s="240" t="s">
        <v>2845</v>
      </c>
      <c r="L290" s="240"/>
      <c r="M290" s="262" t="s">
        <v>276</v>
      </c>
      <c r="N290" s="262" t="s">
        <v>986</v>
      </c>
      <c r="O290" s="89" t="s">
        <v>2555</v>
      </c>
      <c r="P290" s="76"/>
      <c r="Q290" s="263" t="s">
        <v>5320</v>
      </c>
      <c r="R290" s="263" t="s">
        <v>5337</v>
      </c>
      <c r="S290" s="82" t="s">
        <v>5334</v>
      </c>
      <c r="T290" s="261" t="s">
        <v>5338</v>
      </c>
      <c r="U290" s="264" t="s">
        <v>3042</v>
      </c>
      <c r="V290" s="85" t="s">
        <v>5339</v>
      </c>
      <c r="W290" s="79" t="s">
        <v>6505</v>
      </c>
      <c r="X290" s="79"/>
      <c r="Y290" s="26"/>
      <c r="AA290" s="238">
        <f>IF(OR(J290="Fail",ISBLANK(J290)),INDEX('Issue Code Table'!C:C,MATCH(N:N,'Issue Code Table'!A:A,0)),IF(M290="Critical",6,IF(M290="Significant",5,IF(M290="Moderate",3,2))))</f>
        <v>5</v>
      </c>
    </row>
    <row r="291" spans="1:27" ht="64.5" customHeight="1" x14ac:dyDescent="0.25">
      <c r="A291" s="158" t="s">
        <v>5340</v>
      </c>
      <c r="B291" s="82" t="s">
        <v>270</v>
      </c>
      <c r="C291" s="82" t="s">
        <v>271</v>
      </c>
      <c r="D291" s="84" t="s">
        <v>215</v>
      </c>
      <c r="E291" s="82" t="s">
        <v>2940</v>
      </c>
      <c r="F291" s="82" t="s">
        <v>5341</v>
      </c>
      <c r="G291" s="82" t="s">
        <v>5342</v>
      </c>
      <c r="H291" s="84" t="s">
        <v>5343</v>
      </c>
      <c r="I291" s="240"/>
      <c r="J291" s="85"/>
      <c r="K291" s="240" t="s">
        <v>2944</v>
      </c>
      <c r="L291" s="240"/>
      <c r="M291" s="262" t="s">
        <v>276</v>
      </c>
      <c r="N291" s="262" t="s">
        <v>794</v>
      </c>
      <c r="O291" s="89" t="s">
        <v>795</v>
      </c>
      <c r="P291" s="76"/>
      <c r="Q291" s="263" t="s">
        <v>5344</v>
      </c>
      <c r="R291" s="263" t="s">
        <v>5345</v>
      </c>
      <c r="S291" s="82" t="s">
        <v>5341</v>
      </c>
      <c r="T291" s="261" t="s">
        <v>5346</v>
      </c>
      <c r="U291" s="264" t="s">
        <v>5347</v>
      </c>
      <c r="V291" s="85" t="s">
        <v>5348</v>
      </c>
      <c r="W291" s="79" t="s">
        <v>6504</v>
      </c>
      <c r="X291" s="79"/>
      <c r="Y291" s="26"/>
      <c r="AA291" s="238">
        <f>IF(OR(J291="Fail",ISBLANK(J291)),INDEX('Issue Code Table'!C:C,MATCH(N:N,'Issue Code Table'!A:A,0)),IF(M291="Critical",6,IF(M291="Significant",5,IF(M291="Moderate",3,2))))</f>
        <v>4</v>
      </c>
    </row>
    <row r="292" spans="1:27" ht="55.5" customHeight="1" x14ac:dyDescent="0.25">
      <c r="A292" s="158" t="s">
        <v>5349</v>
      </c>
      <c r="B292" s="82" t="s">
        <v>270</v>
      </c>
      <c r="C292" s="82" t="s">
        <v>271</v>
      </c>
      <c r="D292" s="84" t="s">
        <v>215</v>
      </c>
      <c r="E292" s="82" t="s">
        <v>5350</v>
      </c>
      <c r="F292" s="82" t="s">
        <v>5341</v>
      </c>
      <c r="G292" s="82" t="s">
        <v>5351</v>
      </c>
      <c r="H292" s="84" t="s">
        <v>5352</v>
      </c>
      <c r="I292" s="240"/>
      <c r="J292" s="85"/>
      <c r="K292" s="240" t="s">
        <v>5353</v>
      </c>
      <c r="L292" s="240"/>
      <c r="M292" s="249" t="s">
        <v>276</v>
      </c>
      <c r="N292" s="262" t="s">
        <v>794</v>
      </c>
      <c r="O292" s="89" t="s">
        <v>795</v>
      </c>
      <c r="P292" s="76"/>
      <c r="Q292" s="263" t="s">
        <v>5344</v>
      </c>
      <c r="R292" s="263" t="s">
        <v>5354</v>
      </c>
      <c r="S292" s="82" t="s">
        <v>5341</v>
      </c>
      <c r="T292" s="261" t="s">
        <v>5355</v>
      </c>
      <c r="U292" s="264" t="s">
        <v>5356</v>
      </c>
      <c r="V292" s="85" t="s">
        <v>5357</v>
      </c>
      <c r="W292" s="79" t="s">
        <v>6503</v>
      </c>
      <c r="X292" s="79"/>
      <c r="Y292" s="26"/>
      <c r="AA292" s="238">
        <f>IF(OR(J292="Fail",ISBLANK(J292)),INDEX('Issue Code Table'!C:C,MATCH(N:N,'Issue Code Table'!A:A,0)),IF(M292="Critical",6,IF(M292="Significant",5,IF(M292="Moderate",3,2))))</f>
        <v>4</v>
      </c>
    </row>
    <row r="293" spans="1:27" ht="57.75" customHeight="1" x14ac:dyDescent="0.25">
      <c r="A293" s="158" t="s">
        <v>5358</v>
      </c>
      <c r="B293" s="82" t="s">
        <v>2929</v>
      </c>
      <c r="C293" s="82" t="s">
        <v>2930</v>
      </c>
      <c r="D293" s="84" t="s">
        <v>215</v>
      </c>
      <c r="E293" s="82" t="s">
        <v>2931</v>
      </c>
      <c r="F293" s="82" t="s">
        <v>5341</v>
      </c>
      <c r="G293" s="82" t="s">
        <v>5359</v>
      </c>
      <c r="H293" s="84" t="s">
        <v>5360</v>
      </c>
      <c r="I293" s="240"/>
      <c r="J293" s="85"/>
      <c r="K293" s="240" t="s">
        <v>2935</v>
      </c>
      <c r="L293" s="240"/>
      <c r="M293" s="262" t="s">
        <v>182</v>
      </c>
      <c r="N293" s="262" t="s">
        <v>855</v>
      </c>
      <c r="O293" s="262" t="s">
        <v>856</v>
      </c>
      <c r="P293" s="76"/>
      <c r="Q293" s="263" t="s">
        <v>5344</v>
      </c>
      <c r="R293" s="263" t="s">
        <v>5361</v>
      </c>
      <c r="S293" s="82" t="s">
        <v>5341</v>
      </c>
      <c r="T293" s="261" t="s">
        <v>5362</v>
      </c>
      <c r="U293" s="264" t="s">
        <v>5363</v>
      </c>
      <c r="V293" s="85" t="s">
        <v>5364</v>
      </c>
      <c r="W293" s="79" t="s">
        <v>6502</v>
      </c>
      <c r="X293" s="79" t="s">
        <v>229</v>
      </c>
      <c r="Y293" s="26"/>
      <c r="AA293" s="238">
        <f>IF(OR(J293="Fail",ISBLANK(J293)),INDEX('Issue Code Table'!C:C,MATCH(N:N,'Issue Code Table'!A:A,0)),IF(M293="Critical",6,IF(M293="Significant",5,IF(M293="Moderate",3,2))))</f>
        <v>5</v>
      </c>
    </row>
    <row r="294" spans="1:27" ht="67.5" customHeight="1" x14ac:dyDescent="0.25">
      <c r="A294" s="158" t="s">
        <v>5365</v>
      </c>
      <c r="B294" s="82" t="s">
        <v>2929</v>
      </c>
      <c r="C294" s="82" t="s">
        <v>2930</v>
      </c>
      <c r="D294" s="84" t="s">
        <v>215</v>
      </c>
      <c r="E294" s="82" t="s">
        <v>5366</v>
      </c>
      <c r="F294" s="82" t="s">
        <v>5341</v>
      </c>
      <c r="G294" s="82" t="s">
        <v>5367</v>
      </c>
      <c r="H294" s="84" t="s">
        <v>5368</v>
      </c>
      <c r="I294" s="240"/>
      <c r="J294" s="85"/>
      <c r="K294" s="240" t="s">
        <v>5369</v>
      </c>
      <c r="L294" s="240"/>
      <c r="M294" s="249" t="s">
        <v>276</v>
      </c>
      <c r="N294" s="262" t="s">
        <v>1076</v>
      </c>
      <c r="O294" s="89" t="s">
        <v>1077</v>
      </c>
      <c r="P294" s="76"/>
      <c r="Q294" s="263" t="s">
        <v>5344</v>
      </c>
      <c r="R294" s="263" t="s">
        <v>5370</v>
      </c>
      <c r="S294" s="82" t="s">
        <v>5341</v>
      </c>
      <c r="T294" s="261" t="s">
        <v>5371</v>
      </c>
      <c r="U294" s="264" t="s">
        <v>5372</v>
      </c>
      <c r="V294" s="85" t="s">
        <v>5373</v>
      </c>
      <c r="W294" s="79" t="s">
        <v>6501</v>
      </c>
      <c r="X294" s="79"/>
      <c r="Y294" s="26"/>
      <c r="AA294" s="238">
        <f>IF(OR(J294="Fail",ISBLANK(J294)),INDEX('Issue Code Table'!C:C,MATCH(N:N,'Issue Code Table'!A:A,0)),IF(M294="Critical",6,IF(M294="Significant",5,IF(M294="Moderate",3,2))))</f>
        <v>4</v>
      </c>
    </row>
    <row r="295" spans="1:27" ht="60.75" customHeight="1" x14ac:dyDescent="0.25">
      <c r="A295" s="158" t="s">
        <v>5374</v>
      </c>
      <c r="B295" s="82" t="s">
        <v>270</v>
      </c>
      <c r="C295" s="82" t="s">
        <v>271</v>
      </c>
      <c r="D295" s="84" t="s">
        <v>215</v>
      </c>
      <c r="E295" s="82" t="s">
        <v>5375</v>
      </c>
      <c r="F295" s="82" t="s">
        <v>5376</v>
      </c>
      <c r="G295" s="82" t="s">
        <v>5377</v>
      </c>
      <c r="H295" s="84" t="s">
        <v>5378</v>
      </c>
      <c r="I295" s="240"/>
      <c r="J295" s="85"/>
      <c r="K295" s="240" t="s">
        <v>5379</v>
      </c>
      <c r="L295" s="240"/>
      <c r="M295" s="253" t="s">
        <v>276</v>
      </c>
      <c r="N295" s="262" t="s">
        <v>1023</v>
      </c>
      <c r="O295" s="89" t="s">
        <v>4106</v>
      </c>
      <c r="P295" s="76"/>
      <c r="Q295" s="266" t="s">
        <v>5380</v>
      </c>
      <c r="R295" s="263" t="s">
        <v>5381</v>
      </c>
      <c r="S295" s="82" t="s">
        <v>5376</v>
      </c>
      <c r="T295" s="261" t="s">
        <v>5382</v>
      </c>
      <c r="U295" s="264" t="s">
        <v>5383</v>
      </c>
      <c r="V295" s="85" t="s">
        <v>5384</v>
      </c>
      <c r="W295" s="79" t="s">
        <v>6500</v>
      </c>
      <c r="X295" s="79"/>
      <c r="Y295" s="26"/>
      <c r="AA295" s="238">
        <f>IF(OR(J295="Fail",ISBLANK(J295)),INDEX('Issue Code Table'!C:C,MATCH(N:N,'Issue Code Table'!A:A,0)),IF(M295="Critical",6,IF(M295="Significant",5,IF(M295="Moderate",3,2))))</f>
        <v>3</v>
      </c>
    </row>
    <row r="296" spans="1:27" ht="63" customHeight="1" x14ac:dyDescent="0.25">
      <c r="A296" s="158" t="s">
        <v>5385</v>
      </c>
      <c r="B296" s="82" t="s">
        <v>270</v>
      </c>
      <c r="C296" s="82" t="s">
        <v>271</v>
      </c>
      <c r="D296" s="84" t="s">
        <v>215</v>
      </c>
      <c r="E296" s="82" t="s">
        <v>2920</v>
      </c>
      <c r="F296" s="82" t="s">
        <v>5386</v>
      </c>
      <c r="G296" s="82" t="s">
        <v>5387</v>
      </c>
      <c r="H296" s="84" t="s">
        <v>5388</v>
      </c>
      <c r="I296" s="240"/>
      <c r="J296" s="85"/>
      <c r="K296" s="240" t="s">
        <v>2924</v>
      </c>
      <c r="L296" s="240"/>
      <c r="M296" s="249" t="s">
        <v>182</v>
      </c>
      <c r="N296" s="262" t="s">
        <v>855</v>
      </c>
      <c r="O296" s="89" t="s">
        <v>856</v>
      </c>
      <c r="P296" s="76"/>
      <c r="Q296" s="266" t="s">
        <v>5389</v>
      </c>
      <c r="R296" s="263" t="s">
        <v>5390</v>
      </c>
      <c r="S296" s="82" t="s">
        <v>5386</v>
      </c>
      <c r="T296" s="261" t="s">
        <v>5391</v>
      </c>
      <c r="U296" s="264" t="s">
        <v>3042</v>
      </c>
      <c r="V296" s="85" t="s">
        <v>5392</v>
      </c>
      <c r="W296" s="79" t="s">
        <v>6499</v>
      </c>
      <c r="X296" s="79" t="s">
        <v>229</v>
      </c>
      <c r="Y296" s="26"/>
      <c r="AA296" s="238">
        <f>IF(OR(J296="Fail",ISBLANK(J296)),INDEX('Issue Code Table'!C:C,MATCH(N:N,'Issue Code Table'!A:A,0)),IF(M296="Critical",6,IF(M296="Significant",5,IF(M296="Moderate",3,2))))</f>
        <v>5</v>
      </c>
    </row>
    <row r="297" spans="1:27" ht="59.25" customHeight="1" x14ac:dyDescent="0.25">
      <c r="A297" s="158" t="s">
        <v>5393</v>
      </c>
      <c r="B297" s="82" t="s">
        <v>270</v>
      </c>
      <c r="C297" s="82" t="s">
        <v>271</v>
      </c>
      <c r="D297" s="84" t="s">
        <v>215</v>
      </c>
      <c r="E297" s="82" t="s">
        <v>2910</v>
      </c>
      <c r="F297" s="82" t="s">
        <v>2915</v>
      </c>
      <c r="G297" s="82" t="s">
        <v>5394</v>
      </c>
      <c r="H297" s="84" t="s">
        <v>5395</v>
      </c>
      <c r="I297" s="240"/>
      <c r="J297" s="85"/>
      <c r="K297" s="240" t="s">
        <v>2914</v>
      </c>
      <c r="L297" s="240"/>
      <c r="M297" s="262" t="s">
        <v>276</v>
      </c>
      <c r="N297" s="262" t="s">
        <v>2577</v>
      </c>
      <c r="O297" s="89" t="s">
        <v>2578</v>
      </c>
      <c r="P297" s="76"/>
      <c r="Q297" s="266" t="s">
        <v>5389</v>
      </c>
      <c r="R297" s="263" t="s">
        <v>5396</v>
      </c>
      <c r="S297" s="82" t="s">
        <v>2915</v>
      </c>
      <c r="T297" s="261" t="s">
        <v>5397</v>
      </c>
      <c r="U297" s="264" t="s">
        <v>5398</v>
      </c>
      <c r="V297" s="85" t="s">
        <v>5399</v>
      </c>
      <c r="W297" s="79" t="s">
        <v>6498</v>
      </c>
      <c r="X297" s="79"/>
      <c r="Y297" s="26"/>
      <c r="AA297" s="238">
        <f>IF(OR(J297="Fail",ISBLANK(J297)),INDEX('Issue Code Table'!C:C,MATCH(N:N,'Issue Code Table'!A:A,0)),IF(M297="Critical",6,IF(M297="Significant",5,IF(M297="Moderate",3,2))))</f>
        <v>5</v>
      </c>
    </row>
    <row r="298" spans="1:27" ht="52.5" customHeight="1" x14ac:dyDescent="0.25">
      <c r="A298" s="158" t="s">
        <v>5400</v>
      </c>
      <c r="B298" s="82" t="s">
        <v>270</v>
      </c>
      <c r="C298" s="82" t="s">
        <v>271</v>
      </c>
      <c r="D298" s="84" t="s">
        <v>215</v>
      </c>
      <c r="E298" s="82" t="s">
        <v>5401</v>
      </c>
      <c r="F298" s="82" t="s">
        <v>5402</v>
      </c>
      <c r="G298" s="82" t="s">
        <v>5403</v>
      </c>
      <c r="H298" s="84" t="s">
        <v>5404</v>
      </c>
      <c r="I298" s="271"/>
      <c r="J298" s="88"/>
      <c r="K298" s="264" t="s">
        <v>5405</v>
      </c>
      <c r="L298" s="89"/>
      <c r="M298" s="86" t="s">
        <v>182</v>
      </c>
      <c r="N298" s="251" t="s">
        <v>855</v>
      </c>
      <c r="O298" s="273" t="s">
        <v>856</v>
      </c>
      <c r="P298" s="76"/>
      <c r="Q298" s="266" t="s">
        <v>5406</v>
      </c>
      <c r="R298" s="263" t="s">
        <v>5407</v>
      </c>
      <c r="S298" s="82" t="s">
        <v>5402</v>
      </c>
      <c r="T298" s="261" t="s">
        <v>5408</v>
      </c>
      <c r="U298" s="264" t="s">
        <v>5409</v>
      </c>
      <c r="V298" s="85" t="s">
        <v>5410</v>
      </c>
      <c r="W298" s="79" t="s">
        <v>6497</v>
      </c>
      <c r="X298" s="79" t="s">
        <v>229</v>
      </c>
      <c r="Y298" s="26"/>
      <c r="AA298" s="238">
        <f>IF(OR(J298="Fail",ISBLANK(J298)),INDEX('Issue Code Table'!C:C,MATCH(N:N,'Issue Code Table'!A:A,0)),IF(M298="Critical",6,IF(M298="Significant",5,IF(M298="Moderate",3,2))))</f>
        <v>5</v>
      </c>
    </row>
    <row r="299" spans="1:27" ht="64.5" customHeight="1" x14ac:dyDescent="0.25">
      <c r="A299" s="158" t="s">
        <v>5411</v>
      </c>
      <c r="B299" s="82" t="s">
        <v>270</v>
      </c>
      <c r="C299" s="82" t="s">
        <v>271</v>
      </c>
      <c r="D299" s="84" t="s">
        <v>215</v>
      </c>
      <c r="E299" s="82" t="s">
        <v>2878</v>
      </c>
      <c r="F299" s="82" t="s">
        <v>2884</v>
      </c>
      <c r="G299" s="82" t="s">
        <v>5412</v>
      </c>
      <c r="H299" s="84" t="s">
        <v>5244</v>
      </c>
      <c r="I299" s="240"/>
      <c r="J299" s="85"/>
      <c r="K299" s="240" t="s">
        <v>2882</v>
      </c>
      <c r="L299" s="240"/>
      <c r="M299" s="249" t="s">
        <v>182</v>
      </c>
      <c r="N299" s="265" t="s">
        <v>1262</v>
      </c>
      <c r="O299" s="89" t="s">
        <v>1263</v>
      </c>
      <c r="P299" s="76"/>
      <c r="Q299" s="266" t="s">
        <v>5413</v>
      </c>
      <c r="R299" s="263" t="s">
        <v>5414</v>
      </c>
      <c r="S299" s="82" t="s">
        <v>2884</v>
      </c>
      <c r="T299" s="261" t="s">
        <v>5415</v>
      </c>
      <c r="U299" s="264" t="s">
        <v>3042</v>
      </c>
      <c r="V299" s="85" t="s">
        <v>5416</v>
      </c>
      <c r="W299" s="79" t="s">
        <v>6496</v>
      </c>
      <c r="X299" s="79" t="s">
        <v>229</v>
      </c>
      <c r="Y299" s="26"/>
      <c r="AA299" s="238">
        <f>IF(OR(J299="Fail",ISBLANK(J299)),INDEX('Issue Code Table'!C:C,MATCH(N:N,'Issue Code Table'!A:A,0)),IF(M299="Critical",6,IF(M299="Significant",5,IF(M299="Moderate",3,2))))</f>
        <v>5</v>
      </c>
    </row>
    <row r="300" spans="1:27" s="29" customFormat="1" ht="12.5" x14ac:dyDescent="0.25">
      <c r="A300" s="259"/>
      <c r="B300" s="260" t="s">
        <v>2965</v>
      </c>
      <c r="C300" s="260"/>
      <c r="D300" s="259"/>
      <c r="E300" s="259"/>
      <c r="F300" s="259"/>
      <c r="G300" s="259"/>
      <c r="H300" s="259"/>
      <c r="I300" s="259"/>
      <c r="J300" s="259"/>
      <c r="K300" s="259"/>
      <c r="L300" s="259"/>
      <c r="M300" s="259"/>
      <c r="N300" s="259"/>
      <c r="O300" s="259"/>
      <c r="P300" s="54"/>
      <c r="Q300" s="259"/>
      <c r="R300" s="259"/>
      <c r="S300" s="259"/>
      <c r="T300" s="259"/>
      <c r="U300" s="259"/>
      <c r="V300" s="259"/>
      <c r="W300" s="259"/>
      <c r="X300" s="259"/>
      <c r="AA300" s="259"/>
    </row>
    <row r="301" spans="1:27" ht="12.75" customHeight="1" x14ac:dyDescent="0.25">
      <c r="E301" s="100"/>
    </row>
    <row r="302" spans="1:27" ht="13.4" hidden="1" customHeight="1" x14ac:dyDescent="0.25">
      <c r="E302" s="100"/>
      <c r="I302" s="26" t="s">
        <v>2966</v>
      </c>
    </row>
    <row r="303" spans="1:27" ht="13.4" hidden="1" customHeight="1" x14ac:dyDescent="0.25">
      <c r="E303" s="100"/>
      <c r="I303" s="26" t="s">
        <v>58</v>
      </c>
    </row>
    <row r="304" spans="1:27" ht="13.4" hidden="1" customHeight="1" x14ac:dyDescent="0.25">
      <c r="E304" s="100"/>
      <c r="I304" s="26" t="s">
        <v>59</v>
      </c>
    </row>
    <row r="305" spans="5:9" ht="13.4" hidden="1" customHeight="1" x14ac:dyDescent="0.25">
      <c r="E305" s="100"/>
      <c r="I305" s="26" t="s">
        <v>47</v>
      </c>
    </row>
    <row r="306" spans="5:9" ht="13.4" hidden="1" customHeight="1" x14ac:dyDescent="0.25">
      <c r="E306" s="100"/>
      <c r="I306" s="26" t="s">
        <v>2967</v>
      </c>
    </row>
    <row r="307" spans="5:9" ht="13.4" hidden="1" customHeight="1" x14ac:dyDescent="0.25">
      <c r="E307" s="100"/>
    </row>
    <row r="308" spans="5:9" ht="13.4" hidden="1" customHeight="1" x14ac:dyDescent="0.25">
      <c r="E308" s="100"/>
      <c r="I308" s="29" t="s">
        <v>2968</v>
      </c>
    </row>
    <row r="309" spans="5:9" ht="13.4" hidden="1" customHeight="1" x14ac:dyDescent="0.25">
      <c r="E309" s="100"/>
      <c r="I309" s="30" t="s">
        <v>168</v>
      </c>
    </row>
    <row r="310" spans="5:9" ht="13.4" hidden="1" customHeight="1" x14ac:dyDescent="0.25">
      <c r="E310" s="100"/>
      <c r="I310" s="29" t="s">
        <v>182</v>
      </c>
    </row>
    <row r="311" spans="5:9" ht="13.4" hidden="1" customHeight="1" x14ac:dyDescent="0.25">
      <c r="E311" s="100"/>
      <c r="I311" s="29" t="s">
        <v>276</v>
      </c>
    </row>
    <row r="312" spans="5:9" ht="13.4" hidden="1" customHeight="1" x14ac:dyDescent="0.25">
      <c r="E312" s="100"/>
      <c r="I312" s="29" t="s">
        <v>236</v>
      </c>
    </row>
    <row r="313" spans="5:9" ht="12.75" hidden="1" customHeight="1" x14ac:dyDescent="0.25">
      <c r="E313" s="100"/>
    </row>
  </sheetData>
  <protectedRanges>
    <protectedRange password="E1A2" sqref="M2 AA2" name="Range1_2"/>
    <protectedRange password="E1A2" sqref="N7:O7" name="Range1_2_1"/>
    <protectedRange password="E1A2" sqref="AA3:AA299" name="Range1_1_1_1"/>
    <protectedRange password="E1A2" sqref="N8:O8" name="Range1_2_2"/>
    <protectedRange password="E1A2" sqref="N9:O9" name="Range1_2_3"/>
    <protectedRange password="E1A2" sqref="N10:O10" name="Range1_2_5"/>
    <protectedRange password="E1A2" sqref="N11:O11" name="Range1_2_6"/>
    <protectedRange password="E1A2" sqref="N12:O12" name="Range1_2_7"/>
    <protectedRange password="E1A2" sqref="N13:O14" name="Range1_2_8"/>
    <protectedRange password="E1A2" sqref="N15:O15" name="Range1_2_4"/>
    <protectedRange password="E1A2" sqref="N53:O53 N55:O55" name="Range1_2_9"/>
    <protectedRange password="E1A2" sqref="N56:O56" name="Range1_2_10"/>
    <protectedRange password="E1A2" sqref="N57:O58" name="Range1_2_11"/>
    <protectedRange password="E1A2" sqref="N71:O71" name="Range1_2_12"/>
    <protectedRange password="E1A2" sqref="N230:O230" name="Range1_2_13"/>
    <protectedRange password="E1A2" sqref="N282:O282 N285:O285" name="Range1_2_14"/>
    <protectedRange password="E1A2" sqref="N288:O288" name="Range1_2_15"/>
    <protectedRange password="E1A2" sqref="N2:O2" name="Range1_5_1_1"/>
    <protectedRange password="E1A2" sqref="N3:O3" name="Range1_2_1_1"/>
    <protectedRange password="E1A2" sqref="N4:O4" name="Range1_4_1"/>
    <protectedRange password="E1A2" sqref="W2" name="Range1_14"/>
    <protectedRange password="E1A2" sqref="N115" name="Range1_6"/>
    <protectedRange password="E1A2" sqref="N116" name="Range1_6_1"/>
    <protectedRange password="E1A2" sqref="N117" name="Range1_6_2"/>
    <protectedRange password="E1A2" sqref="N118" name="Range1_6_3"/>
    <protectedRange password="E1A2" sqref="N119 N125 N129 N275" name="Range1_6_4"/>
    <protectedRange password="E1A2" sqref="N120" name="Range1_6_5"/>
    <protectedRange password="E1A2" sqref="N121" name="Range1_6_6"/>
    <protectedRange password="E1A2" sqref="N122" name="Range1_6_7"/>
    <protectedRange password="E1A2" sqref="N123:N124" name="Range1_6_8"/>
    <protectedRange password="E1A2" sqref="N126" name="Range1_6_9"/>
    <protectedRange password="E1A2" sqref="N127" name="Range1_6_10"/>
    <protectedRange password="E1A2" sqref="N128" name="Range1_6_11"/>
    <protectedRange password="E1A2" sqref="N130" name="Range1_6_12"/>
    <protectedRange password="E1A2" sqref="P5:P6" name="Range1_2_2_1"/>
    <protectedRange password="E1A2" sqref="O5" name="Range1_1_2_2"/>
  </protectedRanges>
  <autoFilter ref="A2:AA300" xr:uid="{00000000-0001-0000-0400-000000000000}"/>
  <phoneticPr fontId="36" type="noConversion"/>
  <conditionalFormatting sqref="J3:J4 J87:J114 J125 J129 J171:J173 J175:J182 J189 J193 J211:J213 J223:J230 J215:J220 J233 J235 J255 J258:J260 J262 J266 J275 J282:J297 J278:J279 J299 J244:J252 J73:J85 J131:J168 J7:J71">
    <cfRule type="cellIs" dxfId="198" priority="452" stopIfTrue="1" operator="equal">
      <formula>"Pass"</formula>
    </cfRule>
    <cfRule type="cellIs" dxfId="197" priority="453" stopIfTrue="1" operator="equal">
      <formula>"Fail"</formula>
    </cfRule>
    <cfRule type="cellIs" dxfId="196" priority="454" stopIfTrue="1" operator="equal">
      <formula>"Info"</formula>
    </cfRule>
  </conditionalFormatting>
  <conditionalFormatting sqref="J86">
    <cfRule type="cellIs" dxfId="195" priority="249" operator="equal">
      <formula>"Info"</formula>
    </cfRule>
    <cfRule type="cellIs" dxfId="194" priority="251" operator="equal">
      <formula>"Fail"</formula>
    </cfRule>
    <cfRule type="cellIs" dxfId="193" priority="252" operator="equal">
      <formula>"Pass"</formula>
    </cfRule>
  </conditionalFormatting>
  <conditionalFormatting sqref="J115">
    <cfRule type="cellIs" dxfId="192" priority="245" operator="equal">
      <formula>"Info"</formula>
    </cfRule>
    <cfRule type="cellIs" dxfId="191" priority="247" operator="equal">
      <formula>"Fail"</formula>
    </cfRule>
    <cfRule type="cellIs" dxfId="190" priority="248" operator="equal">
      <formula>"Pass"</formula>
    </cfRule>
  </conditionalFormatting>
  <conditionalFormatting sqref="J116">
    <cfRule type="cellIs" dxfId="189" priority="241" operator="equal">
      <formula>"Info"</formula>
    </cfRule>
    <cfRule type="cellIs" dxfId="188" priority="243" operator="equal">
      <formula>"Fail"</formula>
    </cfRule>
    <cfRule type="cellIs" dxfId="187" priority="244" operator="equal">
      <formula>"Pass"</formula>
    </cfRule>
  </conditionalFormatting>
  <conditionalFormatting sqref="J117">
    <cfRule type="cellIs" dxfId="186" priority="237" operator="equal">
      <formula>"Info"</formula>
    </cfRule>
    <cfRule type="cellIs" dxfId="185" priority="239" operator="equal">
      <formula>"Fail"</formula>
    </cfRule>
    <cfRule type="cellIs" dxfId="184" priority="240" operator="equal">
      <formula>"Pass"</formula>
    </cfRule>
  </conditionalFormatting>
  <conditionalFormatting sqref="J118">
    <cfRule type="cellIs" dxfId="183" priority="233" operator="equal">
      <formula>"Info"</formula>
    </cfRule>
    <cfRule type="cellIs" dxfId="182" priority="235" operator="equal">
      <formula>"Fail"</formula>
    </cfRule>
    <cfRule type="cellIs" dxfId="181" priority="236" operator="equal">
      <formula>"Pass"</formula>
    </cfRule>
  </conditionalFormatting>
  <conditionalFormatting sqref="J120">
    <cfRule type="cellIs" dxfId="180" priority="228" operator="equal">
      <formula>"Info"</formula>
    </cfRule>
    <cfRule type="cellIs" dxfId="179" priority="230" operator="equal">
      <formula>"Fail"</formula>
    </cfRule>
    <cfRule type="cellIs" dxfId="178" priority="231" operator="equal">
      <formula>"Pass"</formula>
    </cfRule>
  </conditionalFormatting>
  <conditionalFormatting sqref="J121">
    <cfRule type="cellIs" dxfId="177" priority="224" operator="equal">
      <formula>"Info"</formula>
    </cfRule>
    <cfRule type="cellIs" dxfId="176" priority="226" operator="equal">
      <formula>"Fail"</formula>
    </cfRule>
    <cfRule type="cellIs" dxfId="175" priority="227" operator="equal">
      <formula>"Pass"</formula>
    </cfRule>
  </conditionalFormatting>
  <conditionalFormatting sqref="J122">
    <cfRule type="cellIs" dxfId="174" priority="220" operator="equal">
      <formula>"Info"</formula>
    </cfRule>
    <cfRule type="cellIs" dxfId="173" priority="222" operator="equal">
      <formula>"Fail"</formula>
    </cfRule>
    <cfRule type="cellIs" dxfId="172" priority="223" operator="equal">
      <formula>"Pass"</formula>
    </cfRule>
  </conditionalFormatting>
  <conditionalFormatting sqref="J123:J124">
    <cfRule type="cellIs" dxfId="171" priority="216" operator="equal">
      <formula>"Info"</formula>
    </cfRule>
    <cfRule type="cellIs" dxfId="170" priority="218" operator="equal">
      <formula>"Fail"</formula>
    </cfRule>
    <cfRule type="cellIs" dxfId="169" priority="219" operator="equal">
      <formula>"Pass"</formula>
    </cfRule>
  </conditionalFormatting>
  <conditionalFormatting sqref="J126">
    <cfRule type="cellIs" dxfId="168" priority="212" operator="equal">
      <formula>"Info"</formula>
    </cfRule>
    <cfRule type="cellIs" dxfId="167" priority="214" operator="equal">
      <formula>"Fail"</formula>
    </cfRule>
    <cfRule type="cellIs" dxfId="166" priority="215" operator="equal">
      <formula>"Pass"</formula>
    </cfRule>
  </conditionalFormatting>
  <conditionalFormatting sqref="J127">
    <cfRule type="cellIs" dxfId="165" priority="208" operator="equal">
      <formula>"Info"</formula>
    </cfRule>
    <cfRule type="cellIs" dxfId="164" priority="210" operator="equal">
      <formula>"Fail"</formula>
    </cfRule>
    <cfRule type="cellIs" dxfId="163" priority="211" operator="equal">
      <formula>"Pass"</formula>
    </cfRule>
  </conditionalFormatting>
  <conditionalFormatting sqref="J128">
    <cfRule type="cellIs" dxfId="162" priority="204" operator="equal">
      <formula>"Info"</formula>
    </cfRule>
    <cfRule type="cellIs" dxfId="161" priority="206" operator="equal">
      <formula>"Fail"</formula>
    </cfRule>
    <cfRule type="cellIs" dxfId="160" priority="207" operator="equal">
      <formula>"Pass"</formula>
    </cfRule>
  </conditionalFormatting>
  <conditionalFormatting sqref="J130">
    <cfRule type="cellIs" dxfId="159" priority="200" operator="equal">
      <formula>"Info"</formula>
    </cfRule>
    <cfRule type="cellIs" dxfId="158" priority="202" operator="equal">
      <formula>"Fail"</formula>
    </cfRule>
    <cfRule type="cellIs" dxfId="157" priority="203" operator="equal">
      <formula>"Pass"</formula>
    </cfRule>
  </conditionalFormatting>
  <conditionalFormatting sqref="J169">
    <cfRule type="cellIs" dxfId="156" priority="196" operator="equal">
      <formula>"Info"</formula>
    </cfRule>
    <cfRule type="cellIs" dxfId="155" priority="198" operator="equal">
      <formula>"Fail"</formula>
    </cfRule>
    <cfRule type="cellIs" dxfId="154" priority="199" operator="equal">
      <formula>"Pass"</formula>
    </cfRule>
  </conditionalFormatting>
  <conditionalFormatting sqref="J170">
    <cfRule type="cellIs" dxfId="153" priority="192" operator="equal">
      <formula>"Info"</formula>
    </cfRule>
    <cfRule type="cellIs" dxfId="152" priority="194" operator="equal">
      <formula>"Fail"</formula>
    </cfRule>
    <cfRule type="cellIs" dxfId="151" priority="195" operator="equal">
      <formula>"Pass"</formula>
    </cfRule>
  </conditionalFormatting>
  <conditionalFormatting sqref="J174">
    <cfRule type="cellIs" dxfId="150" priority="188" operator="equal">
      <formula>"Info"</formula>
    </cfRule>
    <cfRule type="cellIs" dxfId="149" priority="190" operator="equal">
      <formula>"Fail"</formula>
    </cfRule>
    <cfRule type="cellIs" dxfId="148" priority="191" operator="equal">
      <formula>"Pass"</formula>
    </cfRule>
  </conditionalFormatting>
  <conditionalFormatting sqref="J183">
    <cfRule type="cellIs" dxfId="147" priority="184" operator="equal">
      <formula>"Pass"</formula>
    </cfRule>
    <cfRule type="cellIs" dxfId="146" priority="185" operator="equal">
      <formula>"Fail"</formula>
    </cfRule>
    <cfRule type="cellIs" dxfId="145" priority="186" operator="equal">
      <formula>"Info"</formula>
    </cfRule>
  </conditionalFormatting>
  <conditionalFormatting sqref="J184">
    <cfRule type="cellIs" dxfId="144" priority="180" operator="equal">
      <formula>"Pass"</formula>
    </cfRule>
    <cfRule type="cellIs" dxfId="143" priority="181" operator="equal">
      <formula>"Fail"</formula>
    </cfRule>
    <cfRule type="cellIs" dxfId="142" priority="182" operator="equal">
      <formula>"Info"</formula>
    </cfRule>
  </conditionalFormatting>
  <conditionalFormatting sqref="J188">
    <cfRule type="cellIs" dxfId="141" priority="176" operator="equal">
      <formula>"Info"</formula>
    </cfRule>
    <cfRule type="cellIs" dxfId="140" priority="178" operator="equal">
      <formula>"Fail"</formula>
    </cfRule>
    <cfRule type="cellIs" dxfId="139" priority="179" operator="equal">
      <formula>"Pass"</formula>
    </cfRule>
  </conditionalFormatting>
  <conditionalFormatting sqref="J185">
    <cfRule type="cellIs" dxfId="138" priority="173" operator="equal">
      <formula>"Pass"</formula>
    </cfRule>
    <cfRule type="cellIs" dxfId="137" priority="174" operator="equal">
      <formula>"Fail"</formula>
    </cfRule>
    <cfRule type="cellIs" dxfId="136" priority="175" operator="equal">
      <formula>"Info"</formula>
    </cfRule>
  </conditionalFormatting>
  <conditionalFormatting sqref="J186">
    <cfRule type="cellIs" dxfId="135" priority="170" operator="equal">
      <formula>"Pass"</formula>
    </cfRule>
    <cfRule type="cellIs" dxfId="134" priority="171" operator="equal">
      <formula>"Fail"</formula>
    </cfRule>
    <cfRule type="cellIs" dxfId="133" priority="172" operator="equal">
      <formula>"Info"</formula>
    </cfRule>
  </conditionalFormatting>
  <conditionalFormatting sqref="J187">
    <cfRule type="cellIs" dxfId="132" priority="167" operator="equal">
      <formula>"Pass"</formula>
    </cfRule>
    <cfRule type="cellIs" dxfId="131" priority="168" operator="equal">
      <formula>"Fail"</formula>
    </cfRule>
    <cfRule type="cellIs" dxfId="130" priority="169" operator="equal">
      <formula>"Info"</formula>
    </cfRule>
  </conditionalFormatting>
  <conditionalFormatting sqref="J191">
    <cfRule type="cellIs" dxfId="129" priority="163" operator="equal">
      <formula>"Pass"</formula>
    </cfRule>
    <cfRule type="cellIs" dxfId="128" priority="164" operator="equal">
      <formula>"Fail"</formula>
    </cfRule>
    <cfRule type="cellIs" dxfId="127" priority="165" operator="equal">
      <formula>"Info"</formula>
    </cfRule>
  </conditionalFormatting>
  <conditionalFormatting sqref="J190">
    <cfRule type="cellIs" dxfId="126" priority="160" operator="equal">
      <formula>"Pass"</formula>
    </cfRule>
    <cfRule type="cellIs" dxfId="125" priority="161" operator="equal">
      <formula>"Fail"</formula>
    </cfRule>
    <cfRule type="cellIs" dxfId="124" priority="162" operator="equal">
      <formula>"Info"</formula>
    </cfRule>
  </conditionalFormatting>
  <conditionalFormatting sqref="J190">
    <cfRule type="cellIs" dxfId="123" priority="157" operator="equal">
      <formula>"Pass"</formula>
    </cfRule>
    <cfRule type="cellIs" dxfId="122" priority="158" operator="equal">
      <formula>"Fail"</formula>
    </cfRule>
    <cfRule type="cellIs" dxfId="121" priority="159" operator="equal">
      <formula>"Info"</formula>
    </cfRule>
  </conditionalFormatting>
  <conditionalFormatting sqref="J192">
    <cfRule type="cellIs" dxfId="120" priority="154" operator="equal">
      <formula>"Pass"</formula>
    </cfRule>
    <cfRule type="cellIs" dxfId="119" priority="155" operator="equal">
      <formula>"Fail"</formula>
    </cfRule>
    <cfRule type="cellIs" dxfId="118" priority="156" operator="equal">
      <formula>"Info"</formula>
    </cfRule>
  </conditionalFormatting>
  <conditionalFormatting sqref="J194:J196">
    <cfRule type="cellIs" dxfId="117" priority="150" operator="equal">
      <formula>"Info"</formula>
    </cfRule>
    <cfRule type="cellIs" dxfId="116" priority="152" operator="equal">
      <formula>"Fail"</formula>
    </cfRule>
    <cfRule type="cellIs" dxfId="115" priority="153" operator="equal">
      <formula>"Pass"</formula>
    </cfRule>
  </conditionalFormatting>
  <conditionalFormatting sqref="J197:J199">
    <cfRule type="cellIs" dxfId="114" priority="146" operator="equal">
      <formula>"Info"</formula>
    </cfRule>
    <cfRule type="cellIs" dxfId="113" priority="148" operator="equal">
      <formula>"Fail"</formula>
    </cfRule>
    <cfRule type="cellIs" dxfId="112" priority="149" operator="equal">
      <formula>"Pass"</formula>
    </cfRule>
  </conditionalFormatting>
  <conditionalFormatting sqref="J200:J201">
    <cfRule type="cellIs" dxfId="111" priority="142" operator="equal">
      <formula>"Info"</formula>
    </cfRule>
    <cfRule type="cellIs" dxfId="110" priority="144" operator="equal">
      <formula>"Fail"</formula>
    </cfRule>
    <cfRule type="cellIs" dxfId="109" priority="145" operator="equal">
      <formula>"Pass"</formula>
    </cfRule>
  </conditionalFormatting>
  <conditionalFormatting sqref="J203">
    <cfRule type="cellIs" dxfId="108" priority="138" operator="equal">
      <formula>"Pass"</formula>
    </cfRule>
    <cfRule type="cellIs" dxfId="107" priority="139" operator="equal">
      <formula>"Fail"</formula>
    </cfRule>
    <cfRule type="cellIs" dxfId="106" priority="140" operator="equal">
      <formula>"Info"</formula>
    </cfRule>
  </conditionalFormatting>
  <conditionalFormatting sqref="J204">
    <cfRule type="cellIs" dxfId="105" priority="134" operator="equal">
      <formula>"Info"</formula>
    </cfRule>
    <cfRule type="cellIs" dxfId="104" priority="136" operator="equal">
      <formula>"Fail"</formula>
    </cfRule>
    <cfRule type="cellIs" dxfId="103" priority="137" operator="equal">
      <formula>"Pass"</formula>
    </cfRule>
  </conditionalFormatting>
  <conditionalFormatting sqref="J205:J206">
    <cfRule type="cellIs" dxfId="102" priority="130" operator="equal">
      <formula>"Info"</formula>
    </cfRule>
    <cfRule type="cellIs" dxfId="101" priority="132" operator="equal">
      <formula>"Fail"</formula>
    </cfRule>
    <cfRule type="cellIs" dxfId="100" priority="133" operator="equal">
      <formula>"Pass"</formula>
    </cfRule>
  </conditionalFormatting>
  <conditionalFormatting sqref="J208">
    <cfRule type="cellIs" dxfId="99" priority="126" operator="equal">
      <formula>"Info"</formula>
    </cfRule>
    <cfRule type="cellIs" dxfId="98" priority="128" operator="equal">
      <formula>"Fail"</formula>
    </cfRule>
    <cfRule type="cellIs" dxfId="97" priority="129" operator="equal">
      <formula>"Pass"</formula>
    </cfRule>
  </conditionalFormatting>
  <conditionalFormatting sqref="J207">
    <cfRule type="cellIs" dxfId="96" priority="123" operator="equal">
      <formula>"Pass"</formula>
    </cfRule>
    <cfRule type="cellIs" dxfId="95" priority="124" operator="equal">
      <formula>"Fail"</formula>
    </cfRule>
    <cfRule type="cellIs" dxfId="94" priority="125" operator="equal">
      <formula>"Info"</formula>
    </cfRule>
  </conditionalFormatting>
  <conditionalFormatting sqref="J209">
    <cfRule type="cellIs" dxfId="93" priority="119" operator="equal">
      <formula>"Info"</formula>
    </cfRule>
    <cfRule type="cellIs" dxfId="92" priority="121" operator="equal">
      <formula>"Fail"</formula>
    </cfRule>
    <cfRule type="cellIs" dxfId="91" priority="122" operator="equal">
      <formula>"Pass"</formula>
    </cfRule>
  </conditionalFormatting>
  <conditionalFormatting sqref="J210">
    <cfRule type="cellIs" dxfId="90" priority="115" operator="equal">
      <formula>"Pass"</formula>
    </cfRule>
    <cfRule type="cellIs" dxfId="89" priority="116" operator="equal">
      <formula>"Fail"</formula>
    </cfRule>
    <cfRule type="cellIs" dxfId="88" priority="117" operator="equal">
      <formula>"Info"</formula>
    </cfRule>
  </conditionalFormatting>
  <conditionalFormatting sqref="J222">
    <cfRule type="cellIs" dxfId="87" priority="111" operator="equal">
      <formula>"Pass"</formula>
    </cfRule>
    <cfRule type="cellIs" dxfId="86" priority="112" operator="equal">
      <formula>"Fail"</formula>
    </cfRule>
    <cfRule type="cellIs" dxfId="85" priority="113" operator="equal">
      <formula>"Info"</formula>
    </cfRule>
  </conditionalFormatting>
  <conditionalFormatting sqref="J221">
    <cfRule type="cellIs" dxfId="84" priority="107" operator="equal">
      <formula>"Info"</formula>
    </cfRule>
    <cfRule type="cellIs" dxfId="83" priority="109" operator="equal">
      <formula>"Fail"</formula>
    </cfRule>
    <cfRule type="cellIs" dxfId="82" priority="110" operator="equal">
      <formula>"Pass"</formula>
    </cfRule>
  </conditionalFormatting>
  <conditionalFormatting sqref="J214">
    <cfRule type="cellIs" dxfId="81" priority="103" operator="equal">
      <formula>"Info"</formula>
    </cfRule>
    <cfRule type="cellIs" dxfId="80" priority="105" operator="equal">
      <formula>"Fail"</formula>
    </cfRule>
    <cfRule type="cellIs" dxfId="79" priority="106" operator="equal">
      <formula>"Pass"</formula>
    </cfRule>
  </conditionalFormatting>
  <conditionalFormatting sqref="J231:J232">
    <cfRule type="cellIs" dxfId="78" priority="99" operator="equal">
      <formula>"Info"</formula>
    </cfRule>
    <cfRule type="cellIs" dxfId="77" priority="101" operator="equal">
      <formula>"Fail"</formula>
    </cfRule>
    <cfRule type="cellIs" dxfId="76" priority="102" operator="equal">
      <formula>"Pass"</formula>
    </cfRule>
  </conditionalFormatting>
  <conditionalFormatting sqref="J234">
    <cfRule type="cellIs" dxfId="75" priority="95" operator="equal">
      <formula>"Info"</formula>
    </cfRule>
    <cfRule type="cellIs" dxfId="74" priority="97" operator="equal">
      <formula>"Fail"</formula>
    </cfRule>
    <cfRule type="cellIs" dxfId="73" priority="98" operator="equal">
      <formula>"Pass"</formula>
    </cfRule>
  </conditionalFormatting>
  <conditionalFormatting sqref="J253:J254">
    <cfRule type="cellIs" dxfId="72" priority="91" operator="equal">
      <formula>"Info"</formula>
    </cfRule>
    <cfRule type="cellIs" dxfId="71" priority="93" operator="equal">
      <formula>"Fail"</formula>
    </cfRule>
    <cfRule type="cellIs" dxfId="70" priority="94" operator="equal">
      <formula>"Pass"</formula>
    </cfRule>
  </conditionalFormatting>
  <conditionalFormatting sqref="J256">
    <cfRule type="cellIs" dxfId="69" priority="87" operator="equal">
      <formula>"Info"</formula>
    </cfRule>
    <cfRule type="cellIs" dxfId="68" priority="89" operator="equal">
      <formula>"Fail"</formula>
    </cfRule>
    <cfRule type="cellIs" dxfId="67" priority="90" operator="equal">
      <formula>"Pass"</formula>
    </cfRule>
  </conditionalFormatting>
  <conditionalFormatting sqref="J261">
    <cfRule type="cellIs" dxfId="66" priority="83" operator="equal">
      <formula>"Info"</formula>
    </cfRule>
    <cfRule type="cellIs" dxfId="65" priority="85" operator="equal">
      <formula>"Fail"</formula>
    </cfRule>
    <cfRule type="cellIs" dxfId="64" priority="86" operator="equal">
      <formula>"Pass"</formula>
    </cfRule>
  </conditionalFormatting>
  <conditionalFormatting sqref="J263 J265">
    <cfRule type="cellIs" dxfId="63" priority="79" operator="equal">
      <formula>"Info"</formula>
    </cfRule>
    <cfRule type="cellIs" dxfId="62" priority="81" operator="equal">
      <formula>"Fail"</formula>
    </cfRule>
    <cfRule type="cellIs" dxfId="61" priority="82" operator="equal">
      <formula>"Pass"</formula>
    </cfRule>
  </conditionalFormatting>
  <conditionalFormatting sqref="J264">
    <cfRule type="cellIs" dxfId="60" priority="76" operator="equal">
      <formula>"Info"</formula>
    </cfRule>
    <cfRule type="cellIs" dxfId="59" priority="77" operator="equal">
      <formula>"Fail"</formula>
    </cfRule>
    <cfRule type="cellIs" dxfId="58" priority="78" operator="equal">
      <formula>"Pass"</formula>
    </cfRule>
  </conditionalFormatting>
  <conditionalFormatting sqref="J267:J268">
    <cfRule type="cellIs" dxfId="57" priority="72" operator="equal">
      <formula>"Info"</formula>
    </cfRule>
    <cfRule type="cellIs" dxfId="56" priority="74" operator="equal">
      <formula>"Fail"</formula>
    </cfRule>
    <cfRule type="cellIs" dxfId="55" priority="75" operator="equal">
      <formula>"Pass"</formula>
    </cfRule>
  </conditionalFormatting>
  <conditionalFormatting sqref="J269">
    <cfRule type="cellIs" dxfId="54" priority="68" operator="equal">
      <formula>"Pass"</formula>
    </cfRule>
    <cfRule type="cellIs" dxfId="53" priority="69" operator="equal">
      <formula>"Fail"</formula>
    </cfRule>
    <cfRule type="cellIs" dxfId="52" priority="70" operator="equal">
      <formula>"Info"</formula>
    </cfRule>
  </conditionalFormatting>
  <conditionalFormatting sqref="J270:J271">
    <cfRule type="cellIs" dxfId="51" priority="64" operator="equal">
      <formula>"Pass"</formula>
    </cfRule>
    <cfRule type="cellIs" dxfId="50" priority="65" operator="equal">
      <formula>"Fail"</formula>
    </cfRule>
    <cfRule type="cellIs" dxfId="49" priority="66" operator="equal">
      <formula>"Info"</formula>
    </cfRule>
  </conditionalFormatting>
  <conditionalFormatting sqref="J272:J273">
    <cfRule type="cellIs" dxfId="48" priority="61" operator="equal">
      <formula>"Pass"</formula>
    </cfRule>
    <cfRule type="cellIs" dxfId="47" priority="62" operator="equal">
      <formula>"Fail"</formula>
    </cfRule>
    <cfRule type="cellIs" dxfId="46" priority="63" operator="equal">
      <formula>"Info"</formula>
    </cfRule>
  </conditionalFormatting>
  <conditionalFormatting sqref="J274">
    <cfRule type="cellIs" dxfId="45" priority="57" operator="equal">
      <formula>"Pass"</formula>
    </cfRule>
    <cfRule type="cellIs" dxfId="44" priority="58" operator="equal">
      <formula>"Fail"</formula>
    </cfRule>
    <cfRule type="cellIs" dxfId="43" priority="59" operator="equal">
      <formula>"Info"</formula>
    </cfRule>
  </conditionalFormatting>
  <conditionalFormatting sqref="J280:J281">
    <cfRule type="cellIs" dxfId="42" priority="53" operator="equal">
      <formula>"Info"</formula>
    </cfRule>
    <cfRule type="cellIs" dxfId="41" priority="55" operator="equal">
      <formula>"Fail"</formula>
    </cfRule>
    <cfRule type="cellIs" dxfId="40" priority="56" operator="equal">
      <formula>"Pass"</formula>
    </cfRule>
  </conditionalFormatting>
  <conditionalFormatting sqref="J277">
    <cfRule type="cellIs" dxfId="39" priority="49" operator="equal">
      <formula>"Info"</formula>
    </cfRule>
    <cfRule type="cellIs" dxfId="38" priority="51" operator="equal">
      <formula>"Fail"</formula>
    </cfRule>
    <cfRule type="cellIs" dxfId="37" priority="52" operator="equal">
      <formula>"Pass"</formula>
    </cfRule>
  </conditionalFormatting>
  <conditionalFormatting sqref="J298">
    <cfRule type="cellIs" dxfId="36" priority="45" operator="equal">
      <formula>"Info"</formula>
    </cfRule>
    <cfRule type="cellIs" dxfId="35" priority="47" operator="equal">
      <formula>"Fail"</formula>
    </cfRule>
    <cfRule type="cellIs" dxfId="34" priority="48" operator="equal">
      <formula>"Pass"</formula>
    </cfRule>
  </conditionalFormatting>
  <conditionalFormatting sqref="J202">
    <cfRule type="cellIs" dxfId="33" priority="42" operator="equal">
      <formula>"Pass"</formula>
    </cfRule>
    <cfRule type="cellIs" dxfId="32" priority="43" operator="equal">
      <formula>"Fail"</formula>
    </cfRule>
    <cfRule type="cellIs" dxfId="31" priority="44" operator="equal">
      <formula>"Info"</formula>
    </cfRule>
  </conditionalFormatting>
  <conditionalFormatting sqref="J257">
    <cfRule type="cellIs" dxfId="30" priority="37" operator="equal">
      <formula>"Pass"</formula>
    </cfRule>
    <cfRule type="cellIs" dxfId="29" priority="38" operator="equal">
      <formula>"Fail"</formula>
    </cfRule>
    <cfRule type="cellIs" dxfId="28" priority="39" operator="equal">
      <formula>"Info"</formula>
    </cfRule>
  </conditionalFormatting>
  <conditionalFormatting sqref="J276">
    <cfRule type="cellIs" dxfId="27" priority="34" operator="equal">
      <formula>"Pass"</formula>
    </cfRule>
    <cfRule type="cellIs" dxfId="26" priority="35" operator="equal">
      <formula>"Fail"</formula>
    </cfRule>
    <cfRule type="cellIs" dxfId="25" priority="36" operator="equal">
      <formula>"Info"</formula>
    </cfRule>
  </conditionalFormatting>
  <conditionalFormatting sqref="J241:J242">
    <cfRule type="cellIs" dxfId="24" priority="30" operator="equal">
      <formula>"Pass"</formula>
    </cfRule>
    <cfRule type="cellIs" dxfId="23" priority="31" operator="equal">
      <formula>"Fail"</formula>
    </cfRule>
    <cfRule type="cellIs" dxfId="22" priority="32" operator="equal">
      <formula>"Info"</formula>
    </cfRule>
  </conditionalFormatting>
  <conditionalFormatting sqref="J243">
    <cfRule type="cellIs" dxfId="21" priority="26" operator="equal">
      <formula>"Pass"</formula>
    </cfRule>
    <cfRule type="cellIs" dxfId="20" priority="27" operator="equal">
      <formula>"Fail"</formula>
    </cfRule>
    <cfRule type="cellIs" dxfId="19" priority="28" operator="equal">
      <formula>"Info"</formula>
    </cfRule>
  </conditionalFormatting>
  <conditionalFormatting sqref="J236:J239">
    <cfRule type="cellIs" dxfId="18" priority="23" operator="equal">
      <formula>"Pass"</formula>
    </cfRule>
    <cfRule type="cellIs" dxfId="17" priority="24" operator="equal">
      <formula>"Fail"</formula>
    </cfRule>
    <cfRule type="cellIs" dxfId="16" priority="25" operator="equal">
      <formula>"Info"</formula>
    </cfRule>
  </conditionalFormatting>
  <conditionalFormatting sqref="J240">
    <cfRule type="cellIs" dxfId="15" priority="19" operator="equal">
      <formula>"Pass"</formula>
    </cfRule>
    <cfRule type="cellIs" dxfId="14" priority="20" operator="equal">
      <formula>"Fail"</formula>
    </cfRule>
    <cfRule type="cellIs" dxfId="13" priority="21" operator="equal">
      <formula>"Info"</formula>
    </cfRule>
  </conditionalFormatting>
  <conditionalFormatting sqref="J72">
    <cfRule type="cellIs" dxfId="12" priority="14" operator="equal">
      <formula>"Pass"</formula>
    </cfRule>
    <cfRule type="cellIs" dxfId="11" priority="15" operator="equal">
      <formula>"Fail"</formula>
    </cfRule>
    <cfRule type="cellIs" dxfId="10" priority="16" operator="equal">
      <formula>"Info"</formula>
    </cfRule>
  </conditionalFormatting>
  <conditionalFormatting sqref="J119">
    <cfRule type="cellIs" dxfId="9" priority="11" operator="equal">
      <formula>"Info"</formula>
    </cfRule>
    <cfRule type="cellIs" dxfId="8" priority="12" operator="equal">
      <formula>"Fail"</formula>
    </cfRule>
    <cfRule type="cellIs" dxfId="7" priority="13" operator="equal">
      <formula>"Pass"</formula>
    </cfRule>
  </conditionalFormatting>
  <conditionalFormatting sqref="N3:N299">
    <cfRule type="expression" dxfId="6" priority="456">
      <formula>ISERROR(AA3)</formula>
    </cfRule>
  </conditionalFormatting>
  <conditionalFormatting sqref="J5">
    <cfRule type="cellIs" dxfId="5" priority="4" stopIfTrue="1" operator="equal">
      <formula>"Fail"</formula>
    </cfRule>
  </conditionalFormatting>
  <conditionalFormatting sqref="J5">
    <cfRule type="cellIs" dxfId="4" priority="5" stopIfTrue="1" operator="equal">
      <formula>"Pass"</formula>
    </cfRule>
    <cfRule type="cellIs" dxfId="3" priority="6" stopIfTrue="1" operator="equal">
      <formula>"Info"</formula>
    </cfRule>
  </conditionalFormatting>
  <conditionalFormatting sqref="J6">
    <cfRule type="cellIs" dxfId="2" priority="1" stopIfTrue="1" operator="equal">
      <formula>"Fail"</formula>
    </cfRule>
  </conditionalFormatting>
  <conditionalFormatting sqref="J6">
    <cfRule type="cellIs" dxfId="1" priority="2" stopIfTrue="1" operator="equal">
      <formula>"Pass"</formula>
    </cfRule>
    <cfRule type="cellIs" dxfId="0" priority="3" stopIfTrue="1" operator="equal">
      <formula>"Info"</formula>
    </cfRule>
  </conditionalFormatting>
  <dataValidations count="5">
    <dataValidation type="list" allowBlank="1" showInputMessage="1" showErrorMessage="1" sqref="J301:J1048576 J2" xr:uid="{00000000-0002-0000-0400-000000000000}">
      <formula1>#REF!</formula1>
    </dataValidation>
    <dataValidation type="list" allowBlank="1" showInputMessage="1" showErrorMessage="1" sqref="J3:J299" xr:uid="{00000000-0002-0000-0400-000001000000}">
      <formula1>$I$303:$I$306</formula1>
    </dataValidation>
    <dataValidation type="list" allowBlank="1" showInputMessage="1" showErrorMessage="1" sqref="M3:M299" xr:uid="{00000000-0002-0000-0400-000002000000}">
      <formula1>$I$309:$I$312</formula1>
    </dataValidation>
    <dataValidation type="list" allowBlank="1" showInputMessage="1" showErrorMessage="1" sqref="WVP5:WVP6 JD5:JD6 SZ5:SZ6 ACV5:ACV6 AMR5:AMR6 AWN5:AWN6 BGJ5:BGJ6 BQF5:BQF6 CAB5:CAB6 CJX5:CJX6 CTT5:CTT6 DDP5:DDP6 DNL5:DNL6 DXH5:DXH6 EHD5:EHD6 EQZ5:EQZ6 FAV5:FAV6 FKR5:FKR6 FUN5:FUN6 GEJ5:GEJ6 GOF5:GOF6 GYB5:GYB6 HHX5:HHX6 HRT5:HRT6 IBP5:IBP6 ILL5:ILL6 IVH5:IVH6 JFD5:JFD6 JOZ5:JOZ6 JYV5:JYV6 KIR5:KIR6 KSN5:KSN6 LCJ5:LCJ6 LMF5:LMF6 LWB5:LWB6 MFX5:MFX6 MPT5:MPT6 MZP5:MZP6 NJL5:NJL6 NTH5:NTH6 ODD5:ODD6 OMZ5:OMZ6 OWV5:OWV6 PGR5:PGR6 PQN5:PQN6 QAJ5:QAJ6 QKF5:QKF6 QUB5:QUB6 RDX5:RDX6 RNT5:RNT6 RXP5:RXP6 SHL5:SHL6 SRH5:SRH6 TBD5:TBD6 TKZ5:TKZ6 TUV5:TUV6 UER5:UER6 UON5:UON6 UYJ5:UYJ6 VIF5:VIF6 VSB5:VSB6 WBX5:WBX6 WLT5:WLT6" xr:uid="{8A3D1B8A-C8E7-4B8A-A9D3-2E511A8EE014}">
      <formula1>$I$71:$I$74</formula1>
    </dataValidation>
    <dataValidation type="list" allowBlank="1" showInputMessage="1" showErrorMessage="1" sqref="JG5:JG6 WVS5:WVS6 TC5:TC6 ACY5:ACY6 AMU5:AMU6 AWQ5:AWQ6 BGM5:BGM6 BQI5:BQI6 CAE5:CAE6 CKA5:CKA6 CTW5:CTW6 DDS5:DDS6 DNO5:DNO6 DXK5:DXK6 EHG5:EHG6 ERC5:ERC6 FAY5:FAY6 FKU5:FKU6 FUQ5:FUQ6 GEM5:GEM6 GOI5:GOI6 GYE5:GYE6 HIA5:HIA6 HRW5:HRW6 IBS5:IBS6 ILO5:ILO6 IVK5:IVK6 JFG5:JFG6 JPC5:JPC6 JYY5:JYY6 KIU5:KIU6 KSQ5:KSQ6 LCM5:LCM6 LMI5:LMI6 LWE5:LWE6 MGA5:MGA6 MPW5:MPW6 MZS5:MZS6 NJO5:NJO6 NTK5:NTK6 ODG5:ODG6 ONC5:ONC6 OWY5:OWY6 PGU5:PGU6 PQQ5:PQQ6 QAM5:QAM6 QKI5:QKI6 QUE5:QUE6 REA5:REA6 RNW5:RNW6 RXS5:RXS6 SHO5:SHO6 SRK5:SRK6 TBG5:TBG6 TLC5:TLC6 TUY5:TUY6 UEU5:UEU6 UOQ5:UOQ6 UYM5:UYM6 VII5:VII6 VSE5:VSE6 WCA5:WCA6 WLW5:WLW6" xr:uid="{DF6B42D8-0AAF-47B7-8863-710A5328CD61}">
      <formula1>$H$42:$H$45</formula1>
    </dataValidation>
  </dataValidations>
  <printOptions headings="1"/>
  <pageMargins left="0.75" right="0.75" top="1" bottom="1" header="0.5" footer="0.5"/>
  <pageSetup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N27"/>
  <sheetViews>
    <sheetView showGridLines="0" zoomScale="80" zoomScaleNormal="80" zoomScalePageLayoutView="80" workbookViewId="0">
      <pane ySplit="1" topLeftCell="A2" activePane="bottomLeft" state="frozen"/>
      <selection pane="bottomLeft" activeCell="O32" sqref="O32"/>
    </sheetView>
  </sheetViews>
  <sheetFormatPr defaultColWidth="18.7265625" defaultRowHeight="12.75" customHeight="1" x14ac:dyDescent="0.25"/>
  <cols>
    <col min="1" max="14" width="9.7265625" customWidth="1"/>
  </cols>
  <sheetData>
    <row r="1" spans="1:14" ht="13" x14ac:dyDescent="0.3">
      <c r="A1" s="165" t="s">
        <v>5417</v>
      </c>
      <c r="B1" s="274"/>
      <c r="C1" s="274"/>
      <c r="D1" s="274"/>
      <c r="E1" s="274"/>
      <c r="F1" s="274"/>
      <c r="G1" s="274"/>
      <c r="H1" s="274"/>
      <c r="I1" s="274"/>
      <c r="J1" s="274"/>
      <c r="K1" s="274"/>
      <c r="L1" s="274"/>
      <c r="M1" s="274"/>
      <c r="N1" s="166"/>
    </row>
    <row r="2" spans="1:14" ht="12.75" customHeight="1" x14ac:dyDescent="0.25">
      <c r="A2" s="332" t="s">
        <v>5418</v>
      </c>
      <c r="B2" s="333"/>
      <c r="C2" s="333"/>
      <c r="D2" s="333"/>
      <c r="E2" s="333"/>
      <c r="F2" s="333"/>
      <c r="G2" s="333"/>
      <c r="H2" s="333"/>
      <c r="I2" s="333"/>
      <c r="J2" s="333"/>
      <c r="K2" s="333"/>
      <c r="L2" s="333"/>
      <c r="M2" s="333"/>
      <c r="N2" s="334"/>
    </row>
    <row r="3" spans="1:14" ht="12.75" customHeight="1" x14ac:dyDescent="0.25">
      <c r="A3" s="325" t="s">
        <v>6869</v>
      </c>
      <c r="B3" s="326"/>
      <c r="C3" s="326"/>
      <c r="D3" s="326"/>
      <c r="E3" s="326"/>
      <c r="F3" s="326"/>
      <c r="G3" s="326"/>
      <c r="H3" s="326"/>
      <c r="I3" s="326"/>
      <c r="J3" s="326"/>
      <c r="K3" s="326"/>
      <c r="L3" s="326"/>
      <c r="M3" s="326"/>
      <c r="N3" s="327"/>
    </row>
    <row r="4" spans="1:14" ht="12.5" x14ac:dyDescent="0.25">
      <c r="A4" s="328"/>
      <c r="B4" s="326"/>
      <c r="C4" s="326"/>
      <c r="D4" s="326"/>
      <c r="E4" s="326"/>
      <c r="F4" s="326"/>
      <c r="G4" s="326"/>
      <c r="H4" s="326"/>
      <c r="I4" s="326"/>
      <c r="J4" s="326"/>
      <c r="K4" s="326"/>
      <c r="L4" s="326"/>
      <c r="M4" s="326"/>
      <c r="N4" s="327"/>
    </row>
    <row r="5" spans="1:14" ht="12.5" x14ac:dyDescent="0.25">
      <c r="A5" s="328"/>
      <c r="B5" s="326"/>
      <c r="C5" s="326"/>
      <c r="D5" s="326"/>
      <c r="E5" s="326"/>
      <c r="F5" s="326"/>
      <c r="G5" s="326"/>
      <c r="H5" s="326"/>
      <c r="I5" s="326"/>
      <c r="J5" s="326"/>
      <c r="K5" s="326"/>
      <c r="L5" s="326"/>
      <c r="M5" s="326"/>
      <c r="N5" s="327"/>
    </row>
    <row r="6" spans="1:14" ht="12.5" x14ac:dyDescent="0.25">
      <c r="A6" s="328"/>
      <c r="B6" s="326"/>
      <c r="C6" s="326"/>
      <c r="D6" s="326"/>
      <c r="E6" s="326"/>
      <c r="F6" s="326"/>
      <c r="G6" s="326"/>
      <c r="H6" s="326"/>
      <c r="I6" s="326"/>
      <c r="J6" s="326"/>
      <c r="K6" s="326"/>
      <c r="L6" s="326"/>
      <c r="M6" s="326"/>
      <c r="N6" s="327"/>
    </row>
    <row r="7" spans="1:14" ht="12.5" x14ac:dyDescent="0.25">
      <c r="A7" s="329"/>
      <c r="B7" s="330"/>
      <c r="C7" s="330"/>
      <c r="D7" s="330"/>
      <c r="E7" s="330"/>
      <c r="F7" s="330"/>
      <c r="G7" s="330"/>
      <c r="H7" s="330"/>
      <c r="I7" s="330"/>
      <c r="J7" s="330"/>
      <c r="K7" s="330"/>
      <c r="L7" s="330"/>
      <c r="M7" s="330"/>
      <c r="N7" s="331"/>
    </row>
    <row r="9" spans="1:14" ht="12.75" customHeight="1" x14ac:dyDescent="0.25">
      <c r="A9" s="275" t="s">
        <v>5419</v>
      </c>
      <c r="B9" s="276"/>
      <c r="C9" s="276"/>
      <c r="D9" s="276"/>
      <c r="E9" s="276"/>
      <c r="F9" s="276"/>
      <c r="G9" s="276"/>
      <c r="H9" s="276"/>
      <c r="I9" s="276"/>
      <c r="J9" s="276"/>
      <c r="K9" s="276"/>
      <c r="L9" s="276"/>
      <c r="M9" s="276"/>
      <c r="N9" s="277"/>
    </row>
    <row r="10" spans="1:14" ht="12.75" customHeight="1" x14ac:dyDescent="0.25">
      <c r="A10" s="278" t="s">
        <v>5420</v>
      </c>
      <c r="B10" s="279"/>
      <c r="C10" s="279"/>
      <c r="D10" s="279"/>
      <c r="E10" s="279"/>
      <c r="F10" s="279"/>
      <c r="G10" s="279"/>
      <c r="H10" s="279"/>
      <c r="I10" s="279"/>
      <c r="J10" s="279"/>
      <c r="K10" s="279"/>
      <c r="L10" s="279"/>
      <c r="M10" s="279"/>
      <c r="N10" s="167"/>
    </row>
    <row r="11" spans="1:14" ht="12.75" customHeight="1" x14ac:dyDescent="0.25">
      <c r="A11" s="280" t="s">
        <v>5421</v>
      </c>
      <c r="B11" s="281"/>
      <c r="C11" s="281"/>
      <c r="D11" s="281"/>
      <c r="E11" s="281"/>
      <c r="F11" s="281"/>
      <c r="G11" s="281"/>
      <c r="H11" s="281"/>
      <c r="I11" s="281"/>
      <c r="J11" s="281"/>
      <c r="K11" s="281"/>
      <c r="L11" s="281"/>
      <c r="M11" s="281"/>
      <c r="N11" s="282"/>
    </row>
    <row r="12" spans="1:14" ht="12.5" x14ac:dyDescent="0.25">
      <c r="A12" s="1" t="s">
        <v>5422</v>
      </c>
      <c r="B12" s="2"/>
      <c r="C12" s="2"/>
      <c r="D12" s="2"/>
      <c r="E12" s="2"/>
      <c r="F12" s="2"/>
      <c r="G12" s="2"/>
      <c r="H12" s="2"/>
      <c r="I12" s="2"/>
      <c r="J12" s="2"/>
      <c r="K12" s="2"/>
      <c r="L12" s="2"/>
      <c r="M12" s="2"/>
      <c r="N12" s="57"/>
    </row>
    <row r="13" spans="1:14" ht="12.5" x14ac:dyDescent="0.25">
      <c r="A13" s="283" t="s">
        <v>5423</v>
      </c>
      <c r="B13" s="284"/>
      <c r="C13" s="284"/>
      <c r="D13" s="284"/>
      <c r="E13" s="284"/>
      <c r="F13" s="284"/>
      <c r="G13" s="284"/>
      <c r="H13" s="284"/>
      <c r="I13" s="284"/>
      <c r="J13" s="284"/>
      <c r="K13" s="284"/>
      <c r="L13" s="284"/>
      <c r="M13" s="284"/>
      <c r="N13" s="168"/>
    </row>
    <row r="15" spans="1:14" ht="12.75" customHeight="1" x14ac:dyDescent="0.25">
      <c r="A15" s="275" t="s">
        <v>5424</v>
      </c>
      <c r="B15" s="276"/>
      <c r="C15" s="276"/>
      <c r="D15" s="276"/>
      <c r="E15" s="276"/>
      <c r="F15" s="276"/>
      <c r="G15" s="276"/>
      <c r="H15" s="276"/>
      <c r="I15" s="276"/>
      <c r="J15" s="276"/>
      <c r="K15" s="276"/>
      <c r="L15" s="276"/>
      <c r="M15" s="276"/>
      <c r="N15" s="277"/>
    </row>
    <row r="16" spans="1:14" ht="12.75" customHeight="1" x14ac:dyDescent="0.25">
      <c r="A16" s="278" t="s">
        <v>5425</v>
      </c>
      <c r="B16" s="279"/>
      <c r="C16" s="279"/>
      <c r="D16" s="279"/>
      <c r="E16" s="279"/>
      <c r="F16" s="279"/>
      <c r="G16" s="279"/>
      <c r="H16" s="279"/>
      <c r="I16" s="279"/>
      <c r="J16" s="279"/>
      <c r="K16" s="279"/>
      <c r="L16" s="279"/>
      <c r="M16" s="279"/>
      <c r="N16" s="167"/>
    </row>
    <row r="17" spans="1:14" ht="12.75" customHeight="1" x14ac:dyDescent="0.25">
      <c r="A17" s="280" t="s">
        <v>5426</v>
      </c>
      <c r="B17" s="281"/>
      <c r="C17" s="281"/>
      <c r="D17" s="281"/>
      <c r="E17" s="281"/>
      <c r="F17" s="281"/>
      <c r="G17" s="281"/>
      <c r="H17" s="281"/>
      <c r="I17" s="281"/>
      <c r="J17" s="281"/>
      <c r="K17" s="281"/>
      <c r="L17" s="281"/>
      <c r="M17" s="281"/>
      <c r="N17" s="282"/>
    </row>
    <row r="18" spans="1:14" ht="12.5" x14ac:dyDescent="0.25">
      <c r="A18" s="1" t="s">
        <v>5427</v>
      </c>
      <c r="B18" s="2"/>
      <c r="C18" s="2"/>
      <c r="D18" s="2"/>
      <c r="E18" s="2"/>
      <c r="F18" s="2"/>
      <c r="G18" s="2"/>
      <c r="H18" s="2"/>
      <c r="I18" s="2"/>
      <c r="J18" s="2"/>
      <c r="K18" s="2"/>
      <c r="L18" s="2"/>
      <c r="M18" s="2"/>
      <c r="N18" s="57"/>
    </row>
    <row r="19" spans="1:14" ht="12.5" x14ac:dyDescent="0.25">
      <c r="A19" s="1" t="s">
        <v>5428</v>
      </c>
      <c r="B19" s="2"/>
      <c r="C19" s="2"/>
      <c r="D19" s="2"/>
      <c r="E19" s="2"/>
      <c r="F19" s="2"/>
      <c r="G19" s="2"/>
      <c r="H19" s="2"/>
      <c r="I19" s="2"/>
      <c r="J19" s="2"/>
      <c r="K19" s="2"/>
      <c r="L19" s="2"/>
      <c r="M19" s="2"/>
      <c r="N19" s="57"/>
    </row>
    <row r="20" spans="1:14" ht="12.5" x14ac:dyDescent="0.25">
      <c r="A20" s="1" t="s">
        <v>5429</v>
      </c>
      <c r="B20" s="2"/>
      <c r="C20" s="2"/>
      <c r="D20" s="2"/>
      <c r="E20" s="2"/>
      <c r="F20" s="2"/>
      <c r="G20" s="2"/>
      <c r="H20" s="2"/>
      <c r="I20" s="2"/>
      <c r="J20" s="2"/>
      <c r="K20" s="2"/>
      <c r="L20" s="2"/>
      <c r="M20" s="2"/>
      <c r="N20" s="57"/>
    </row>
    <row r="21" spans="1:14" ht="12.5" x14ac:dyDescent="0.25">
      <c r="A21" s="283"/>
      <c r="B21" s="284"/>
      <c r="C21" s="284"/>
      <c r="D21" s="284"/>
      <c r="E21" s="284"/>
      <c r="F21" s="284"/>
      <c r="G21" s="284"/>
      <c r="H21" s="284"/>
      <c r="I21" s="284"/>
      <c r="J21" s="284"/>
      <c r="K21" s="284"/>
      <c r="L21" s="284"/>
      <c r="M21" s="284"/>
      <c r="N21" s="168"/>
    </row>
    <row r="23" spans="1:14" ht="12.75" customHeight="1" x14ac:dyDescent="0.25">
      <c r="A23" s="275" t="s">
        <v>5430</v>
      </c>
      <c r="B23" s="276"/>
      <c r="C23" s="276"/>
      <c r="D23" s="276"/>
      <c r="E23" s="276"/>
      <c r="F23" s="276"/>
      <c r="G23" s="276"/>
      <c r="H23" s="276"/>
      <c r="I23" s="276"/>
      <c r="J23" s="276"/>
      <c r="K23" s="276"/>
      <c r="L23" s="276"/>
      <c r="M23" s="276"/>
      <c r="N23" s="277"/>
    </row>
    <row r="24" spans="1:14" ht="12.75" customHeight="1" x14ac:dyDescent="0.25">
      <c r="A24" s="278" t="s">
        <v>5431</v>
      </c>
      <c r="B24" s="279"/>
      <c r="C24" s="279"/>
      <c r="D24" s="279"/>
      <c r="E24" s="279"/>
      <c r="F24" s="279"/>
      <c r="G24" s="279"/>
      <c r="H24" s="279"/>
      <c r="I24" s="279"/>
      <c r="J24" s="279"/>
      <c r="K24" s="279"/>
      <c r="L24" s="279"/>
      <c r="M24" s="279"/>
      <c r="N24" s="167"/>
    </row>
    <row r="25" spans="1:14" ht="12.75" customHeight="1" x14ac:dyDescent="0.25">
      <c r="A25" s="280" t="s">
        <v>5432</v>
      </c>
      <c r="B25" s="281"/>
      <c r="C25" s="281"/>
      <c r="D25" s="281"/>
      <c r="E25" s="281"/>
      <c r="F25" s="281"/>
      <c r="G25" s="281"/>
      <c r="H25" s="281"/>
      <c r="I25" s="281"/>
      <c r="J25" s="281"/>
      <c r="K25" s="281"/>
      <c r="L25" s="281"/>
      <c r="M25" s="281"/>
      <c r="N25" s="282"/>
    </row>
    <row r="26" spans="1:14" ht="12.5" x14ac:dyDescent="0.25">
      <c r="A26" s="1" t="s">
        <v>5433</v>
      </c>
      <c r="B26" s="2"/>
      <c r="C26" s="2"/>
      <c r="D26" s="2"/>
      <c r="E26" s="2"/>
      <c r="F26" s="2"/>
      <c r="G26" s="2"/>
      <c r="H26" s="2"/>
      <c r="I26" s="2"/>
      <c r="J26" s="2"/>
      <c r="K26" s="2"/>
      <c r="L26" s="2"/>
      <c r="M26" s="2"/>
      <c r="N26" s="57"/>
    </row>
    <row r="27" spans="1:14" ht="12.75" customHeight="1" x14ac:dyDescent="0.25">
      <c r="A27" s="283"/>
      <c r="B27" s="284"/>
      <c r="C27" s="284"/>
      <c r="D27" s="284"/>
      <c r="E27" s="284"/>
      <c r="F27" s="284"/>
      <c r="G27" s="284"/>
      <c r="H27" s="284"/>
      <c r="I27" s="284"/>
      <c r="J27" s="284"/>
      <c r="K27" s="284"/>
      <c r="L27" s="284"/>
      <c r="M27" s="284"/>
      <c r="N27" s="168"/>
    </row>
  </sheetData>
  <mergeCells count="2">
    <mergeCell ref="A3:N7"/>
    <mergeCell ref="A2:N2"/>
  </mergeCells>
  <phoneticPr fontId="4"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S20"/>
  <sheetViews>
    <sheetView showGridLines="0" zoomScale="80" zoomScaleNormal="80" zoomScalePageLayoutView="80" workbookViewId="0">
      <pane ySplit="1" topLeftCell="A2" activePane="bottomLeft" state="frozen"/>
      <selection pane="bottomLeft" activeCell="C11" sqref="C11"/>
    </sheetView>
  </sheetViews>
  <sheetFormatPr defaultColWidth="18.7265625" defaultRowHeight="12.75" customHeight="1" x14ac:dyDescent="0.25"/>
  <cols>
    <col min="1" max="1" width="8.7265625" style="32" customWidth="1"/>
    <col min="2" max="2" width="13.26953125" style="32" customWidth="1"/>
    <col min="3" max="3" width="56.26953125" style="32" customWidth="1"/>
    <col min="4" max="4" width="22.453125" style="32" customWidth="1"/>
    <col min="5" max="18" width="8.7265625" style="32" customWidth="1"/>
    <col min="19" max="19" width="0" style="32" hidden="1" customWidth="1"/>
    <col min="20" max="16384" width="18.7265625" style="32"/>
  </cols>
  <sheetData>
    <row r="1" spans="1:19" customFormat="1" ht="13" x14ac:dyDescent="0.3">
      <c r="A1" s="226" t="s">
        <v>5434</v>
      </c>
      <c r="B1" s="227"/>
      <c r="C1" s="227"/>
      <c r="D1" s="227"/>
    </row>
    <row r="2" spans="1:19" ht="12.75" customHeight="1" x14ac:dyDescent="0.25">
      <c r="A2" s="285" t="s">
        <v>5435</v>
      </c>
      <c r="B2" s="285" t="s">
        <v>5436</v>
      </c>
      <c r="C2" s="285" t="s">
        <v>5437</v>
      </c>
      <c r="D2" s="285" t="s">
        <v>5438</v>
      </c>
    </row>
    <row r="3" spans="1:19" ht="42.65" customHeight="1" x14ac:dyDescent="0.25">
      <c r="A3" s="286">
        <v>1</v>
      </c>
      <c r="B3" s="287">
        <v>42041</v>
      </c>
      <c r="C3" s="288" t="s">
        <v>5439</v>
      </c>
      <c r="D3" s="288" t="s">
        <v>5440</v>
      </c>
      <c r="S3" s="32" t="s">
        <v>5441</v>
      </c>
    </row>
    <row r="4" spans="1:19" ht="37.5" x14ac:dyDescent="0.25">
      <c r="A4" s="286">
        <v>1.1000000000000001</v>
      </c>
      <c r="B4" s="289">
        <v>42111</v>
      </c>
      <c r="C4" s="288" t="s">
        <v>5442</v>
      </c>
      <c r="D4" s="290" t="s">
        <v>5440</v>
      </c>
    </row>
    <row r="5" spans="1:19" ht="12.5" x14ac:dyDescent="0.25">
      <c r="A5" s="286">
        <v>1.2</v>
      </c>
      <c r="B5" s="287">
        <v>42454</v>
      </c>
      <c r="C5" s="288" t="s">
        <v>5443</v>
      </c>
      <c r="D5" s="290" t="s">
        <v>5440</v>
      </c>
    </row>
    <row r="6" spans="1:19" ht="45" customHeight="1" x14ac:dyDescent="0.25">
      <c r="A6" s="286">
        <v>2</v>
      </c>
      <c r="B6" s="287">
        <v>42766</v>
      </c>
      <c r="C6" s="288" t="s">
        <v>5444</v>
      </c>
      <c r="D6" s="290" t="s">
        <v>5440</v>
      </c>
    </row>
    <row r="7" spans="1:19" ht="12.75" customHeight="1" x14ac:dyDescent="0.25">
      <c r="A7" s="286">
        <v>2</v>
      </c>
      <c r="B7" s="287">
        <v>43008</v>
      </c>
      <c r="C7" s="288" t="s">
        <v>5445</v>
      </c>
      <c r="D7" s="290" t="s">
        <v>5440</v>
      </c>
    </row>
    <row r="8" spans="1:19" ht="12.75" customHeight="1" x14ac:dyDescent="0.25">
      <c r="A8" s="286">
        <v>2</v>
      </c>
      <c r="B8" s="287">
        <v>43131</v>
      </c>
      <c r="C8" s="288" t="s">
        <v>5446</v>
      </c>
      <c r="D8" s="290" t="s">
        <v>5440</v>
      </c>
    </row>
    <row r="9" spans="1:19" ht="12.75" customHeight="1" x14ac:dyDescent="0.25">
      <c r="A9" s="286">
        <v>2</v>
      </c>
      <c r="B9" s="287">
        <v>43373</v>
      </c>
      <c r="C9" s="288" t="s">
        <v>5447</v>
      </c>
      <c r="D9" s="290" t="s">
        <v>5440</v>
      </c>
    </row>
    <row r="10" spans="1:19" ht="12.75" customHeight="1" x14ac:dyDescent="0.25">
      <c r="A10" s="286">
        <v>2</v>
      </c>
      <c r="B10" s="287">
        <v>43555</v>
      </c>
      <c r="C10" s="288" t="s">
        <v>5448</v>
      </c>
      <c r="D10" s="290" t="s">
        <v>5440</v>
      </c>
    </row>
    <row r="11" spans="1:19" ht="12.75" customHeight="1" x14ac:dyDescent="0.25">
      <c r="A11" s="286">
        <v>3</v>
      </c>
      <c r="B11" s="287">
        <v>43921</v>
      </c>
      <c r="C11" s="288" t="s">
        <v>5449</v>
      </c>
      <c r="D11" s="290" t="s">
        <v>5440</v>
      </c>
    </row>
    <row r="12" spans="1:19" ht="12.75" customHeight="1" x14ac:dyDescent="0.25">
      <c r="A12" s="286">
        <v>3.1</v>
      </c>
      <c r="B12" s="287">
        <v>44104</v>
      </c>
      <c r="C12" s="288" t="s">
        <v>5450</v>
      </c>
      <c r="D12" s="290" t="s">
        <v>5440</v>
      </c>
    </row>
    <row r="13" spans="1:19" ht="23.15" customHeight="1" x14ac:dyDescent="0.25">
      <c r="A13" s="286">
        <v>3.2</v>
      </c>
      <c r="B13" s="287">
        <v>44469</v>
      </c>
      <c r="C13" s="288" t="s">
        <v>5451</v>
      </c>
      <c r="D13" s="290" t="s">
        <v>5440</v>
      </c>
    </row>
    <row r="14" spans="1:19" ht="12.75" customHeight="1" x14ac:dyDescent="0.25">
      <c r="A14" s="286">
        <v>3.3</v>
      </c>
      <c r="B14" s="287">
        <v>44469</v>
      </c>
      <c r="C14" s="288" t="s">
        <v>5447</v>
      </c>
      <c r="D14" s="290" t="s">
        <v>5440</v>
      </c>
    </row>
    <row r="15" spans="1:19" ht="12.75" customHeight="1" x14ac:dyDescent="0.25">
      <c r="A15" s="286"/>
      <c r="B15" s="287"/>
      <c r="C15" s="288"/>
      <c r="D15" s="290"/>
    </row>
    <row r="16" spans="1:19" ht="12.75" customHeight="1" x14ac:dyDescent="0.25">
      <c r="A16" s="286"/>
      <c r="B16" s="287"/>
      <c r="C16" s="288"/>
      <c r="D16" s="290"/>
    </row>
    <row r="17" spans="1:4" ht="12.75" customHeight="1" x14ac:dyDescent="0.25">
      <c r="A17" s="286"/>
      <c r="B17" s="287"/>
      <c r="C17" s="288"/>
      <c r="D17" s="290"/>
    </row>
    <row r="18" spans="1:4" ht="12.75" customHeight="1" x14ac:dyDescent="0.25">
      <c r="A18" s="286"/>
      <c r="B18" s="287"/>
      <c r="C18" s="288"/>
      <c r="D18" s="290"/>
    </row>
    <row r="19" spans="1:4" ht="12.75" customHeight="1" x14ac:dyDescent="0.25">
      <c r="A19" s="286"/>
      <c r="B19" s="287"/>
      <c r="C19" s="288"/>
      <c r="D19" s="290"/>
    </row>
    <row r="20" spans="1:4" ht="12.75" customHeight="1" x14ac:dyDescent="0.25">
      <c r="A20" s="286"/>
      <c r="B20" s="287"/>
      <c r="C20" s="288"/>
      <c r="D20" s="290"/>
    </row>
  </sheetData>
  <phoneticPr fontId="4"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U527"/>
  <sheetViews>
    <sheetView zoomScale="80" zoomScaleNormal="80" zoomScalePageLayoutView="80" workbookViewId="0">
      <pane ySplit="1" topLeftCell="A2" activePane="bottomLeft" state="frozen"/>
      <selection pane="bottomLeft" activeCell="M31" sqref="M31"/>
    </sheetView>
  </sheetViews>
  <sheetFormatPr defaultRowHeight="12.75" customHeight="1" x14ac:dyDescent="0.25"/>
  <cols>
    <col min="1" max="1" width="9.453125" customWidth="1"/>
    <col min="2" max="2" width="71.453125" customWidth="1"/>
    <col min="4" max="4" width="10" customWidth="1"/>
    <col min="5" max="21" width="9.1796875" style="77"/>
    <col min="22" max="256" width="9.1796875" style="78"/>
    <col min="257" max="257" width="12.453125" style="78" customWidth="1"/>
    <col min="258" max="258" width="94.81640625" style="78" bestFit="1" customWidth="1"/>
    <col min="259" max="259" width="12.54296875" style="78" customWidth="1"/>
    <col min="260" max="260" width="9.7265625" style="78" bestFit="1" customWidth="1"/>
    <col min="261" max="512" width="9.1796875" style="78"/>
    <col min="513" max="513" width="12.453125" style="78" customWidth="1"/>
    <col min="514" max="514" width="94.81640625" style="78" bestFit="1" customWidth="1"/>
    <col min="515" max="515" width="12.54296875" style="78" customWidth="1"/>
    <col min="516" max="516" width="9.7265625" style="78" bestFit="1" customWidth="1"/>
    <col min="517" max="768" width="9.1796875" style="78"/>
    <col min="769" max="769" width="12.453125" style="78" customWidth="1"/>
    <col min="770" max="770" width="94.81640625" style="78" bestFit="1" customWidth="1"/>
    <col min="771" max="771" width="12.54296875" style="78" customWidth="1"/>
    <col min="772" max="772" width="9.7265625" style="78" bestFit="1" customWidth="1"/>
    <col min="773" max="1024" width="9.1796875" style="78"/>
    <col min="1025" max="1025" width="12.453125" style="78" customWidth="1"/>
    <col min="1026" max="1026" width="94.81640625" style="78" bestFit="1" customWidth="1"/>
    <col min="1027" max="1027" width="12.54296875" style="78" customWidth="1"/>
    <col min="1028" max="1028" width="9.7265625" style="78" bestFit="1" customWidth="1"/>
    <col min="1029" max="1280" width="9.1796875" style="78"/>
    <col min="1281" max="1281" width="12.453125" style="78" customWidth="1"/>
    <col min="1282" max="1282" width="94.81640625" style="78" bestFit="1" customWidth="1"/>
    <col min="1283" max="1283" width="12.54296875" style="78" customWidth="1"/>
    <col min="1284" max="1284" width="9.7265625" style="78" bestFit="1" customWidth="1"/>
    <col min="1285" max="1536" width="9.1796875" style="78"/>
    <col min="1537" max="1537" width="12.453125" style="78" customWidth="1"/>
    <col min="1538" max="1538" width="94.81640625" style="78" bestFit="1" customWidth="1"/>
    <col min="1539" max="1539" width="12.54296875" style="78" customWidth="1"/>
    <col min="1540" max="1540" width="9.7265625" style="78" bestFit="1" customWidth="1"/>
    <col min="1541" max="1792" width="9.1796875" style="78"/>
    <col min="1793" max="1793" width="12.453125" style="78" customWidth="1"/>
    <col min="1794" max="1794" width="94.81640625" style="78" bestFit="1" customWidth="1"/>
    <col min="1795" max="1795" width="12.54296875" style="78" customWidth="1"/>
    <col min="1796" max="1796" width="9.7265625" style="78" bestFit="1" customWidth="1"/>
    <col min="1797" max="2048" width="9.1796875" style="78"/>
    <col min="2049" max="2049" width="12.453125" style="78" customWidth="1"/>
    <col min="2050" max="2050" width="94.81640625" style="78" bestFit="1" customWidth="1"/>
    <col min="2051" max="2051" width="12.54296875" style="78" customWidth="1"/>
    <col min="2052" max="2052" width="9.7265625" style="78" bestFit="1" customWidth="1"/>
    <col min="2053" max="2304" width="9.1796875" style="78"/>
    <col min="2305" max="2305" width="12.453125" style="78" customWidth="1"/>
    <col min="2306" max="2306" width="94.81640625" style="78" bestFit="1" customWidth="1"/>
    <col min="2307" max="2307" width="12.54296875" style="78" customWidth="1"/>
    <col min="2308" max="2308" width="9.7265625" style="78" bestFit="1" customWidth="1"/>
    <col min="2309" max="2560" width="9.1796875" style="78"/>
    <col min="2561" max="2561" width="12.453125" style="78" customWidth="1"/>
    <col min="2562" max="2562" width="94.81640625" style="78" bestFit="1" customWidth="1"/>
    <col min="2563" max="2563" width="12.54296875" style="78" customWidth="1"/>
    <col min="2564" max="2564" width="9.7265625" style="78" bestFit="1" customWidth="1"/>
    <col min="2565" max="2816" width="9.1796875" style="78"/>
    <col min="2817" max="2817" width="12.453125" style="78" customWidth="1"/>
    <col min="2818" max="2818" width="94.81640625" style="78" bestFit="1" customWidth="1"/>
    <col min="2819" max="2819" width="12.54296875" style="78" customWidth="1"/>
    <col min="2820" max="2820" width="9.7265625" style="78" bestFit="1" customWidth="1"/>
    <col min="2821" max="3072" width="9.1796875" style="78"/>
    <col min="3073" max="3073" width="12.453125" style="78" customWidth="1"/>
    <col min="3074" max="3074" width="94.81640625" style="78" bestFit="1" customWidth="1"/>
    <col min="3075" max="3075" width="12.54296875" style="78" customWidth="1"/>
    <col min="3076" max="3076" width="9.7265625" style="78" bestFit="1" customWidth="1"/>
    <col min="3077" max="3328" width="9.1796875" style="78"/>
    <col min="3329" max="3329" width="12.453125" style="78" customWidth="1"/>
    <col min="3330" max="3330" width="94.81640625" style="78" bestFit="1" customWidth="1"/>
    <col min="3331" max="3331" width="12.54296875" style="78" customWidth="1"/>
    <col min="3332" max="3332" width="9.7265625" style="78" bestFit="1" customWidth="1"/>
    <col min="3333" max="3584" width="9.1796875" style="78"/>
    <col min="3585" max="3585" width="12.453125" style="78" customWidth="1"/>
    <col min="3586" max="3586" width="94.81640625" style="78" bestFit="1" customWidth="1"/>
    <col min="3587" max="3587" width="12.54296875" style="78" customWidth="1"/>
    <col min="3588" max="3588" width="9.7265625" style="78" bestFit="1" customWidth="1"/>
    <col min="3589" max="3840" width="9.1796875" style="78"/>
    <col min="3841" max="3841" width="12.453125" style="78" customWidth="1"/>
    <col min="3842" max="3842" width="94.81640625" style="78" bestFit="1" customWidth="1"/>
    <col min="3843" max="3843" width="12.54296875" style="78" customWidth="1"/>
    <col min="3844" max="3844" width="9.7265625" style="78" bestFit="1" customWidth="1"/>
    <col min="3845" max="4096" width="9.1796875" style="78"/>
    <col min="4097" max="4097" width="12.453125" style="78" customWidth="1"/>
    <col min="4098" max="4098" width="94.81640625" style="78" bestFit="1" customWidth="1"/>
    <col min="4099" max="4099" width="12.54296875" style="78" customWidth="1"/>
    <col min="4100" max="4100" width="9.7265625" style="78" bestFit="1" customWidth="1"/>
    <col min="4101" max="4352" width="9.1796875" style="78"/>
    <col min="4353" max="4353" width="12.453125" style="78" customWidth="1"/>
    <col min="4354" max="4354" width="94.81640625" style="78" bestFit="1" customWidth="1"/>
    <col min="4355" max="4355" width="12.54296875" style="78" customWidth="1"/>
    <col min="4356" max="4356" width="9.7265625" style="78" bestFit="1" customWidth="1"/>
    <col min="4357" max="4608" width="9.1796875" style="78"/>
    <col min="4609" max="4609" width="12.453125" style="78" customWidth="1"/>
    <col min="4610" max="4610" width="94.81640625" style="78" bestFit="1" customWidth="1"/>
    <col min="4611" max="4611" width="12.54296875" style="78" customWidth="1"/>
    <col min="4612" max="4612" width="9.7265625" style="78" bestFit="1" customWidth="1"/>
    <col min="4613" max="4864" width="9.1796875" style="78"/>
    <col min="4865" max="4865" width="12.453125" style="78" customWidth="1"/>
    <col min="4866" max="4866" width="94.81640625" style="78" bestFit="1" customWidth="1"/>
    <col min="4867" max="4867" width="12.54296875" style="78" customWidth="1"/>
    <col min="4868" max="4868" width="9.7265625" style="78" bestFit="1" customWidth="1"/>
    <col min="4869" max="5120" width="9.1796875" style="78"/>
    <col min="5121" max="5121" width="12.453125" style="78" customWidth="1"/>
    <col min="5122" max="5122" width="94.81640625" style="78" bestFit="1" customWidth="1"/>
    <col min="5123" max="5123" width="12.54296875" style="78" customWidth="1"/>
    <col min="5124" max="5124" width="9.7265625" style="78" bestFit="1" customWidth="1"/>
    <col min="5125" max="5376" width="9.1796875" style="78"/>
    <col min="5377" max="5377" width="12.453125" style="78" customWidth="1"/>
    <col min="5378" max="5378" width="94.81640625" style="78" bestFit="1" customWidth="1"/>
    <col min="5379" max="5379" width="12.54296875" style="78" customWidth="1"/>
    <col min="5380" max="5380" width="9.7265625" style="78" bestFit="1" customWidth="1"/>
    <col min="5381" max="5632" width="9.1796875" style="78"/>
    <col min="5633" max="5633" width="12.453125" style="78" customWidth="1"/>
    <col min="5634" max="5634" width="94.81640625" style="78" bestFit="1" customWidth="1"/>
    <col min="5635" max="5635" width="12.54296875" style="78" customWidth="1"/>
    <col min="5636" max="5636" width="9.7265625" style="78" bestFit="1" customWidth="1"/>
    <col min="5637" max="5888" width="9.1796875" style="78"/>
    <col min="5889" max="5889" width="12.453125" style="78" customWidth="1"/>
    <col min="5890" max="5890" width="94.81640625" style="78" bestFit="1" customWidth="1"/>
    <col min="5891" max="5891" width="12.54296875" style="78" customWidth="1"/>
    <col min="5892" max="5892" width="9.7265625" style="78" bestFit="1" customWidth="1"/>
    <col min="5893" max="6144" width="9.1796875" style="78"/>
    <col min="6145" max="6145" width="12.453125" style="78" customWidth="1"/>
    <col min="6146" max="6146" width="94.81640625" style="78" bestFit="1" customWidth="1"/>
    <col min="6147" max="6147" width="12.54296875" style="78" customWidth="1"/>
    <col min="6148" max="6148" width="9.7265625" style="78" bestFit="1" customWidth="1"/>
    <col min="6149" max="6400" width="9.1796875" style="78"/>
    <col min="6401" max="6401" width="12.453125" style="78" customWidth="1"/>
    <col min="6402" max="6402" width="94.81640625" style="78" bestFit="1" customWidth="1"/>
    <col min="6403" max="6403" width="12.54296875" style="78" customWidth="1"/>
    <col min="6404" max="6404" width="9.7265625" style="78" bestFit="1" customWidth="1"/>
    <col min="6405" max="6656" width="9.1796875" style="78"/>
    <col min="6657" max="6657" width="12.453125" style="78" customWidth="1"/>
    <col min="6658" max="6658" width="94.81640625" style="78" bestFit="1" customWidth="1"/>
    <col min="6659" max="6659" width="12.54296875" style="78" customWidth="1"/>
    <col min="6660" max="6660" width="9.7265625" style="78" bestFit="1" customWidth="1"/>
    <col min="6661" max="6912" width="9.1796875" style="78"/>
    <col min="6913" max="6913" width="12.453125" style="78" customWidth="1"/>
    <col min="6914" max="6914" width="94.81640625" style="78" bestFit="1" customWidth="1"/>
    <col min="6915" max="6915" width="12.54296875" style="78" customWidth="1"/>
    <col min="6916" max="6916" width="9.7265625" style="78" bestFit="1" customWidth="1"/>
    <col min="6917" max="7168" width="9.1796875" style="78"/>
    <col min="7169" max="7169" width="12.453125" style="78" customWidth="1"/>
    <col min="7170" max="7170" width="94.81640625" style="78" bestFit="1" customWidth="1"/>
    <col min="7171" max="7171" width="12.54296875" style="78" customWidth="1"/>
    <col min="7172" max="7172" width="9.7265625" style="78" bestFit="1" customWidth="1"/>
    <col min="7173" max="7424" width="9.1796875" style="78"/>
    <col min="7425" max="7425" width="12.453125" style="78" customWidth="1"/>
    <col min="7426" max="7426" width="94.81640625" style="78" bestFit="1" customWidth="1"/>
    <col min="7427" max="7427" width="12.54296875" style="78" customWidth="1"/>
    <col min="7428" max="7428" width="9.7265625" style="78" bestFit="1" customWidth="1"/>
    <col min="7429" max="7680" width="9.1796875" style="78"/>
    <col min="7681" max="7681" width="12.453125" style="78" customWidth="1"/>
    <col min="7682" max="7682" width="94.81640625" style="78" bestFit="1" customWidth="1"/>
    <col min="7683" max="7683" width="12.54296875" style="78" customWidth="1"/>
    <col min="7684" max="7684" width="9.7265625" style="78" bestFit="1" customWidth="1"/>
    <col min="7685" max="7936" width="9.1796875" style="78"/>
    <col min="7937" max="7937" width="12.453125" style="78" customWidth="1"/>
    <col min="7938" max="7938" width="94.81640625" style="78" bestFit="1" customWidth="1"/>
    <col min="7939" max="7939" width="12.54296875" style="78" customWidth="1"/>
    <col min="7940" max="7940" width="9.7265625" style="78" bestFit="1" customWidth="1"/>
    <col min="7941" max="8192" width="9.1796875" style="78"/>
    <col min="8193" max="8193" width="12.453125" style="78" customWidth="1"/>
    <col min="8194" max="8194" width="94.81640625" style="78" bestFit="1" customWidth="1"/>
    <col min="8195" max="8195" width="12.54296875" style="78" customWidth="1"/>
    <col min="8196" max="8196" width="9.7265625" style="78" bestFit="1" customWidth="1"/>
    <col min="8197" max="8448" width="9.1796875" style="78"/>
    <col min="8449" max="8449" width="12.453125" style="78" customWidth="1"/>
    <col min="8450" max="8450" width="94.81640625" style="78" bestFit="1" customWidth="1"/>
    <col min="8451" max="8451" width="12.54296875" style="78" customWidth="1"/>
    <col min="8452" max="8452" width="9.7265625" style="78" bestFit="1" customWidth="1"/>
    <col min="8453" max="8704" width="9.1796875" style="78"/>
    <col min="8705" max="8705" width="12.453125" style="78" customWidth="1"/>
    <col min="8706" max="8706" width="94.81640625" style="78" bestFit="1" customWidth="1"/>
    <col min="8707" max="8707" width="12.54296875" style="78" customWidth="1"/>
    <col min="8708" max="8708" width="9.7265625" style="78" bestFit="1" customWidth="1"/>
    <col min="8709" max="8960" width="9.1796875" style="78"/>
    <col min="8961" max="8961" width="12.453125" style="78" customWidth="1"/>
    <col min="8962" max="8962" width="94.81640625" style="78" bestFit="1" customWidth="1"/>
    <col min="8963" max="8963" width="12.54296875" style="78" customWidth="1"/>
    <col min="8964" max="8964" width="9.7265625" style="78" bestFit="1" customWidth="1"/>
    <col min="8965" max="9216" width="9.1796875" style="78"/>
    <col min="9217" max="9217" width="12.453125" style="78" customWidth="1"/>
    <col min="9218" max="9218" width="94.81640625" style="78" bestFit="1" customWidth="1"/>
    <col min="9219" max="9219" width="12.54296875" style="78" customWidth="1"/>
    <col min="9220" max="9220" width="9.7265625" style="78" bestFit="1" customWidth="1"/>
    <col min="9221" max="9472" width="9.1796875" style="78"/>
    <col min="9473" max="9473" width="12.453125" style="78" customWidth="1"/>
    <col min="9474" max="9474" width="94.81640625" style="78" bestFit="1" customWidth="1"/>
    <col min="9475" max="9475" width="12.54296875" style="78" customWidth="1"/>
    <col min="9476" max="9476" width="9.7265625" style="78" bestFit="1" customWidth="1"/>
    <col min="9477" max="9728" width="9.1796875" style="78"/>
    <col min="9729" max="9729" width="12.453125" style="78" customWidth="1"/>
    <col min="9730" max="9730" width="94.81640625" style="78" bestFit="1" customWidth="1"/>
    <col min="9731" max="9731" width="12.54296875" style="78" customWidth="1"/>
    <col min="9732" max="9732" width="9.7265625" style="78" bestFit="1" customWidth="1"/>
    <col min="9733" max="9984" width="9.1796875" style="78"/>
    <col min="9985" max="9985" width="12.453125" style="78" customWidth="1"/>
    <col min="9986" max="9986" width="94.81640625" style="78" bestFit="1" customWidth="1"/>
    <col min="9987" max="9987" width="12.54296875" style="78" customWidth="1"/>
    <col min="9988" max="9988" width="9.7265625" style="78" bestFit="1" customWidth="1"/>
    <col min="9989" max="10240" width="9.1796875" style="78"/>
    <col min="10241" max="10241" width="12.453125" style="78" customWidth="1"/>
    <col min="10242" max="10242" width="94.81640625" style="78" bestFit="1" customWidth="1"/>
    <col min="10243" max="10243" width="12.54296875" style="78" customWidth="1"/>
    <col min="10244" max="10244" width="9.7265625" style="78" bestFit="1" customWidth="1"/>
    <col min="10245" max="10496" width="9.1796875" style="78"/>
    <col min="10497" max="10497" width="12.453125" style="78" customWidth="1"/>
    <col min="10498" max="10498" width="94.81640625" style="78" bestFit="1" customWidth="1"/>
    <col min="10499" max="10499" width="12.54296875" style="78" customWidth="1"/>
    <col min="10500" max="10500" width="9.7265625" style="78" bestFit="1" customWidth="1"/>
    <col min="10501" max="10752" width="9.1796875" style="78"/>
    <col min="10753" max="10753" width="12.453125" style="78" customWidth="1"/>
    <col min="10754" max="10754" width="94.81640625" style="78" bestFit="1" customWidth="1"/>
    <col min="10755" max="10755" width="12.54296875" style="78" customWidth="1"/>
    <col min="10756" max="10756" width="9.7265625" style="78" bestFit="1" customWidth="1"/>
    <col min="10757" max="11008" width="9.1796875" style="78"/>
    <col min="11009" max="11009" width="12.453125" style="78" customWidth="1"/>
    <col min="11010" max="11010" width="94.81640625" style="78" bestFit="1" customWidth="1"/>
    <col min="11011" max="11011" width="12.54296875" style="78" customWidth="1"/>
    <col min="11012" max="11012" width="9.7265625" style="78" bestFit="1" customWidth="1"/>
    <col min="11013" max="11264" width="9.1796875" style="78"/>
    <col min="11265" max="11265" width="12.453125" style="78" customWidth="1"/>
    <col min="11266" max="11266" width="94.81640625" style="78" bestFit="1" customWidth="1"/>
    <col min="11267" max="11267" width="12.54296875" style="78" customWidth="1"/>
    <col min="11268" max="11268" width="9.7265625" style="78" bestFit="1" customWidth="1"/>
    <col min="11269" max="11520" width="9.1796875" style="78"/>
    <col min="11521" max="11521" width="12.453125" style="78" customWidth="1"/>
    <col min="11522" max="11522" width="94.81640625" style="78" bestFit="1" customWidth="1"/>
    <col min="11523" max="11523" width="12.54296875" style="78" customWidth="1"/>
    <col min="11524" max="11524" width="9.7265625" style="78" bestFit="1" customWidth="1"/>
    <col min="11525" max="11776" width="9.1796875" style="78"/>
    <col min="11777" max="11777" width="12.453125" style="78" customWidth="1"/>
    <col min="11778" max="11778" width="94.81640625" style="78" bestFit="1" customWidth="1"/>
    <col min="11779" max="11779" width="12.54296875" style="78" customWidth="1"/>
    <col min="11780" max="11780" width="9.7265625" style="78" bestFit="1" customWidth="1"/>
    <col min="11781" max="12032" width="9.1796875" style="78"/>
    <col min="12033" max="12033" width="12.453125" style="78" customWidth="1"/>
    <col min="12034" max="12034" width="94.81640625" style="78" bestFit="1" customWidth="1"/>
    <col min="12035" max="12035" width="12.54296875" style="78" customWidth="1"/>
    <col min="12036" max="12036" width="9.7265625" style="78" bestFit="1" customWidth="1"/>
    <col min="12037" max="12288" width="9.1796875" style="78"/>
    <col min="12289" max="12289" width="12.453125" style="78" customWidth="1"/>
    <col min="12290" max="12290" width="94.81640625" style="78" bestFit="1" customWidth="1"/>
    <col min="12291" max="12291" width="12.54296875" style="78" customWidth="1"/>
    <col min="12292" max="12292" width="9.7265625" style="78" bestFit="1" customWidth="1"/>
    <col min="12293" max="12544" width="9.1796875" style="78"/>
    <col min="12545" max="12545" width="12.453125" style="78" customWidth="1"/>
    <col min="12546" max="12546" width="94.81640625" style="78" bestFit="1" customWidth="1"/>
    <col min="12547" max="12547" width="12.54296875" style="78" customWidth="1"/>
    <col min="12548" max="12548" width="9.7265625" style="78" bestFit="1" customWidth="1"/>
    <col min="12549" max="12800" width="9.1796875" style="78"/>
    <col min="12801" max="12801" width="12.453125" style="78" customWidth="1"/>
    <col min="12802" max="12802" width="94.81640625" style="78" bestFit="1" customWidth="1"/>
    <col min="12803" max="12803" width="12.54296875" style="78" customWidth="1"/>
    <col min="12804" max="12804" width="9.7265625" style="78" bestFit="1" customWidth="1"/>
    <col min="12805" max="13056" width="9.1796875" style="78"/>
    <col min="13057" max="13057" width="12.453125" style="78" customWidth="1"/>
    <col min="13058" max="13058" width="94.81640625" style="78" bestFit="1" customWidth="1"/>
    <col min="13059" max="13059" width="12.54296875" style="78" customWidth="1"/>
    <col min="13060" max="13060" width="9.7265625" style="78" bestFit="1" customWidth="1"/>
    <col min="13061" max="13312" width="9.1796875" style="78"/>
    <col min="13313" max="13313" width="12.453125" style="78" customWidth="1"/>
    <col min="13314" max="13314" width="94.81640625" style="78" bestFit="1" customWidth="1"/>
    <col min="13315" max="13315" width="12.54296875" style="78" customWidth="1"/>
    <col min="13316" max="13316" width="9.7265625" style="78" bestFit="1" customWidth="1"/>
    <col min="13317" max="13568" width="9.1796875" style="78"/>
    <col min="13569" max="13569" width="12.453125" style="78" customWidth="1"/>
    <col min="13570" max="13570" width="94.81640625" style="78" bestFit="1" customWidth="1"/>
    <col min="13571" max="13571" width="12.54296875" style="78" customWidth="1"/>
    <col min="13572" max="13572" width="9.7265625" style="78" bestFit="1" customWidth="1"/>
    <col min="13573" max="13824" width="9.1796875" style="78"/>
    <col min="13825" max="13825" width="12.453125" style="78" customWidth="1"/>
    <col min="13826" max="13826" width="94.81640625" style="78" bestFit="1" customWidth="1"/>
    <col min="13827" max="13827" width="12.54296875" style="78" customWidth="1"/>
    <col min="13828" max="13828" width="9.7265625" style="78" bestFit="1" customWidth="1"/>
    <col min="13829" max="14080" width="9.1796875" style="78"/>
    <col min="14081" max="14081" width="12.453125" style="78" customWidth="1"/>
    <col min="14082" max="14082" width="94.81640625" style="78" bestFit="1" customWidth="1"/>
    <col min="14083" max="14083" width="12.54296875" style="78" customWidth="1"/>
    <col min="14084" max="14084" width="9.7265625" style="78" bestFit="1" customWidth="1"/>
    <col min="14085" max="14336" width="9.1796875" style="78"/>
    <col min="14337" max="14337" width="12.453125" style="78" customWidth="1"/>
    <col min="14338" max="14338" width="94.81640625" style="78" bestFit="1" customWidth="1"/>
    <col min="14339" max="14339" width="12.54296875" style="78" customWidth="1"/>
    <col min="14340" max="14340" width="9.7265625" style="78" bestFit="1" customWidth="1"/>
    <col min="14341" max="14592" width="9.1796875" style="78"/>
    <col min="14593" max="14593" width="12.453125" style="78" customWidth="1"/>
    <col min="14594" max="14594" width="94.81640625" style="78" bestFit="1" customWidth="1"/>
    <col min="14595" max="14595" width="12.54296875" style="78" customWidth="1"/>
    <col min="14596" max="14596" width="9.7265625" style="78" bestFit="1" customWidth="1"/>
    <col min="14597" max="14848" width="9.1796875" style="78"/>
    <col min="14849" max="14849" width="12.453125" style="78" customWidth="1"/>
    <col min="14850" max="14850" width="94.81640625" style="78" bestFit="1" customWidth="1"/>
    <col min="14851" max="14851" width="12.54296875" style="78" customWidth="1"/>
    <col min="14852" max="14852" width="9.7265625" style="78" bestFit="1" customWidth="1"/>
    <col min="14853" max="15104" width="9.1796875" style="78"/>
    <col min="15105" max="15105" width="12.453125" style="78" customWidth="1"/>
    <col min="15106" max="15106" width="94.81640625" style="78" bestFit="1" customWidth="1"/>
    <col min="15107" max="15107" width="12.54296875" style="78" customWidth="1"/>
    <col min="15108" max="15108" width="9.7265625" style="78" bestFit="1" customWidth="1"/>
    <col min="15109" max="15360" width="9.1796875" style="78"/>
    <col min="15361" max="15361" width="12.453125" style="78" customWidth="1"/>
    <col min="15362" max="15362" width="94.81640625" style="78" bestFit="1" customWidth="1"/>
    <col min="15363" max="15363" width="12.54296875" style="78" customWidth="1"/>
    <col min="15364" max="15364" width="9.7265625" style="78" bestFit="1" customWidth="1"/>
    <col min="15365" max="15616" width="9.1796875" style="78"/>
    <col min="15617" max="15617" width="12.453125" style="78" customWidth="1"/>
    <col min="15618" max="15618" width="94.81640625" style="78" bestFit="1" customWidth="1"/>
    <col min="15619" max="15619" width="12.54296875" style="78" customWidth="1"/>
    <col min="15620" max="15620" width="9.7265625" style="78" bestFit="1" customWidth="1"/>
    <col min="15621" max="15872" width="9.1796875" style="78"/>
    <col min="15873" max="15873" width="12.453125" style="78" customWidth="1"/>
    <col min="15874" max="15874" width="94.81640625" style="78" bestFit="1" customWidth="1"/>
    <col min="15875" max="15875" width="12.54296875" style="78" customWidth="1"/>
    <col min="15876" max="15876" width="9.7265625" style="78" bestFit="1" customWidth="1"/>
    <col min="15877" max="16128" width="9.1796875" style="78"/>
    <col min="16129" max="16129" width="12.453125" style="78" customWidth="1"/>
    <col min="16130" max="16130" width="94.81640625" style="78" bestFit="1" customWidth="1"/>
    <col min="16131" max="16131" width="12.54296875" style="78" customWidth="1"/>
    <col min="16132" max="16132" width="9.7265625" style="78" bestFit="1" customWidth="1"/>
    <col min="16133" max="16384" width="9.1796875" style="78"/>
  </cols>
  <sheetData>
    <row r="1" spans="1:4" ht="29" x14ac:dyDescent="0.35">
      <c r="A1" s="176" t="s">
        <v>147</v>
      </c>
      <c r="B1" s="177" t="s">
        <v>139</v>
      </c>
      <c r="C1" s="177" t="s">
        <v>60</v>
      </c>
      <c r="D1" s="179">
        <v>44469</v>
      </c>
    </row>
    <row r="2" spans="1:4" ht="15.5" x14ac:dyDescent="0.35">
      <c r="A2" s="180" t="s">
        <v>5452</v>
      </c>
      <c r="B2" s="181" t="s">
        <v>5453</v>
      </c>
      <c r="C2" s="181">
        <v>6</v>
      </c>
      <c r="D2" s="178"/>
    </row>
    <row r="3" spans="1:4" ht="15.5" x14ac:dyDescent="0.35">
      <c r="A3" s="180" t="s">
        <v>1076</v>
      </c>
      <c r="B3" s="181" t="s">
        <v>5454</v>
      </c>
      <c r="C3" s="181">
        <v>4</v>
      </c>
      <c r="D3" s="178"/>
    </row>
    <row r="4" spans="1:4" ht="15.5" x14ac:dyDescent="0.35">
      <c r="A4" s="180" t="s">
        <v>5455</v>
      </c>
      <c r="B4" s="181" t="s">
        <v>5456</v>
      </c>
      <c r="C4" s="181">
        <v>1</v>
      </c>
      <c r="D4" s="178"/>
    </row>
    <row r="5" spans="1:4" ht="15.5" x14ac:dyDescent="0.35">
      <c r="A5" s="180" t="s">
        <v>5457</v>
      </c>
      <c r="B5" s="181" t="s">
        <v>5458</v>
      </c>
      <c r="C5" s="181">
        <v>2</v>
      </c>
      <c r="D5" s="178"/>
    </row>
    <row r="6" spans="1:4" ht="15.5" x14ac:dyDescent="0.35">
      <c r="A6" s="180" t="s">
        <v>5459</v>
      </c>
      <c r="B6" s="181" t="s">
        <v>5460</v>
      </c>
      <c r="C6" s="181">
        <v>2</v>
      </c>
      <c r="D6" s="178"/>
    </row>
    <row r="7" spans="1:4" ht="15.5" x14ac:dyDescent="0.35">
      <c r="A7" s="180" t="s">
        <v>5461</v>
      </c>
      <c r="B7" s="181" t="s">
        <v>5462</v>
      </c>
      <c r="C7" s="181">
        <v>4</v>
      </c>
      <c r="D7" s="178"/>
    </row>
    <row r="8" spans="1:4" ht="15.5" x14ac:dyDescent="0.35">
      <c r="A8" s="180" t="s">
        <v>5463</v>
      </c>
      <c r="B8" s="181" t="s">
        <v>5464</v>
      </c>
      <c r="C8" s="181">
        <v>2</v>
      </c>
      <c r="D8" s="178"/>
    </row>
    <row r="9" spans="1:4" ht="15.5" x14ac:dyDescent="0.35">
      <c r="A9" s="180" t="s">
        <v>5465</v>
      </c>
      <c r="B9" s="181" t="s">
        <v>5466</v>
      </c>
      <c r="C9" s="181">
        <v>5</v>
      </c>
      <c r="D9" s="178"/>
    </row>
    <row r="10" spans="1:4" ht="15.5" x14ac:dyDescent="0.35">
      <c r="A10" s="180" t="s">
        <v>5467</v>
      </c>
      <c r="B10" s="181" t="s">
        <v>5468</v>
      </c>
      <c r="C10" s="181">
        <v>5</v>
      </c>
      <c r="D10" s="178"/>
    </row>
    <row r="11" spans="1:4" ht="15.5" x14ac:dyDescent="0.35">
      <c r="A11" s="180" t="s">
        <v>5469</v>
      </c>
      <c r="B11" s="181" t="s">
        <v>5470</v>
      </c>
      <c r="C11" s="181">
        <v>5</v>
      </c>
      <c r="D11" s="178"/>
    </row>
    <row r="12" spans="1:4" ht="15.5" x14ac:dyDescent="0.35">
      <c r="A12" s="180" t="s">
        <v>5471</v>
      </c>
      <c r="B12" s="181" t="s">
        <v>5472</v>
      </c>
      <c r="C12" s="181">
        <v>2</v>
      </c>
      <c r="D12" s="178"/>
    </row>
    <row r="13" spans="1:4" ht="15.5" x14ac:dyDescent="0.35">
      <c r="A13" s="180" t="s">
        <v>1262</v>
      </c>
      <c r="B13" s="181" t="s">
        <v>5473</v>
      </c>
      <c r="C13" s="181">
        <v>5</v>
      </c>
      <c r="D13" s="178"/>
    </row>
    <row r="14" spans="1:4" ht="15.5" x14ac:dyDescent="0.35">
      <c r="A14" s="180" t="s">
        <v>5474</v>
      </c>
      <c r="B14" s="181" t="s">
        <v>5475</v>
      </c>
      <c r="C14" s="181">
        <v>4</v>
      </c>
      <c r="D14" s="178"/>
    </row>
    <row r="15" spans="1:4" ht="15.5" x14ac:dyDescent="0.35">
      <c r="A15" s="180" t="s">
        <v>5476</v>
      </c>
      <c r="B15" s="181" t="s">
        <v>5477</v>
      </c>
      <c r="C15" s="181">
        <v>4</v>
      </c>
      <c r="D15" s="178"/>
    </row>
    <row r="16" spans="1:4" ht="15.5" x14ac:dyDescent="0.35">
      <c r="A16" s="180" t="s">
        <v>5478</v>
      </c>
      <c r="B16" s="181" t="s">
        <v>5479</v>
      </c>
      <c r="C16" s="181">
        <v>1</v>
      </c>
      <c r="D16" s="178"/>
    </row>
    <row r="17" spans="1:4" ht="15.5" x14ac:dyDescent="0.35">
      <c r="A17" s="180" t="s">
        <v>221</v>
      </c>
      <c r="B17" s="181" t="s">
        <v>5480</v>
      </c>
      <c r="C17" s="181">
        <v>5</v>
      </c>
      <c r="D17" s="178"/>
    </row>
    <row r="18" spans="1:4" ht="15.5" x14ac:dyDescent="0.35">
      <c r="A18" s="180" t="s">
        <v>5481</v>
      </c>
      <c r="B18" s="181" t="s">
        <v>5482</v>
      </c>
      <c r="C18" s="181">
        <v>8</v>
      </c>
      <c r="D18" s="178"/>
    </row>
    <row r="19" spans="1:4" ht="15.5" x14ac:dyDescent="0.35">
      <c r="A19" s="180" t="s">
        <v>237</v>
      </c>
      <c r="B19" s="181" t="s">
        <v>5483</v>
      </c>
      <c r="C19" s="181">
        <v>1</v>
      </c>
      <c r="D19" s="178"/>
    </row>
    <row r="20" spans="1:4" ht="15.5" x14ac:dyDescent="0.35">
      <c r="A20" s="180" t="s">
        <v>5484</v>
      </c>
      <c r="B20" s="181" t="s">
        <v>5485</v>
      </c>
      <c r="C20" s="181">
        <v>8</v>
      </c>
      <c r="D20" s="178"/>
    </row>
    <row r="21" spans="1:4" ht="15.5" x14ac:dyDescent="0.35">
      <c r="A21" s="180" t="s">
        <v>5486</v>
      </c>
      <c r="B21" s="181" t="s">
        <v>5487</v>
      </c>
      <c r="C21" s="181">
        <v>6</v>
      </c>
      <c r="D21" s="178"/>
    </row>
    <row r="22" spans="1:4" ht="15.5" x14ac:dyDescent="0.35">
      <c r="A22" s="180" t="s">
        <v>5488</v>
      </c>
      <c r="B22" s="181" t="s">
        <v>5489</v>
      </c>
      <c r="C22" s="181">
        <v>7</v>
      </c>
      <c r="D22" s="178"/>
    </row>
    <row r="23" spans="1:4" ht="15.5" x14ac:dyDescent="0.35">
      <c r="A23" s="180" t="s">
        <v>5490</v>
      </c>
      <c r="B23" s="181" t="s">
        <v>5491</v>
      </c>
      <c r="C23" s="181">
        <v>7</v>
      </c>
      <c r="D23" s="178"/>
    </row>
    <row r="24" spans="1:4" ht="15.5" x14ac:dyDescent="0.35">
      <c r="A24" s="180" t="s">
        <v>1307</v>
      </c>
      <c r="B24" s="181" t="s">
        <v>5492</v>
      </c>
      <c r="C24" s="181">
        <v>7</v>
      </c>
      <c r="D24" s="178"/>
    </row>
    <row r="25" spans="1:4" ht="15.5" x14ac:dyDescent="0.35">
      <c r="A25" s="180" t="s">
        <v>5493</v>
      </c>
      <c r="B25" s="181" t="s">
        <v>5494</v>
      </c>
      <c r="C25" s="181">
        <v>5</v>
      </c>
      <c r="D25" s="178"/>
    </row>
    <row r="26" spans="1:4" ht="15.5" x14ac:dyDescent="0.35">
      <c r="A26" s="180" t="s">
        <v>5495</v>
      </c>
      <c r="B26" s="181" t="s">
        <v>5496</v>
      </c>
      <c r="C26" s="181">
        <v>5</v>
      </c>
      <c r="D26" s="178"/>
    </row>
    <row r="27" spans="1:4" ht="15.5" x14ac:dyDescent="0.35">
      <c r="A27" s="180" t="s">
        <v>5497</v>
      </c>
      <c r="B27" s="181" t="s">
        <v>5498</v>
      </c>
      <c r="C27" s="181">
        <v>5</v>
      </c>
      <c r="D27" s="178"/>
    </row>
    <row r="28" spans="1:4" ht="15.5" x14ac:dyDescent="0.35">
      <c r="A28" s="180" t="s">
        <v>5499</v>
      </c>
      <c r="B28" s="181" t="s">
        <v>5500</v>
      </c>
      <c r="C28" s="181">
        <v>6</v>
      </c>
      <c r="D28" s="178"/>
    </row>
    <row r="29" spans="1:4" ht="15.5" x14ac:dyDescent="0.35">
      <c r="A29" s="180" t="s">
        <v>807</v>
      </c>
      <c r="B29" s="181" t="s">
        <v>5501</v>
      </c>
      <c r="C29" s="181">
        <v>6</v>
      </c>
      <c r="D29" s="178"/>
    </row>
    <row r="30" spans="1:4" ht="15.5" x14ac:dyDescent="0.35">
      <c r="A30" s="180" t="s">
        <v>5502</v>
      </c>
      <c r="B30" s="181" t="s">
        <v>5503</v>
      </c>
      <c r="C30" s="181">
        <v>4</v>
      </c>
      <c r="D30" s="178"/>
    </row>
    <row r="31" spans="1:4" ht="15.5" x14ac:dyDescent="0.35">
      <c r="A31" s="180" t="s">
        <v>5504</v>
      </c>
      <c r="B31" s="181" t="s">
        <v>5505</v>
      </c>
      <c r="C31" s="181">
        <v>7</v>
      </c>
      <c r="D31" s="178"/>
    </row>
    <row r="32" spans="1:4" ht="15.5" x14ac:dyDescent="0.35">
      <c r="A32" s="180" t="s">
        <v>5506</v>
      </c>
      <c r="B32" s="181" t="s">
        <v>5507</v>
      </c>
      <c r="C32" s="181">
        <v>5</v>
      </c>
      <c r="D32" s="178"/>
    </row>
    <row r="33" spans="1:4" ht="15.5" x14ac:dyDescent="0.35">
      <c r="A33" s="180" t="s">
        <v>5508</v>
      </c>
      <c r="B33" s="181" t="s">
        <v>5509</v>
      </c>
      <c r="C33" s="181">
        <v>5</v>
      </c>
      <c r="D33" s="178"/>
    </row>
    <row r="34" spans="1:4" ht="15.5" x14ac:dyDescent="0.35">
      <c r="A34" s="180" t="s">
        <v>5510</v>
      </c>
      <c r="B34" s="181" t="s">
        <v>5511</v>
      </c>
      <c r="C34" s="181">
        <v>8</v>
      </c>
      <c r="D34" s="178"/>
    </row>
    <row r="35" spans="1:4" ht="15.5" x14ac:dyDescent="0.35">
      <c r="A35" s="180" t="s">
        <v>5512</v>
      </c>
      <c r="B35" s="181" t="s">
        <v>5513</v>
      </c>
      <c r="C35" s="181">
        <v>1</v>
      </c>
      <c r="D35" s="178"/>
    </row>
    <row r="36" spans="1:4" ht="15.5" x14ac:dyDescent="0.35">
      <c r="A36" s="180" t="s">
        <v>5514</v>
      </c>
      <c r="B36" s="181" t="s">
        <v>5515</v>
      </c>
      <c r="C36" s="181">
        <v>5</v>
      </c>
      <c r="D36" s="178"/>
    </row>
    <row r="37" spans="1:4" ht="15.5" x14ac:dyDescent="0.35">
      <c r="A37" s="180" t="s">
        <v>5516</v>
      </c>
      <c r="B37" s="181" t="s">
        <v>5517</v>
      </c>
      <c r="C37" s="181">
        <v>8</v>
      </c>
      <c r="D37" s="178"/>
    </row>
    <row r="38" spans="1:4" ht="15.5" x14ac:dyDescent="0.35">
      <c r="A38" s="180" t="s">
        <v>5518</v>
      </c>
      <c r="B38" s="181" t="s">
        <v>5519</v>
      </c>
      <c r="C38" s="181">
        <v>5</v>
      </c>
      <c r="D38" s="178"/>
    </row>
    <row r="39" spans="1:4" ht="15.5" x14ac:dyDescent="0.35">
      <c r="A39" s="180" t="s">
        <v>5520</v>
      </c>
      <c r="B39" s="181" t="s">
        <v>5521</v>
      </c>
      <c r="C39" s="181">
        <v>5</v>
      </c>
      <c r="D39" s="178"/>
    </row>
    <row r="40" spans="1:4" ht="15.5" x14ac:dyDescent="0.35">
      <c r="A40" s="180" t="s">
        <v>5522</v>
      </c>
      <c r="B40" s="181" t="s">
        <v>5523</v>
      </c>
      <c r="C40" s="181">
        <v>2</v>
      </c>
      <c r="D40" s="178"/>
    </row>
    <row r="41" spans="1:4" ht="15.5" x14ac:dyDescent="0.35">
      <c r="A41" s="180" t="s">
        <v>5524</v>
      </c>
      <c r="B41" s="181" t="s">
        <v>5525</v>
      </c>
      <c r="C41" s="181">
        <v>4</v>
      </c>
      <c r="D41" s="178"/>
    </row>
    <row r="42" spans="1:4" ht="15.5" x14ac:dyDescent="0.35">
      <c r="A42" s="180" t="s">
        <v>5526</v>
      </c>
      <c r="B42" s="181" t="s">
        <v>5527</v>
      </c>
      <c r="C42" s="181">
        <v>5</v>
      </c>
      <c r="D42" s="178"/>
    </row>
    <row r="43" spans="1:4" ht="15.5" x14ac:dyDescent="0.35">
      <c r="A43" s="180" t="s">
        <v>5528</v>
      </c>
      <c r="B43" s="181" t="s">
        <v>5529</v>
      </c>
      <c r="C43" s="181">
        <v>5</v>
      </c>
      <c r="D43" s="178"/>
    </row>
    <row r="44" spans="1:4" ht="15.5" x14ac:dyDescent="0.35">
      <c r="A44" s="180" t="s">
        <v>5530</v>
      </c>
      <c r="B44" s="181" t="s">
        <v>5531</v>
      </c>
      <c r="C44" s="181">
        <v>6</v>
      </c>
      <c r="D44" s="178"/>
    </row>
    <row r="45" spans="1:4" ht="15.5" x14ac:dyDescent="0.35">
      <c r="A45" s="180" t="s">
        <v>5532</v>
      </c>
      <c r="B45" s="181" t="s">
        <v>5533</v>
      </c>
      <c r="C45" s="181">
        <v>5</v>
      </c>
      <c r="D45" s="178"/>
    </row>
    <row r="46" spans="1:4" ht="15.5" x14ac:dyDescent="0.35">
      <c r="A46" s="180" t="s">
        <v>5534</v>
      </c>
      <c r="B46" s="181" t="s">
        <v>5535</v>
      </c>
      <c r="C46" s="181">
        <v>4</v>
      </c>
      <c r="D46" s="178"/>
    </row>
    <row r="47" spans="1:4" ht="15.5" x14ac:dyDescent="0.35">
      <c r="A47" s="180" t="s">
        <v>5536</v>
      </c>
      <c r="B47" s="181" t="s">
        <v>5537</v>
      </c>
      <c r="C47" s="181">
        <v>5</v>
      </c>
      <c r="D47" s="178"/>
    </row>
    <row r="48" spans="1:4" ht="15.5" x14ac:dyDescent="0.35">
      <c r="A48" s="180" t="s">
        <v>5538</v>
      </c>
      <c r="B48" s="181" t="s">
        <v>5539</v>
      </c>
      <c r="C48" s="181">
        <v>6</v>
      </c>
      <c r="D48" s="178"/>
    </row>
    <row r="49" spans="1:4" ht="15.5" x14ac:dyDescent="0.35">
      <c r="A49" s="180" t="s">
        <v>301</v>
      </c>
      <c r="B49" s="181" t="s">
        <v>5540</v>
      </c>
      <c r="C49" s="181">
        <v>7</v>
      </c>
      <c r="D49" s="178"/>
    </row>
    <row r="50" spans="1:4" ht="15.5" x14ac:dyDescent="0.35">
      <c r="A50" s="180" t="s">
        <v>5541</v>
      </c>
      <c r="B50" s="181" t="s">
        <v>5542</v>
      </c>
      <c r="C50" s="181">
        <v>3</v>
      </c>
      <c r="D50" s="178"/>
    </row>
    <row r="51" spans="1:4" ht="15.5" x14ac:dyDescent="0.35">
      <c r="A51" s="180" t="s">
        <v>5543</v>
      </c>
      <c r="B51" s="181" t="s">
        <v>5544</v>
      </c>
      <c r="C51" s="181">
        <v>6</v>
      </c>
      <c r="D51" s="178"/>
    </row>
    <row r="52" spans="1:4" ht="15.5" x14ac:dyDescent="0.35">
      <c r="A52" s="180" t="s">
        <v>5545</v>
      </c>
      <c r="B52" s="181" t="s">
        <v>5546</v>
      </c>
      <c r="C52" s="181">
        <v>4</v>
      </c>
      <c r="D52" s="178"/>
    </row>
    <row r="53" spans="1:4" ht="15.5" x14ac:dyDescent="0.35">
      <c r="A53" s="180" t="s">
        <v>5547</v>
      </c>
      <c r="B53" s="181" t="s">
        <v>5548</v>
      </c>
      <c r="C53" s="181">
        <v>5</v>
      </c>
      <c r="D53" s="178"/>
    </row>
    <row r="54" spans="1:4" ht="15.5" x14ac:dyDescent="0.35">
      <c r="A54" s="180" t="s">
        <v>5549</v>
      </c>
      <c r="B54" s="181" t="s">
        <v>5550</v>
      </c>
      <c r="C54" s="181">
        <v>2</v>
      </c>
      <c r="D54" s="178"/>
    </row>
    <row r="55" spans="1:4" ht="15.5" x14ac:dyDescent="0.35">
      <c r="A55" s="180" t="s">
        <v>5551</v>
      </c>
      <c r="B55" s="181" t="s">
        <v>5552</v>
      </c>
      <c r="C55" s="181">
        <v>2</v>
      </c>
      <c r="D55" s="178"/>
    </row>
    <row r="56" spans="1:4" ht="15.5" x14ac:dyDescent="0.35">
      <c r="A56" s="180" t="s">
        <v>5553</v>
      </c>
      <c r="B56" s="181" t="s">
        <v>5554</v>
      </c>
      <c r="C56" s="181">
        <v>5</v>
      </c>
      <c r="D56" s="178"/>
    </row>
    <row r="57" spans="1:4" ht="15.5" x14ac:dyDescent="0.35">
      <c r="A57" s="180" t="s">
        <v>5555</v>
      </c>
      <c r="B57" s="181" t="s">
        <v>5556</v>
      </c>
      <c r="C57" s="181">
        <v>5</v>
      </c>
      <c r="D57" s="178"/>
    </row>
    <row r="58" spans="1:4" ht="31" x14ac:dyDescent="0.35">
      <c r="A58" s="180" t="s">
        <v>5557</v>
      </c>
      <c r="B58" s="181" t="s">
        <v>5558</v>
      </c>
      <c r="C58" s="181">
        <v>5</v>
      </c>
      <c r="D58" s="178"/>
    </row>
    <row r="59" spans="1:4" ht="15.5" x14ac:dyDescent="0.35">
      <c r="A59" s="180" t="s">
        <v>5559</v>
      </c>
      <c r="B59" s="181" t="s">
        <v>5560</v>
      </c>
      <c r="C59" s="181">
        <v>5</v>
      </c>
      <c r="D59" s="178"/>
    </row>
    <row r="60" spans="1:4" ht="15.5" x14ac:dyDescent="0.35">
      <c r="A60" s="180" t="s">
        <v>5561</v>
      </c>
      <c r="B60" s="181" t="s">
        <v>5562</v>
      </c>
      <c r="C60" s="181">
        <v>3</v>
      </c>
      <c r="D60" s="178"/>
    </row>
    <row r="61" spans="1:4" ht="15.5" x14ac:dyDescent="0.35">
      <c r="A61" s="180" t="s">
        <v>841</v>
      </c>
      <c r="B61" s="181" t="s">
        <v>5563</v>
      </c>
      <c r="C61" s="181">
        <v>6</v>
      </c>
      <c r="D61" s="178"/>
    </row>
    <row r="62" spans="1:4" ht="15.5" x14ac:dyDescent="0.35">
      <c r="A62" s="180" t="s">
        <v>5564</v>
      </c>
      <c r="B62" s="181" t="s">
        <v>5565</v>
      </c>
      <c r="C62" s="181">
        <v>3</v>
      </c>
      <c r="D62" s="178"/>
    </row>
    <row r="63" spans="1:4" ht="15.5" x14ac:dyDescent="0.35">
      <c r="A63" s="180" t="s">
        <v>893</v>
      </c>
      <c r="B63" s="181" t="s">
        <v>5566</v>
      </c>
      <c r="C63" s="181">
        <v>4</v>
      </c>
      <c r="D63" s="178"/>
    </row>
    <row r="64" spans="1:4" ht="31" x14ac:dyDescent="0.35">
      <c r="A64" s="180" t="s">
        <v>2067</v>
      </c>
      <c r="B64" s="181" t="s">
        <v>5567</v>
      </c>
      <c r="C64" s="181">
        <v>3</v>
      </c>
      <c r="D64" s="178"/>
    </row>
    <row r="65" spans="1:4" ht="15.5" x14ac:dyDescent="0.35">
      <c r="A65" s="180" t="s">
        <v>5568</v>
      </c>
      <c r="B65" s="181" t="s">
        <v>5569</v>
      </c>
      <c r="C65" s="181">
        <v>3</v>
      </c>
      <c r="D65" s="178"/>
    </row>
    <row r="66" spans="1:4" ht="31" x14ac:dyDescent="0.35">
      <c r="A66" s="180" t="s">
        <v>5570</v>
      </c>
      <c r="B66" s="181" t="s">
        <v>5571</v>
      </c>
      <c r="C66" s="181">
        <v>6</v>
      </c>
      <c r="D66" s="178"/>
    </row>
    <row r="67" spans="1:4" ht="15.5" x14ac:dyDescent="0.35">
      <c r="A67" s="180" t="s">
        <v>5572</v>
      </c>
      <c r="B67" s="181" t="s">
        <v>5573</v>
      </c>
      <c r="C67" s="181">
        <v>6</v>
      </c>
      <c r="D67" s="178"/>
    </row>
    <row r="68" spans="1:4" ht="15.5" x14ac:dyDescent="0.35">
      <c r="A68" s="180" t="s">
        <v>5574</v>
      </c>
      <c r="B68" s="181" t="s">
        <v>5575</v>
      </c>
      <c r="C68" s="181">
        <v>5</v>
      </c>
      <c r="D68" s="178"/>
    </row>
    <row r="69" spans="1:4" ht="15.5" x14ac:dyDescent="0.35">
      <c r="A69" s="180" t="s">
        <v>5576</v>
      </c>
      <c r="B69" s="181" t="s">
        <v>5577</v>
      </c>
      <c r="C69" s="181">
        <v>3</v>
      </c>
      <c r="D69" s="178"/>
    </row>
    <row r="70" spans="1:4" ht="15.5" x14ac:dyDescent="0.35">
      <c r="A70" s="180" t="s">
        <v>5578</v>
      </c>
      <c r="B70" s="181" t="s">
        <v>5472</v>
      </c>
      <c r="C70" s="181">
        <v>2</v>
      </c>
      <c r="D70" s="178"/>
    </row>
    <row r="71" spans="1:4" ht="15.5" x14ac:dyDescent="0.35">
      <c r="A71" s="180" t="s">
        <v>5579</v>
      </c>
      <c r="B71" s="181" t="s">
        <v>5580</v>
      </c>
      <c r="C71" s="181">
        <v>3</v>
      </c>
      <c r="D71" s="178"/>
    </row>
    <row r="72" spans="1:4" ht="15.5" x14ac:dyDescent="0.35">
      <c r="A72" s="180" t="s">
        <v>5581</v>
      </c>
      <c r="B72" s="181" t="s">
        <v>5582</v>
      </c>
      <c r="C72" s="181">
        <v>3</v>
      </c>
      <c r="D72" s="178"/>
    </row>
    <row r="73" spans="1:4" ht="15.5" x14ac:dyDescent="0.35">
      <c r="A73" s="180" t="s">
        <v>5583</v>
      </c>
      <c r="B73" s="181" t="s">
        <v>5584</v>
      </c>
      <c r="C73" s="181">
        <v>3</v>
      </c>
      <c r="D73" s="178"/>
    </row>
    <row r="74" spans="1:4" ht="15.5" x14ac:dyDescent="0.35">
      <c r="A74" s="180" t="s">
        <v>4505</v>
      </c>
      <c r="B74" s="181" t="s">
        <v>5585</v>
      </c>
      <c r="C74" s="181">
        <v>5</v>
      </c>
      <c r="D74" s="178"/>
    </row>
    <row r="75" spans="1:4" ht="15.5" x14ac:dyDescent="0.35">
      <c r="A75" s="180" t="s">
        <v>2232</v>
      </c>
      <c r="B75" s="181" t="s">
        <v>5586</v>
      </c>
      <c r="C75" s="181">
        <v>3</v>
      </c>
      <c r="D75" s="178"/>
    </row>
    <row r="76" spans="1:4" ht="15.5" x14ac:dyDescent="0.35">
      <c r="A76" s="180" t="s">
        <v>5587</v>
      </c>
      <c r="B76" s="181" t="s">
        <v>5588</v>
      </c>
      <c r="C76" s="181">
        <v>6</v>
      </c>
      <c r="D76" s="178"/>
    </row>
    <row r="77" spans="1:4" ht="15.5" x14ac:dyDescent="0.35">
      <c r="A77" s="180" t="s">
        <v>5589</v>
      </c>
      <c r="B77" s="181" t="s">
        <v>5590</v>
      </c>
      <c r="C77" s="181">
        <v>5</v>
      </c>
      <c r="D77" s="178"/>
    </row>
    <row r="78" spans="1:4" ht="15.5" x14ac:dyDescent="0.35">
      <c r="A78" s="180" t="s">
        <v>794</v>
      </c>
      <c r="B78" s="181" t="s">
        <v>5591</v>
      </c>
      <c r="C78" s="181">
        <v>4</v>
      </c>
      <c r="D78" s="178"/>
    </row>
    <row r="79" spans="1:4" ht="15.5" x14ac:dyDescent="0.35">
      <c r="A79" s="180" t="s">
        <v>5592</v>
      </c>
      <c r="B79" s="181" t="s">
        <v>5593</v>
      </c>
      <c r="C79" s="181">
        <v>4</v>
      </c>
      <c r="D79" s="178"/>
    </row>
    <row r="80" spans="1:4" ht="15.5" x14ac:dyDescent="0.35">
      <c r="A80" s="180" t="s">
        <v>5594</v>
      </c>
      <c r="B80" s="181" t="s">
        <v>5595</v>
      </c>
      <c r="C80" s="181">
        <v>4</v>
      </c>
      <c r="D80" s="178"/>
    </row>
    <row r="81" spans="1:4" ht="15.5" x14ac:dyDescent="0.35">
      <c r="A81" s="180" t="s">
        <v>5596</v>
      </c>
      <c r="B81" s="181" t="s">
        <v>5597</v>
      </c>
      <c r="C81" s="181">
        <v>7</v>
      </c>
      <c r="D81" s="178"/>
    </row>
    <row r="82" spans="1:4" ht="15.5" x14ac:dyDescent="0.35">
      <c r="A82" s="180" t="s">
        <v>5598</v>
      </c>
      <c r="B82" s="181" t="s">
        <v>5599</v>
      </c>
      <c r="C82" s="181">
        <v>6</v>
      </c>
      <c r="D82" s="178"/>
    </row>
    <row r="83" spans="1:4" ht="15.5" x14ac:dyDescent="0.35">
      <c r="A83" s="180" t="s">
        <v>5600</v>
      </c>
      <c r="B83" s="181" t="s">
        <v>5601</v>
      </c>
      <c r="C83" s="181">
        <v>5</v>
      </c>
      <c r="D83" s="178"/>
    </row>
    <row r="84" spans="1:4" ht="15.5" x14ac:dyDescent="0.35">
      <c r="A84" s="180" t="s">
        <v>5602</v>
      </c>
      <c r="B84" s="181" t="s">
        <v>5603</v>
      </c>
      <c r="C84" s="181">
        <v>3</v>
      </c>
      <c r="D84" s="178"/>
    </row>
    <row r="85" spans="1:4" ht="15.5" x14ac:dyDescent="0.35">
      <c r="A85" s="180" t="s">
        <v>5604</v>
      </c>
      <c r="B85" s="181" t="s">
        <v>5605</v>
      </c>
      <c r="C85" s="181">
        <v>5</v>
      </c>
      <c r="D85" s="178"/>
    </row>
    <row r="86" spans="1:4" ht="15.5" x14ac:dyDescent="0.35">
      <c r="A86" s="180" t="s">
        <v>353</v>
      </c>
      <c r="B86" s="181" t="s">
        <v>5606</v>
      </c>
      <c r="C86" s="181">
        <v>4</v>
      </c>
      <c r="D86" s="178"/>
    </row>
    <row r="87" spans="1:4" ht="15.5" x14ac:dyDescent="0.35">
      <c r="A87" s="180" t="s">
        <v>5607</v>
      </c>
      <c r="B87" s="181" t="s">
        <v>5608</v>
      </c>
      <c r="C87" s="181">
        <v>2</v>
      </c>
      <c r="D87" s="178"/>
    </row>
    <row r="88" spans="1:4" ht="15.5" x14ac:dyDescent="0.35">
      <c r="A88" s="180" t="s">
        <v>5609</v>
      </c>
      <c r="B88" s="181" t="s">
        <v>5610</v>
      </c>
      <c r="C88" s="181">
        <v>4</v>
      </c>
      <c r="D88" s="178"/>
    </row>
    <row r="89" spans="1:4" ht="15.5" x14ac:dyDescent="0.35">
      <c r="A89" s="180" t="s">
        <v>5611</v>
      </c>
      <c r="B89" s="181" t="s">
        <v>5612</v>
      </c>
      <c r="C89" s="181">
        <v>4</v>
      </c>
      <c r="D89" s="178"/>
    </row>
    <row r="90" spans="1:4" ht="15.5" x14ac:dyDescent="0.35">
      <c r="A90" s="180" t="s">
        <v>1620</v>
      </c>
      <c r="B90" s="181" t="s">
        <v>5613</v>
      </c>
      <c r="C90" s="181">
        <v>4</v>
      </c>
      <c r="D90" s="178"/>
    </row>
    <row r="91" spans="1:4" ht="15.5" x14ac:dyDescent="0.35">
      <c r="A91" s="180" t="s">
        <v>5614</v>
      </c>
      <c r="B91" s="181" t="s">
        <v>5472</v>
      </c>
      <c r="C91" s="181">
        <v>2</v>
      </c>
      <c r="D91" s="178"/>
    </row>
    <row r="92" spans="1:4" ht="15.5" x14ac:dyDescent="0.35">
      <c r="A92" s="180" t="s">
        <v>5615</v>
      </c>
      <c r="B92" s="181" t="s">
        <v>5616</v>
      </c>
      <c r="C92" s="181">
        <v>3</v>
      </c>
      <c r="D92" s="178"/>
    </row>
    <row r="93" spans="1:4" ht="15.5" x14ac:dyDescent="0.35">
      <c r="A93" s="180" t="s">
        <v>5617</v>
      </c>
      <c r="B93" s="181" t="s">
        <v>5618</v>
      </c>
      <c r="C93" s="181">
        <v>6</v>
      </c>
      <c r="D93" s="178"/>
    </row>
    <row r="94" spans="1:4" ht="15.5" x14ac:dyDescent="0.35">
      <c r="A94" s="180" t="s">
        <v>5619</v>
      </c>
      <c r="B94" s="181" t="s">
        <v>5620</v>
      </c>
      <c r="C94" s="181">
        <v>3</v>
      </c>
      <c r="D94" s="178"/>
    </row>
    <row r="95" spans="1:4" ht="15.5" x14ac:dyDescent="0.35">
      <c r="A95" s="180" t="s">
        <v>5621</v>
      </c>
      <c r="B95" s="181" t="s">
        <v>5622</v>
      </c>
      <c r="C95" s="181">
        <v>6</v>
      </c>
      <c r="D95" s="178"/>
    </row>
    <row r="96" spans="1:4" ht="15.5" x14ac:dyDescent="0.35">
      <c r="A96" s="180" t="s">
        <v>5623</v>
      </c>
      <c r="B96" s="181" t="s">
        <v>5624</v>
      </c>
      <c r="C96" s="181">
        <v>5</v>
      </c>
      <c r="D96" s="178"/>
    </row>
    <row r="97" spans="1:4" ht="15.5" x14ac:dyDescent="0.35">
      <c r="A97" s="180" t="s">
        <v>5625</v>
      </c>
      <c r="B97" s="181" t="s">
        <v>5626</v>
      </c>
      <c r="C97" s="181">
        <v>5</v>
      </c>
      <c r="D97" s="178"/>
    </row>
    <row r="98" spans="1:4" ht="15.5" x14ac:dyDescent="0.35">
      <c r="A98" s="180" t="s">
        <v>364</v>
      </c>
      <c r="B98" s="181" t="s">
        <v>5627</v>
      </c>
      <c r="C98" s="181">
        <v>5</v>
      </c>
      <c r="D98" s="178"/>
    </row>
    <row r="99" spans="1:4" ht="15.5" x14ac:dyDescent="0.35">
      <c r="A99" s="180" t="s">
        <v>5628</v>
      </c>
      <c r="B99" s="181" t="s">
        <v>5629</v>
      </c>
      <c r="C99" s="181">
        <v>3</v>
      </c>
      <c r="D99" s="178"/>
    </row>
    <row r="100" spans="1:4" ht="15.5" x14ac:dyDescent="0.35">
      <c r="A100" s="180" t="s">
        <v>5630</v>
      </c>
      <c r="B100" s="181" t="s">
        <v>5631</v>
      </c>
      <c r="C100" s="181">
        <v>5</v>
      </c>
      <c r="D100" s="178"/>
    </row>
    <row r="101" spans="1:4" ht="15.5" x14ac:dyDescent="0.35">
      <c r="A101" s="180" t="s">
        <v>5632</v>
      </c>
      <c r="B101" s="181" t="s">
        <v>5633</v>
      </c>
      <c r="C101" s="181">
        <v>2</v>
      </c>
      <c r="D101" s="178"/>
    </row>
    <row r="102" spans="1:4" ht="15.5" x14ac:dyDescent="0.35">
      <c r="A102" s="180" t="s">
        <v>340</v>
      </c>
      <c r="B102" s="181" t="s">
        <v>5634</v>
      </c>
      <c r="C102" s="181">
        <v>5</v>
      </c>
      <c r="D102" s="178"/>
    </row>
    <row r="103" spans="1:4" ht="15.5" x14ac:dyDescent="0.35">
      <c r="A103" s="180" t="s">
        <v>5635</v>
      </c>
      <c r="B103" s="181" t="s">
        <v>5636</v>
      </c>
      <c r="C103" s="181">
        <v>4</v>
      </c>
      <c r="D103" s="178"/>
    </row>
    <row r="104" spans="1:4" ht="15.5" x14ac:dyDescent="0.35">
      <c r="A104" s="180" t="s">
        <v>1205</v>
      </c>
      <c r="B104" s="181" t="s">
        <v>5637</v>
      </c>
      <c r="C104" s="181">
        <v>2</v>
      </c>
      <c r="D104" s="178"/>
    </row>
    <row r="105" spans="1:4" ht="15.5" x14ac:dyDescent="0.35">
      <c r="A105" s="180" t="s">
        <v>5638</v>
      </c>
      <c r="B105" s="181" t="s">
        <v>5639</v>
      </c>
      <c r="C105" s="181">
        <v>2</v>
      </c>
      <c r="D105" s="178"/>
    </row>
    <row r="106" spans="1:4" ht="15.5" x14ac:dyDescent="0.35">
      <c r="A106" s="180" t="s">
        <v>868</v>
      </c>
      <c r="B106" s="181" t="s">
        <v>5640</v>
      </c>
      <c r="C106" s="181">
        <v>4</v>
      </c>
      <c r="D106" s="178"/>
    </row>
    <row r="107" spans="1:4" ht="31" x14ac:dyDescent="0.35">
      <c r="A107" s="180" t="s">
        <v>5641</v>
      </c>
      <c r="B107" s="181" t="s">
        <v>5642</v>
      </c>
      <c r="C107" s="181">
        <v>5</v>
      </c>
      <c r="D107" s="178"/>
    </row>
    <row r="108" spans="1:4" ht="15.5" x14ac:dyDescent="0.35">
      <c r="A108" s="180" t="s">
        <v>5643</v>
      </c>
      <c r="B108" s="181" t="s">
        <v>5644</v>
      </c>
      <c r="C108" s="181">
        <v>4</v>
      </c>
      <c r="D108" s="178"/>
    </row>
    <row r="109" spans="1:4" ht="15.5" x14ac:dyDescent="0.35">
      <c r="A109" s="180" t="s">
        <v>5645</v>
      </c>
      <c r="B109" s="181" t="s">
        <v>5646</v>
      </c>
      <c r="C109" s="181">
        <v>4</v>
      </c>
      <c r="D109" s="178"/>
    </row>
    <row r="110" spans="1:4" ht="15.5" x14ac:dyDescent="0.35">
      <c r="A110" s="180" t="s">
        <v>5647</v>
      </c>
      <c r="B110" s="181" t="s">
        <v>5472</v>
      </c>
      <c r="C110" s="181">
        <v>2</v>
      </c>
      <c r="D110" s="178"/>
    </row>
    <row r="111" spans="1:4" ht="15.5" x14ac:dyDescent="0.35">
      <c r="A111" s="180" t="s">
        <v>5648</v>
      </c>
      <c r="B111" s="181" t="s">
        <v>5649</v>
      </c>
      <c r="C111" s="181">
        <v>4</v>
      </c>
      <c r="D111" s="178"/>
    </row>
    <row r="112" spans="1:4" ht="15.5" x14ac:dyDescent="0.35">
      <c r="A112" s="180" t="s">
        <v>5650</v>
      </c>
      <c r="B112" s="181" t="s">
        <v>5651</v>
      </c>
      <c r="C112" s="181">
        <v>5</v>
      </c>
      <c r="D112" s="178"/>
    </row>
    <row r="113" spans="1:4" ht="15.5" x14ac:dyDescent="0.35">
      <c r="A113" s="180" t="s">
        <v>5652</v>
      </c>
      <c r="B113" s="181" t="s">
        <v>5653</v>
      </c>
      <c r="C113" s="181">
        <v>2</v>
      </c>
      <c r="D113" s="178"/>
    </row>
    <row r="114" spans="1:4" ht="15.5" x14ac:dyDescent="0.35">
      <c r="A114" s="180" t="s">
        <v>5654</v>
      </c>
      <c r="B114" s="181" t="s">
        <v>5655</v>
      </c>
      <c r="C114" s="181">
        <v>5</v>
      </c>
      <c r="D114" s="178"/>
    </row>
    <row r="115" spans="1:4" ht="15.5" x14ac:dyDescent="0.35">
      <c r="A115" s="180" t="s">
        <v>5656</v>
      </c>
      <c r="B115" s="181" t="s">
        <v>5657</v>
      </c>
      <c r="C115" s="181">
        <v>6</v>
      </c>
      <c r="D115" s="178"/>
    </row>
    <row r="116" spans="1:4" ht="15.5" x14ac:dyDescent="0.35">
      <c r="A116" s="180" t="s">
        <v>5658</v>
      </c>
      <c r="B116" s="181" t="s">
        <v>5659</v>
      </c>
      <c r="C116" s="181">
        <v>4</v>
      </c>
      <c r="D116" s="178"/>
    </row>
    <row r="117" spans="1:4" ht="15.5" x14ac:dyDescent="0.35">
      <c r="A117" s="180" t="s">
        <v>5660</v>
      </c>
      <c r="B117" s="181" t="s">
        <v>5661</v>
      </c>
      <c r="C117" s="181">
        <v>5</v>
      </c>
      <c r="D117" s="178"/>
    </row>
    <row r="118" spans="1:4" ht="15.5" x14ac:dyDescent="0.35">
      <c r="A118" s="180" t="s">
        <v>5662</v>
      </c>
      <c r="B118" s="181" t="s">
        <v>5663</v>
      </c>
      <c r="C118" s="181">
        <v>4</v>
      </c>
      <c r="D118" s="178"/>
    </row>
    <row r="119" spans="1:4" ht="15.5" x14ac:dyDescent="0.35">
      <c r="A119" s="180" t="s">
        <v>5664</v>
      </c>
      <c r="B119" s="181" t="s">
        <v>5665</v>
      </c>
      <c r="C119" s="181">
        <v>2</v>
      </c>
      <c r="D119" s="178"/>
    </row>
    <row r="120" spans="1:4" ht="15.5" x14ac:dyDescent="0.35">
      <c r="A120" s="180" t="s">
        <v>5666</v>
      </c>
      <c r="B120" s="181" t="s">
        <v>5667</v>
      </c>
      <c r="C120" s="181">
        <v>2</v>
      </c>
      <c r="D120" s="178"/>
    </row>
    <row r="121" spans="1:4" ht="15.5" x14ac:dyDescent="0.35">
      <c r="A121" s="180" t="s">
        <v>5668</v>
      </c>
      <c r="B121" s="181" t="s">
        <v>5669</v>
      </c>
      <c r="C121" s="181">
        <v>3</v>
      </c>
      <c r="D121" s="178"/>
    </row>
    <row r="122" spans="1:4" ht="15.5" x14ac:dyDescent="0.35">
      <c r="A122" s="180" t="s">
        <v>5670</v>
      </c>
      <c r="B122" s="181" t="s">
        <v>5671</v>
      </c>
      <c r="C122" s="181">
        <v>3</v>
      </c>
      <c r="D122" s="178"/>
    </row>
    <row r="123" spans="1:4" ht="15.5" x14ac:dyDescent="0.35">
      <c r="A123" s="180" t="s">
        <v>5672</v>
      </c>
      <c r="B123" s="181" t="s">
        <v>5673</v>
      </c>
      <c r="C123" s="181">
        <v>5</v>
      </c>
      <c r="D123" s="178"/>
    </row>
    <row r="124" spans="1:4" ht="15.5" x14ac:dyDescent="0.35">
      <c r="A124" s="180" t="s">
        <v>5674</v>
      </c>
      <c r="B124" s="181" t="s">
        <v>5675</v>
      </c>
      <c r="C124" s="181">
        <v>4</v>
      </c>
      <c r="D124" s="178"/>
    </row>
    <row r="125" spans="1:4" ht="15.5" x14ac:dyDescent="0.35">
      <c r="A125" s="180" t="s">
        <v>5676</v>
      </c>
      <c r="B125" s="181" t="s">
        <v>5677</v>
      </c>
      <c r="C125" s="181">
        <v>6</v>
      </c>
      <c r="D125" s="178"/>
    </row>
    <row r="126" spans="1:4" ht="15.5" x14ac:dyDescent="0.35">
      <c r="A126" s="180" t="s">
        <v>5678</v>
      </c>
      <c r="B126" s="181" t="s">
        <v>5679</v>
      </c>
      <c r="C126" s="181">
        <v>6</v>
      </c>
      <c r="D126" s="178"/>
    </row>
    <row r="127" spans="1:4" ht="15.5" x14ac:dyDescent="0.35">
      <c r="A127" s="180" t="s">
        <v>5680</v>
      </c>
      <c r="B127" s="181" t="s">
        <v>5681</v>
      </c>
      <c r="C127" s="181">
        <v>6</v>
      </c>
      <c r="D127" s="178"/>
    </row>
    <row r="128" spans="1:4" ht="31" x14ac:dyDescent="0.35">
      <c r="A128" s="180" t="s">
        <v>5682</v>
      </c>
      <c r="B128" s="181" t="s">
        <v>5683</v>
      </c>
      <c r="C128" s="181">
        <v>5</v>
      </c>
      <c r="D128" s="178"/>
    </row>
    <row r="129" spans="1:4" ht="15.5" x14ac:dyDescent="0.35">
      <c r="A129" s="180" t="s">
        <v>5684</v>
      </c>
      <c r="B129" s="181" t="s">
        <v>5685</v>
      </c>
      <c r="C129" s="181">
        <v>5</v>
      </c>
      <c r="D129" s="178"/>
    </row>
    <row r="130" spans="1:4" ht="15.5" x14ac:dyDescent="0.35">
      <c r="A130" s="180" t="s">
        <v>5686</v>
      </c>
      <c r="B130" s="181" t="s">
        <v>5687</v>
      </c>
      <c r="C130" s="181">
        <v>3</v>
      </c>
      <c r="D130" s="178"/>
    </row>
    <row r="131" spans="1:4" ht="15.5" x14ac:dyDescent="0.35">
      <c r="A131" s="180" t="s">
        <v>1180</v>
      </c>
      <c r="B131" s="181" t="s">
        <v>5688</v>
      </c>
      <c r="C131" s="181">
        <v>5</v>
      </c>
      <c r="D131" s="178"/>
    </row>
    <row r="132" spans="1:4" ht="15.5" x14ac:dyDescent="0.35">
      <c r="A132" s="180" t="s">
        <v>5689</v>
      </c>
      <c r="B132" s="181" t="s">
        <v>5472</v>
      </c>
      <c r="C132" s="181">
        <v>2</v>
      </c>
      <c r="D132" s="178"/>
    </row>
    <row r="133" spans="1:4" ht="15.5" x14ac:dyDescent="0.35">
      <c r="A133" s="180" t="s">
        <v>5690</v>
      </c>
      <c r="B133" s="181" t="s">
        <v>5691</v>
      </c>
      <c r="C133" s="181">
        <v>4</v>
      </c>
      <c r="D133" s="178"/>
    </row>
    <row r="134" spans="1:4" ht="15.5" x14ac:dyDescent="0.35">
      <c r="A134" s="180" t="s">
        <v>5692</v>
      </c>
      <c r="B134" s="181" t="s">
        <v>5693</v>
      </c>
      <c r="C134" s="181">
        <v>1</v>
      </c>
      <c r="D134" s="178"/>
    </row>
    <row r="135" spans="1:4" ht="15.5" x14ac:dyDescent="0.35">
      <c r="A135" s="180" t="s">
        <v>5694</v>
      </c>
      <c r="B135" s="181" t="s">
        <v>5695</v>
      </c>
      <c r="C135" s="181">
        <v>6</v>
      </c>
      <c r="D135" s="178"/>
    </row>
    <row r="136" spans="1:4" ht="15.5" x14ac:dyDescent="0.35">
      <c r="A136" s="180" t="s">
        <v>5696</v>
      </c>
      <c r="B136" s="181" t="s">
        <v>5697</v>
      </c>
      <c r="C136" s="181">
        <v>5</v>
      </c>
      <c r="D136" s="178"/>
    </row>
    <row r="137" spans="1:4" ht="15.5" x14ac:dyDescent="0.35">
      <c r="A137" s="180" t="s">
        <v>5698</v>
      </c>
      <c r="B137" s="181" t="s">
        <v>5699</v>
      </c>
      <c r="C137" s="181">
        <v>3</v>
      </c>
      <c r="D137" s="178"/>
    </row>
    <row r="138" spans="1:4" ht="15.5" x14ac:dyDescent="0.35">
      <c r="A138" s="180" t="s">
        <v>5700</v>
      </c>
      <c r="B138" s="181" t="s">
        <v>5701</v>
      </c>
      <c r="C138" s="181">
        <v>3</v>
      </c>
      <c r="D138" s="178"/>
    </row>
    <row r="139" spans="1:4" ht="15.5" x14ac:dyDescent="0.35">
      <c r="A139" s="180" t="s">
        <v>5702</v>
      </c>
      <c r="B139" s="181" t="s">
        <v>5703</v>
      </c>
      <c r="C139" s="181">
        <v>4</v>
      </c>
      <c r="D139" s="178"/>
    </row>
    <row r="140" spans="1:4" ht="15.5" x14ac:dyDescent="0.35">
      <c r="A140" s="180" t="s">
        <v>5704</v>
      </c>
      <c r="B140" s="181" t="s">
        <v>5705</v>
      </c>
      <c r="C140" s="181">
        <v>4</v>
      </c>
      <c r="D140" s="178"/>
    </row>
    <row r="141" spans="1:4" ht="15.5" x14ac:dyDescent="0.35">
      <c r="A141" s="180" t="s">
        <v>5706</v>
      </c>
      <c r="B141" s="181" t="s">
        <v>5707</v>
      </c>
      <c r="C141" s="181">
        <v>6</v>
      </c>
      <c r="D141" s="178"/>
    </row>
    <row r="142" spans="1:4" ht="15.5" x14ac:dyDescent="0.35">
      <c r="A142" s="180" t="s">
        <v>5708</v>
      </c>
      <c r="B142" s="181" t="s">
        <v>5709</v>
      </c>
      <c r="C142" s="181">
        <v>3</v>
      </c>
      <c r="D142" s="178"/>
    </row>
    <row r="143" spans="1:4" ht="15.5" x14ac:dyDescent="0.35">
      <c r="A143" s="180" t="s">
        <v>5710</v>
      </c>
      <c r="B143" s="181" t="s">
        <v>5711</v>
      </c>
      <c r="C143" s="181">
        <v>5</v>
      </c>
      <c r="D143" s="178"/>
    </row>
    <row r="144" spans="1:4" ht="15.5" x14ac:dyDescent="0.35">
      <c r="A144" s="180" t="s">
        <v>5712</v>
      </c>
      <c r="B144" s="181" t="s">
        <v>5713</v>
      </c>
      <c r="C144" s="181">
        <v>6</v>
      </c>
      <c r="D144" s="178"/>
    </row>
    <row r="145" spans="1:4" ht="15.5" x14ac:dyDescent="0.35">
      <c r="A145" s="180" t="s">
        <v>5714</v>
      </c>
      <c r="B145" s="181" t="s">
        <v>5715</v>
      </c>
      <c r="C145" s="181">
        <v>4</v>
      </c>
      <c r="D145" s="178"/>
    </row>
    <row r="146" spans="1:4" ht="15.5" x14ac:dyDescent="0.35">
      <c r="A146" s="180" t="s">
        <v>5716</v>
      </c>
      <c r="B146" s="181" t="s">
        <v>5717</v>
      </c>
      <c r="C146" s="181">
        <v>5</v>
      </c>
      <c r="D146" s="178"/>
    </row>
    <row r="147" spans="1:4" ht="15.5" x14ac:dyDescent="0.35">
      <c r="A147" s="180" t="s">
        <v>5718</v>
      </c>
      <c r="B147" s="181" t="s">
        <v>5719</v>
      </c>
      <c r="C147" s="181">
        <v>4</v>
      </c>
      <c r="D147" s="178"/>
    </row>
    <row r="148" spans="1:4" ht="15.5" x14ac:dyDescent="0.35">
      <c r="A148" s="180" t="s">
        <v>5720</v>
      </c>
      <c r="B148" s="181" t="s">
        <v>5721</v>
      </c>
      <c r="C148" s="181">
        <v>4</v>
      </c>
      <c r="D148" s="178"/>
    </row>
    <row r="149" spans="1:4" ht="15.5" x14ac:dyDescent="0.35">
      <c r="A149" s="180" t="s">
        <v>5722</v>
      </c>
      <c r="B149" s="181" t="s">
        <v>5723</v>
      </c>
      <c r="C149" s="181">
        <v>4</v>
      </c>
      <c r="D149" s="178"/>
    </row>
    <row r="150" spans="1:4" ht="15.5" x14ac:dyDescent="0.35">
      <c r="A150" s="180" t="s">
        <v>5724</v>
      </c>
      <c r="B150" s="181" t="s">
        <v>5725</v>
      </c>
      <c r="C150" s="181">
        <v>5</v>
      </c>
      <c r="D150" s="178"/>
    </row>
    <row r="151" spans="1:4" ht="15.5" x14ac:dyDescent="0.35">
      <c r="A151" s="180" t="s">
        <v>5726</v>
      </c>
      <c r="B151" s="181" t="s">
        <v>5727</v>
      </c>
      <c r="C151" s="181">
        <v>6</v>
      </c>
      <c r="D151" s="178"/>
    </row>
    <row r="152" spans="1:4" ht="31" x14ac:dyDescent="0.35">
      <c r="A152" s="180" t="s">
        <v>5728</v>
      </c>
      <c r="B152" s="181" t="s">
        <v>5729</v>
      </c>
      <c r="C152" s="181">
        <v>5</v>
      </c>
      <c r="D152" s="178"/>
    </row>
    <row r="153" spans="1:4" ht="15.5" x14ac:dyDescent="0.35">
      <c r="A153" s="180" t="s">
        <v>5730</v>
      </c>
      <c r="B153" s="181" t="s">
        <v>5731</v>
      </c>
      <c r="C153" s="181">
        <v>7</v>
      </c>
      <c r="D153" s="178"/>
    </row>
    <row r="154" spans="1:4" ht="15.5" x14ac:dyDescent="0.35">
      <c r="A154" s="180" t="s">
        <v>5732</v>
      </c>
      <c r="B154" s="181" t="s">
        <v>5733</v>
      </c>
      <c r="C154" s="181">
        <v>6</v>
      </c>
      <c r="D154" s="178"/>
    </row>
    <row r="155" spans="1:4" ht="15.5" x14ac:dyDescent="0.35">
      <c r="A155" s="180" t="s">
        <v>5734</v>
      </c>
      <c r="B155" s="181" t="s">
        <v>5735</v>
      </c>
      <c r="C155" s="181">
        <v>1</v>
      </c>
      <c r="D155" s="178"/>
    </row>
    <row r="156" spans="1:4" ht="15.5" x14ac:dyDescent="0.35">
      <c r="A156" s="180" t="s">
        <v>5736</v>
      </c>
      <c r="B156" s="181" t="s">
        <v>5737</v>
      </c>
      <c r="C156" s="181">
        <v>6</v>
      </c>
      <c r="D156" s="178"/>
    </row>
    <row r="157" spans="1:4" ht="31" x14ac:dyDescent="0.35">
      <c r="A157" s="180" t="s">
        <v>5738</v>
      </c>
      <c r="B157" s="181" t="s">
        <v>5739</v>
      </c>
      <c r="C157" s="181">
        <v>6</v>
      </c>
      <c r="D157" s="178"/>
    </row>
    <row r="158" spans="1:4" ht="31" x14ac:dyDescent="0.35">
      <c r="A158" s="180" t="s">
        <v>5740</v>
      </c>
      <c r="B158" s="181" t="s">
        <v>5741</v>
      </c>
      <c r="C158" s="181">
        <v>6</v>
      </c>
      <c r="D158" s="178"/>
    </row>
    <row r="159" spans="1:4" ht="15.5" x14ac:dyDescent="0.35">
      <c r="A159" s="180" t="s">
        <v>5742</v>
      </c>
      <c r="B159" s="181" t="s">
        <v>5743</v>
      </c>
      <c r="C159" s="181">
        <v>4</v>
      </c>
      <c r="D159" s="178"/>
    </row>
    <row r="160" spans="1:4" ht="15.5" x14ac:dyDescent="0.35">
      <c r="A160" s="180" t="s">
        <v>5744</v>
      </c>
      <c r="B160" s="181" t="s">
        <v>5745</v>
      </c>
      <c r="C160" s="181">
        <v>6</v>
      </c>
      <c r="D160" s="178"/>
    </row>
    <row r="161" spans="1:4" ht="15.5" x14ac:dyDescent="0.35">
      <c r="A161" s="180" t="s">
        <v>5746</v>
      </c>
      <c r="B161" s="181" t="s">
        <v>5747</v>
      </c>
      <c r="C161" s="181">
        <v>3</v>
      </c>
      <c r="D161" s="178"/>
    </row>
    <row r="162" spans="1:4" ht="15.5" x14ac:dyDescent="0.35">
      <c r="A162" s="180" t="s">
        <v>5748</v>
      </c>
      <c r="B162" s="181" t="s">
        <v>5749</v>
      </c>
      <c r="C162" s="181">
        <v>4</v>
      </c>
      <c r="D162" s="178"/>
    </row>
    <row r="163" spans="1:4" ht="15.5" x14ac:dyDescent="0.35">
      <c r="A163" s="180" t="s">
        <v>5750</v>
      </c>
      <c r="B163" s="181" t="s">
        <v>5751</v>
      </c>
      <c r="C163" s="181">
        <v>5</v>
      </c>
      <c r="D163" s="178"/>
    </row>
    <row r="164" spans="1:4" ht="31" x14ac:dyDescent="0.35">
      <c r="A164" s="180" t="s">
        <v>5752</v>
      </c>
      <c r="B164" s="181" t="s">
        <v>5753</v>
      </c>
      <c r="C164" s="181">
        <v>3</v>
      </c>
      <c r="D164" s="178"/>
    </row>
    <row r="165" spans="1:4" ht="15.5" x14ac:dyDescent="0.35">
      <c r="A165" s="180" t="s">
        <v>5754</v>
      </c>
      <c r="B165" s="181" t="s">
        <v>5755</v>
      </c>
      <c r="C165" s="181">
        <v>5</v>
      </c>
      <c r="D165" s="178"/>
    </row>
    <row r="166" spans="1:4" ht="15.5" x14ac:dyDescent="0.35">
      <c r="A166" s="180" t="s">
        <v>5756</v>
      </c>
      <c r="B166" s="181" t="s">
        <v>5757</v>
      </c>
      <c r="C166" s="181">
        <v>5</v>
      </c>
      <c r="D166" s="178"/>
    </row>
    <row r="167" spans="1:4" ht="15.5" x14ac:dyDescent="0.35">
      <c r="A167" s="180" t="s">
        <v>5758</v>
      </c>
      <c r="B167" s="181" t="s">
        <v>5759</v>
      </c>
      <c r="C167" s="181">
        <v>5</v>
      </c>
      <c r="D167" s="178"/>
    </row>
    <row r="168" spans="1:4" ht="15.5" x14ac:dyDescent="0.35">
      <c r="A168" s="180" t="s">
        <v>5760</v>
      </c>
      <c r="B168" s="181" t="s">
        <v>5761</v>
      </c>
      <c r="C168" s="181">
        <v>5</v>
      </c>
      <c r="D168" s="178"/>
    </row>
    <row r="169" spans="1:4" ht="15.5" x14ac:dyDescent="0.35">
      <c r="A169" s="180" t="s">
        <v>5762</v>
      </c>
      <c r="B169" s="181" t="s">
        <v>5763</v>
      </c>
      <c r="C169" s="181">
        <v>5</v>
      </c>
      <c r="D169" s="178"/>
    </row>
    <row r="170" spans="1:4" ht="15.5" x14ac:dyDescent="0.35">
      <c r="A170" s="180" t="s">
        <v>855</v>
      </c>
      <c r="B170" s="181" t="s">
        <v>5764</v>
      </c>
      <c r="C170" s="181">
        <v>5</v>
      </c>
      <c r="D170" s="178"/>
    </row>
    <row r="171" spans="1:4" ht="15.5" x14ac:dyDescent="0.35">
      <c r="A171" s="180" t="s">
        <v>5765</v>
      </c>
      <c r="B171" s="181" t="s">
        <v>5766</v>
      </c>
      <c r="C171" s="181">
        <v>6</v>
      </c>
      <c r="D171" s="178"/>
    </row>
    <row r="172" spans="1:4" ht="15.5" x14ac:dyDescent="0.35">
      <c r="A172" s="180" t="s">
        <v>5767</v>
      </c>
      <c r="B172" s="181" t="s">
        <v>5768</v>
      </c>
      <c r="C172" s="181">
        <v>4</v>
      </c>
      <c r="D172" s="178"/>
    </row>
    <row r="173" spans="1:4" ht="15.5" x14ac:dyDescent="0.35">
      <c r="A173" s="180" t="s">
        <v>1023</v>
      </c>
      <c r="B173" s="181" t="s">
        <v>5769</v>
      </c>
      <c r="C173" s="181">
        <v>3</v>
      </c>
      <c r="D173" s="178"/>
    </row>
    <row r="174" spans="1:4" ht="15.5" x14ac:dyDescent="0.35">
      <c r="A174" s="180" t="s">
        <v>5770</v>
      </c>
      <c r="B174" s="181" t="s">
        <v>5771</v>
      </c>
      <c r="C174" s="181">
        <v>4</v>
      </c>
      <c r="D174" s="178"/>
    </row>
    <row r="175" spans="1:4" ht="15.5" x14ac:dyDescent="0.35">
      <c r="A175" s="180" t="s">
        <v>5772</v>
      </c>
      <c r="B175" s="181" t="s">
        <v>5773</v>
      </c>
      <c r="C175" s="181">
        <v>6</v>
      </c>
      <c r="D175" s="178"/>
    </row>
    <row r="176" spans="1:4" ht="31" x14ac:dyDescent="0.35">
      <c r="A176" s="180" t="s">
        <v>5774</v>
      </c>
      <c r="B176" s="181" t="s">
        <v>5775</v>
      </c>
      <c r="C176" s="181">
        <v>5</v>
      </c>
      <c r="D176" s="178"/>
    </row>
    <row r="177" spans="1:4" ht="15.5" x14ac:dyDescent="0.35">
      <c r="A177" s="180" t="s">
        <v>5776</v>
      </c>
      <c r="B177" s="181" t="s">
        <v>5777</v>
      </c>
      <c r="C177" s="181">
        <v>3</v>
      </c>
      <c r="D177" s="178"/>
    </row>
    <row r="178" spans="1:4" ht="15.5" x14ac:dyDescent="0.35">
      <c r="A178" s="180" t="s">
        <v>5778</v>
      </c>
      <c r="B178" s="181" t="s">
        <v>5779</v>
      </c>
      <c r="C178" s="181">
        <v>5</v>
      </c>
      <c r="D178" s="178"/>
    </row>
    <row r="179" spans="1:4" ht="15.5" x14ac:dyDescent="0.35">
      <c r="A179" s="180" t="s">
        <v>5780</v>
      </c>
      <c r="B179" s="181" t="s">
        <v>5781</v>
      </c>
      <c r="C179" s="181">
        <v>5</v>
      </c>
      <c r="D179" s="178"/>
    </row>
    <row r="180" spans="1:4" ht="15.5" x14ac:dyDescent="0.35">
      <c r="A180" s="180" t="s">
        <v>5782</v>
      </c>
      <c r="B180" s="181" t="s">
        <v>5783</v>
      </c>
      <c r="C180" s="181">
        <v>4</v>
      </c>
      <c r="D180" s="178"/>
    </row>
    <row r="181" spans="1:4" ht="15.5" x14ac:dyDescent="0.35">
      <c r="A181" s="180" t="s">
        <v>5784</v>
      </c>
      <c r="B181" s="181" t="s">
        <v>5472</v>
      </c>
      <c r="C181" s="181">
        <v>2</v>
      </c>
      <c r="D181" s="178"/>
    </row>
    <row r="182" spans="1:4" ht="15.5" x14ac:dyDescent="0.35">
      <c r="A182" s="180" t="s">
        <v>5785</v>
      </c>
      <c r="B182" s="181" t="s">
        <v>5786</v>
      </c>
      <c r="C182" s="181">
        <v>3</v>
      </c>
      <c r="D182" s="178"/>
    </row>
    <row r="183" spans="1:4" ht="15.5" x14ac:dyDescent="0.35">
      <c r="A183" s="180" t="s">
        <v>5787</v>
      </c>
      <c r="B183" s="181" t="s">
        <v>5788</v>
      </c>
      <c r="C183" s="181">
        <v>3</v>
      </c>
      <c r="D183" s="178"/>
    </row>
    <row r="184" spans="1:4" ht="15.5" x14ac:dyDescent="0.35">
      <c r="A184" s="180" t="s">
        <v>5789</v>
      </c>
      <c r="B184" s="181" t="s">
        <v>5790</v>
      </c>
      <c r="C184" s="181">
        <v>5</v>
      </c>
      <c r="D184" s="178"/>
    </row>
    <row r="185" spans="1:4" ht="15.5" x14ac:dyDescent="0.35">
      <c r="A185" s="180" t="s">
        <v>5791</v>
      </c>
      <c r="B185" s="181" t="s">
        <v>5792</v>
      </c>
      <c r="C185" s="181">
        <v>5</v>
      </c>
      <c r="D185" s="178"/>
    </row>
    <row r="186" spans="1:4" ht="15.5" x14ac:dyDescent="0.35">
      <c r="A186" s="180" t="s">
        <v>5793</v>
      </c>
      <c r="B186" s="181" t="s">
        <v>5794</v>
      </c>
      <c r="C186" s="181">
        <v>2</v>
      </c>
      <c r="D186" s="178"/>
    </row>
    <row r="187" spans="1:4" ht="15.5" x14ac:dyDescent="0.35">
      <c r="A187" s="180" t="s">
        <v>5795</v>
      </c>
      <c r="B187" s="181" t="s">
        <v>5796</v>
      </c>
      <c r="C187" s="181">
        <v>3</v>
      </c>
      <c r="D187" s="178"/>
    </row>
    <row r="188" spans="1:4" ht="15.5" x14ac:dyDescent="0.35">
      <c r="A188" s="180" t="s">
        <v>5797</v>
      </c>
      <c r="B188" s="181" t="s">
        <v>5798</v>
      </c>
      <c r="C188" s="181">
        <v>4</v>
      </c>
      <c r="D188" s="178"/>
    </row>
    <row r="189" spans="1:4" ht="15.5" x14ac:dyDescent="0.35">
      <c r="A189" s="180" t="s">
        <v>5799</v>
      </c>
      <c r="B189" s="181" t="s">
        <v>5800</v>
      </c>
      <c r="C189" s="181">
        <v>2</v>
      </c>
      <c r="D189" s="178"/>
    </row>
    <row r="190" spans="1:4" ht="15.5" x14ac:dyDescent="0.35">
      <c r="A190" s="180" t="s">
        <v>5801</v>
      </c>
      <c r="B190" s="181" t="s">
        <v>5802</v>
      </c>
      <c r="C190" s="181">
        <v>2</v>
      </c>
      <c r="D190" s="178"/>
    </row>
    <row r="191" spans="1:4" ht="15.5" x14ac:dyDescent="0.35">
      <c r="A191" s="180" t="s">
        <v>5803</v>
      </c>
      <c r="B191" s="181" t="s">
        <v>5804</v>
      </c>
      <c r="C191" s="181">
        <v>5</v>
      </c>
      <c r="D191" s="178"/>
    </row>
    <row r="192" spans="1:4" ht="15.5" x14ac:dyDescent="0.35">
      <c r="A192" s="180" t="s">
        <v>5805</v>
      </c>
      <c r="B192" s="181" t="s">
        <v>5472</v>
      </c>
      <c r="C192" s="181">
        <v>2</v>
      </c>
      <c r="D192" s="178"/>
    </row>
    <row r="193" spans="1:4" ht="15.5" x14ac:dyDescent="0.35">
      <c r="A193" s="180" t="s">
        <v>5806</v>
      </c>
      <c r="B193" s="181" t="s">
        <v>5807</v>
      </c>
      <c r="C193" s="181">
        <v>3</v>
      </c>
      <c r="D193" s="178"/>
    </row>
    <row r="194" spans="1:4" ht="31" x14ac:dyDescent="0.35">
      <c r="A194" s="180" t="s">
        <v>5808</v>
      </c>
      <c r="B194" s="181" t="s">
        <v>5809</v>
      </c>
      <c r="C194" s="181">
        <v>3</v>
      </c>
      <c r="D194" s="178"/>
    </row>
    <row r="195" spans="1:4" ht="31" x14ac:dyDescent="0.35">
      <c r="A195" s="180" t="s">
        <v>5810</v>
      </c>
      <c r="B195" s="181" t="s">
        <v>5811</v>
      </c>
      <c r="C195" s="181">
        <v>3</v>
      </c>
      <c r="D195" s="178"/>
    </row>
    <row r="196" spans="1:4" ht="15.5" x14ac:dyDescent="0.35">
      <c r="A196" s="180" t="s">
        <v>5812</v>
      </c>
      <c r="B196" s="181" t="s">
        <v>5813</v>
      </c>
      <c r="C196" s="181">
        <v>5</v>
      </c>
      <c r="D196" s="178"/>
    </row>
    <row r="197" spans="1:4" ht="15.5" x14ac:dyDescent="0.35">
      <c r="A197" s="180" t="s">
        <v>5814</v>
      </c>
      <c r="B197" s="181" t="s">
        <v>5815</v>
      </c>
      <c r="C197" s="181">
        <v>4</v>
      </c>
      <c r="D197" s="178"/>
    </row>
    <row r="198" spans="1:4" ht="15.5" x14ac:dyDescent="0.35">
      <c r="A198" s="180" t="s">
        <v>5816</v>
      </c>
      <c r="B198" s="181" t="s">
        <v>5472</v>
      </c>
      <c r="C198" s="181">
        <v>2</v>
      </c>
      <c r="D198" s="178"/>
    </row>
    <row r="199" spans="1:4" ht="15.5" x14ac:dyDescent="0.35">
      <c r="A199" s="180" t="s">
        <v>5817</v>
      </c>
      <c r="B199" s="181" t="s">
        <v>5818</v>
      </c>
      <c r="C199" s="181">
        <v>1</v>
      </c>
      <c r="D199" s="178"/>
    </row>
    <row r="200" spans="1:4" ht="15.5" x14ac:dyDescent="0.35">
      <c r="A200" s="180" t="s">
        <v>5819</v>
      </c>
      <c r="B200" s="181" t="s">
        <v>5820</v>
      </c>
      <c r="C200" s="181">
        <v>4</v>
      </c>
      <c r="D200" s="178"/>
    </row>
    <row r="201" spans="1:4" ht="15.5" x14ac:dyDescent="0.35">
      <c r="A201" s="180" t="s">
        <v>5821</v>
      </c>
      <c r="B201" s="181" t="s">
        <v>5822</v>
      </c>
      <c r="C201" s="181">
        <v>3</v>
      </c>
      <c r="D201" s="178"/>
    </row>
    <row r="202" spans="1:4" ht="15.5" x14ac:dyDescent="0.35">
      <c r="A202" s="180" t="s">
        <v>5823</v>
      </c>
      <c r="B202" s="181" t="s">
        <v>5824</v>
      </c>
      <c r="C202" s="181">
        <v>4</v>
      </c>
      <c r="D202" s="178"/>
    </row>
    <row r="203" spans="1:4" ht="15.5" x14ac:dyDescent="0.35">
      <c r="A203" s="180" t="s">
        <v>5825</v>
      </c>
      <c r="B203" s="181" t="s">
        <v>5826</v>
      </c>
      <c r="C203" s="181">
        <v>4</v>
      </c>
      <c r="D203" s="178"/>
    </row>
    <row r="204" spans="1:4" ht="15.5" x14ac:dyDescent="0.35">
      <c r="A204" s="180" t="s">
        <v>5827</v>
      </c>
      <c r="B204" s="181" t="s">
        <v>5828</v>
      </c>
      <c r="C204" s="181">
        <v>4</v>
      </c>
      <c r="D204" s="178"/>
    </row>
    <row r="205" spans="1:4" ht="15.5" x14ac:dyDescent="0.35">
      <c r="A205" s="180" t="s">
        <v>5829</v>
      </c>
      <c r="B205" s="181" t="s">
        <v>5830</v>
      </c>
      <c r="C205" s="181">
        <v>2</v>
      </c>
      <c r="D205" s="178"/>
    </row>
    <row r="206" spans="1:4" ht="15.5" x14ac:dyDescent="0.35">
      <c r="A206" s="180" t="s">
        <v>5831</v>
      </c>
      <c r="B206" s="181" t="s">
        <v>5832</v>
      </c>
      <c r="C206" s="181">
        <v>3</v>
      </c>
      <c r="D206" s="178"/>
    </row>
    <row r="207" spans="1:4" ht="15.5" x14ac:dyDescent="0.35">
      <c r="A207" s="180" t="s">
        <v>5833</v>
      </c>
      <c r="B207" s="181" t="s">
        <v>5834</v>
      </c>
      <c r="C207" s="181">
        <v>4</v>
      </c>
      <c r="D207" s="178"/>
    </row>
    <row r="208" spans="1:4" ht="15.5" x14ac:dyDescent="0.35">
      <c r="A208" s="180" t="s">
        <v>5835</v>
      </c>
      <c r="B208" s="181" t="s">
        <v>5836</v>
      </c>
      <c r="C208" s="181">
        <v>2</v>
      </c>
      <c r="D208" s="178"/>
    </row>
    <row r="209" spans="1:4" ht="15.5" x14ac:dyDescent="0.35">
      <c r="A209" s="180" t="s">
        <v>5837</v>
      </c>
      <c r="B209" s="181" t="s">
        <v>5838</v>
      </c>
      <c r="C209" s="181">
        <v>4</v>
      </c>
      <c r="D209" s="178"/>
    </row>
    <row r="210" spans="1:4" ht="15.5" x14ac:dyDescent="0.35">
      <c r="A210" s="180" t="s">
        <v>5839</v>
      </c>
      <c r="B210" s="181" t="s">
        <v>5840</v>
      </c>
      <c r="C210" s="181">
        <v>4</v>
      </c>
      <c r="D210" s="178"/>
    </row>
    <row r="211" spans="1:4" ht="15.5" x14ac:dyDescent="0.35">
      <c r="A211" s="180" t="s">
        <v>5841</v>
      </c>
      <c r="B211" s="181" t="s">
        <v>5842</v>
      </c>
      <c r="C211" s="181">
        <v>4</v>
      </c>
      <c r="D211" s="178"/>
    </row>
    <row r="212" spans="1:4" ht="15.5" x14ac:dyDescent="0.35">
      <c r="A212" s="180" t="s">
        <v>5843</v>
      </c>
      <c r="B212" s="181" t="s">
        <v>5844</v>
      </c>
      <c r="C212" s="181">
        <v>3</v>
      </c>
      <c r="D212" s="178"/>
    </row>
    <row r="213" spans="1:4" ht="15.5" x14ac:dyDescent="0.35">
      <c r="A213" s="180" t="s">
        <v>5845</v>
      </c>
      <c r="B213" s="181" t="s">
        <v>5472</v>
      </c>
      <c r="C213" s="181">
        <v>2</v>
      </c>
      <c r="D213" s="178"/>
    </row>
    <row r="214" spans="1:4" ht="15.5" x14ac:dyDescent="0.35">
      <c r="A214" s="180" t="s">
        <v>5846</v>
      </c>
      <c r="B214" s="181" t="s">
        <v>5847</v>
      </c>
      <c r="C214" s="181">
        <v>1</v>
      </c>
      <c r="D214" s="178"/>
    </row>
    <row r="215" spans="1:4" ht="15.5" x14ac:dyDescent="0.35">
      <c r="A215" s="180" t="s">
        <v>5848</v>
      </c>
      <c r="B215" s="181" t="s">
        <v>5849</v>
      </c>
      <c r="C215" s="181">
        <v>4</v>
      </c>
      <c r="D215" s="178"/>
    </row>
    <row r="216" spans="1:4" ht="15.5" x14ac:dyDescent="0.35">
      <c r="A216" s="180" t="s">
        <v>5850</v>
      </c>
      <c r="B216" s="181" t="s">
        <v>5851</v>
      </c>
      <c r="C216" s="181">
        <v>4</v>
      </c>
      <c r="D216" s="178"/>
    </row>
    <row r="217" spans="1:4" ht="15.5" x14ac:dyDescent="0.35">
      <c r="A217" s="180" t="s">
        <v>5852</v>
      </c>
      <c r="B217" s="181" t="s">
        <v>5853</v>
      </c>
      <c r="C217" s="181">
        <v>4</v>
      </c>
      <c r="D217" s="178"/>
    </row>
    <row r="218" spans="1:4" ht="31" x14ac:dyDescent="0.35">
      <c r="A218" s="180" t="s">
        <v>5854</v>
      </c>
      <c r="B218" s="181" t="s">
        <v>5855</v>
      </c>
      <c r="C218" s="181">
        <v>4</v>
      </c>
      <c r="D218" s="178"/>
    </row>
    <row r="219" spans="1:4" ht="15.5" x14ac:dyDescent="0.35">
      <c r="A219" s="180" t="s">
        <v>5856</v>
      </c>
      <c r="B219" s="181" t="s">
        <v>5857</v>
      </c>
      <c r="C219" s="181">
        <v>2</v>
      </c>
      <c r="D219" s="178"/>
    </row>
    <row r="220" spans="1:4" ht="15.5" x14ac:dyDescent="0.35">
      <c r="A220" s="180" t="s">
        <v>5858</v>
      </c>
      <c r="B220" s="181" t="s">
        <v>5859</v>
      </c>
      <c r="C220" s="181">
        <v>1</v>
      </c>
      <c r="D220" s="178"/>
    </row>
    <row r="221" spans="1:4" ht="15.5" x14ac:dyDescent="0.35">
      <c r="A221" s="180" t="s">
        <v>5860</v>
      </c>
      <c r="B221" s="181" t="s">
        <v>5861</v>
      </c>
      <c r="C221" s="181">
        <v>1</v>
      </c>
      <c r="D221" s="178"/>
    </row>
    <row r="222" spans="1:4" ht="31" x14ac:dyDescent="0.35">
      <c r="A222" s="180" t="s">
        <v>5862</v>
      </c>
      <c r="B222" s="181" t="s">
        <v>5863</v>
      </c>
      <c r="C222" s="181">
        <v>4</v>
      </c>
      <c r="D222" s="178"/>
    </row>
    <row r="223" spans="1:4" ht="15.5" x14ac:dyDescent="0.35">
      <c r="A223" s="180" t="s">
        <v>5864</v>
      </c>
      <c r="B223" s="181" t="s">
        <v>5865</v>
      </c>
      <c r="C223" s="181">
        <v>7</v>
      </c>
      <c r="D223" s="178"/>
    </row>
    <row r="224" spans="1:4" ht="15.5" x14ac:dyDescent="0.35">
      <c r="A224" s="180" t="s">
        <v>326</v>
      </c>
      <c r="B224" s="181" t="s">
        <v>5866</v>
      </c>
      <c r="C224" s="181">
        <v>5</v>
      </c>
      <c r="D224" s="178"/>
    </row>
    <row r="225" spans="1:4" ht="15.5" x14ac:dyDescent="0.35">
      <c r="A225" s="180" t="s">
        <v>262</v>
      </c>
      <c r="B225" s="181" t="s">
        <v>5867</v>
      </c>
      <c r="C225" s="181">
        <v>6</v>
      </c>
      <c r="D225" s="178"/>
    </row>
    <row r="226" spans="1:4" ht="15.5" x14ac:dyDescent="0.35">
      <c r="A226" s="180" t="s">
        <v>313</v>
      </c>
      <c r="B226" s="181" t="s">
        <v>5868</v>
      </c>
      <c r="C226" s="181">
        <v>5</v>
      </c>
      <c r="D226" s="178"/>
    </row>
    <row r="227" spans="1:4" ht="15.5" x14ac:dyDescent="0.35">
      <c r="A227" s="180" t="s">
        <v>5869</v>
      </c>
      <c r="B227" s="181" t="s">
        <v>5870</v>
      </c>
      <c r="C227" s="181">
        <v>2</v>
      </c>
      <c r="D227" s="178"/>
    </row>
    <row r="228" spans="1:4" ht="15.5" x14ac:dyDescent="0.35">
      <c r="A228" s="180" t="s">
        <v>277</v>
      </c>
      <c r="B228" s="181" t="s">
        <v>5871</v>
      </c>
      <c r="C228" s="181">
        <v>3</v>
      </c>
      <c r="D228" s="178"/>
    </row>
    <row r="229" spans="1:4" ht="15.5" x14ac:dyDescent="0.35">
      <c r="A229" s="180" t="s">
        <v>1035</v>
      </c>
      <c r="B229" s="181" t="s">
        <v>5872</v>
      </c>
      <c r="C229" s="181">
        <v>1</v>
      </c>
      <c r="D229" s="178"/>
    </row>
    <row r="230" spans="1:4" ht="15.5" x14ac:dyDescent="0.35">
      <c r="A230" s="180" t="s">
        <v>5873</v>
      </c>
      <c r="B230" s="181" t="s">
        <v>5874</v>
      </c>
      <c r="C230" s="181">
        <v>7</v>
      </c>
      <c r="D230" s="178"/>
    </row>
    <row r="231" spans="1:4" ht="15.5" x14ac:dyDescent="0.35">
      <c r="A231" s="180" t="s">
        <v>5875</v>
      </c>
      <c r="B231" s="181" t="s">
        <v>5876</v>
      </c>
      <c r="C231" s="181">
        <v>2</v>
      </c>
      <c r="D231" s="178"/>
    </row>
    <row r="232" spans="1:4" ht="15.5" x14ac:dyDescent="0.35">
      <c r="A232" s="180" t="s">
        <v>1010</v>
      </c>
      <c r="B232" s="181" t="s">
        <v>5877</v>
      </c>
      <c r="C232" s="181">
        <v>5</v>
      </c>
      <c r="D232" s="178"/>
    </row>
    <row r="233" spans="1:4" ht="15.5" x14ac:dyDescent="0.35">
      <c r="A233" s="180" t="s">
        <v>5878</v>
      </c>
      <c r="B233" s="181" t="s">
        <v>5472</v>
      </c>
      <c r="C233" s="181">
        <v>2</v>
      </c>
      <c r="D233" s="178"/>
    </row>
    <row r="234" spans="1:4" ht="15.5" x14ac:dyDescent="0.35">
      <c r="A234" s="180" t="s">
        <v>921</v>
      </c>
      <c r="B234" s="181" t="s">
        <v>5879</v>
      </c>
      <c r="C234" s="181">
        <v>6</v>
      </c>
      <c r="D234" s="178"/>
    </row>
    <row r="235" spans="1:4" ht="15.5" x14ac:dyDescent="0.35">
      <c r="A235" s="180" t="s">
        <v>289</v>
      </c>
      <c r="B235" s="181" t="s">
        <v>5880</v>
      </c>
      <c r="C235" s="181">
        <v>4</v>
      </c>
      <c r="D235" s="178"/>
    </row>
    <row r="236" spans="1:4" ht="15.5" x14ac:dyDescent="0.35">
      <c r="A236" s="180" t="s">
        <v>5881</v>
      </c>
      <c r="B236" s="181" t="s">
        <v>5882</v>
      </c>
      <c r="C236" s="181">
        <v>6</v>
      </c>
      <c r="D236" s="178"/>
    </row>
    <row r="237" spans="1:4" ht="15.5" x14ac:dyDescent="0.35">
      <c r="A237" s="180" t="s">
        <v>5883</v>
      </c>
      <c r="B237" s="181" t="s">
        <v>5884</v>
      </c>
      <c r="C237" s="181">
        <v>4</v>
      </c>
      <c r="D237" s="178"/>
    </row>
    <row r="238" spans="1:4" ht="15.5" x14ac:dyDescent="0.35">
      <c r="A238" s="180" t="s">
        <v>5885</v>
      </c>
      <c r="B238" s="181" t="s">
        <v>5886</v>
      </c>
      <c r="C238" s="181">
        <v>6</v>
      </c>
      <c r="D238" s="178"/>
    </row>
    <row r="239" spans="1:4" ht="15.5" x14ac:dyDescent="0.35">
      <c r="A239" s="180" t="s">
        <v>5887</v>
      </c>
      <c r="B239" s="181" t="s">
        <v>5888</v>
      </c>
      <c r="C239" s="181">
        <v>4</v>
      </c>
      <c r="D239" s="178"/>
    </row>
    <row r="240" spans="1:4" ht="15.5" x14ac:dyDescent="0.35">
      <c r="A240" s="180" t="s">
        <v>5889</v>
      </c>
      <c r="B240" s="181" t="s">
        <v>5890</v>
      </c>
      <c r="C240" s="181">
        <v>7</v>
      </c>
      <c r="D240" s="178"/>
    </row>
    <row r="241" spans="1:4" ht="15.5" x14ac:dyDescent="0.35">
      <c r="A241" s="180" t="s">
        <v>5891</v>
      </c>
      <c r="B241" s="181" t="s">
        <v>5892</v>
      </c>
      <c r="C241" s="181">
        <v>8</v>
      </c>
      <c r="D241" s="178"/>
    </row>
    <row r="242" spans="1:4" ht="15.5" x14ac:dyDescent="0.35">
      <c r="A242" s="180" t="s">
        <v>5893</v>
      </c>
      <c r="B242" s="181" t="s">
        <v>5894</v>
      </c>
      <c r="C242" s="181">
        <v>6</v>
      </c>
      <c r="D242" s="178"/>
    </row>
    <row r="243" spans="1:4" ht="15.5" x14ac:dyDescent="0.35">
      <c r="A243" s="180" t="s">
        <v>5895</v>
      </c>
      <c r="B243" s="181" t="s">
        <v>5896</v>
      </c>
      <c r="C243" s="181">
        <v>5</v>
      </c>
      <c r="D243" s="178"/>
    </row>
    <row r="244" spans="1:4" ht="15.5" x14ac:dyDescent="0.35">
      <c r="A244" s="180" t="s">
        <v>4457</v>
      </c>
      <c r="B244" s="181" t="s">
        <v>5897</v>
      </c>
      <c r="C244" s="181">
        <v>6</v>
      </c>
      <c r="D244" s="178"/>
    </row>
    <row r="245" spans="1:4" ht="31" x14ac:dyDescent="0.35">
      <c r="A245" s="180" t="s">
        <v>5898</v>
      </c>
      <c r="B245" s="181" t="s">
        <v>5899</v>
      </c>
      <c r="C245" s="181">
        <v>1</v>
      </c>
      <c r="D245" s="178"/>
    </row>
    <row r="246" spans="1:4" ht="15.5" x14ac:dyDescent="0.35">
      <c r="A246" s="180" t="s">
        <v>5900</v>
      </c>
      <c r="B246" s="181" t="s">
        <v>5901</v>
      </c>
      <c r="C246" s="181">
        <v>4</v>
      </c>
      <c r="D246" s="178"/>
    </row>
    <row r="247" spans="1:4" ht="15.5" x14ac:dyDescent="0.35">
      <c r="A247" s="180" t="s">
        <v>5902</v>
      </c>
      <c r="B247" s="181" t="s">
        <v>5903</v>
      </c>
      <c r="C247" s="181">
        <v>5</v>
      </c>
      <c r="D247" s="178"/>
    </row>
    <row r="248" spans="1:4" ht="15.5" x14ac:dyDescent="0.35">
      <c r="A248" s="180" t="s">
        <v>5904</v>
      </c>
      <c r="B248" s="181" t="s">
        <v>5472</v>
      </c>
      <c r="C248" s="181">
        <v>2</v>
      </c>
      <c r="D248" s="178"/>
    </row>
    <row r="249" spans="1:4" ht="15.5" x14ac:dyDescent="0.35">
      <c r="A249" s="180" t="s">
        <v>5905</v>
      </c>
      <c r="B249" s="181" t="s">
        <v>5906</v>
      </c>
      <c r="C249" s="181">
        <v>8</v>
      </c>
      <c r="D249" s="178"/>
    </row>
    <row r="250" spans="1:4" ht="15.5" x14ac:dyDescent="0.35">
      <c r="A250" s="180" t="s">
        <v>5907</v>
      </c>
      <c r="B250" s="181" t="s">
        <v>5908</v>
      </c>
      <c r="C250" s="181">
        <v>8</v>
      </c>
      <c r="D250" s="178"/>
    </row>
    <row r="251" spans="1:4" ht="31" x14ac:dyDescent="0.35">
      <c r="A251" s="180" t="s">
        <v>5909</v>
      </c>
      <c r="B251" s="181" t="s">
        <v>5910</v>
      </c>
      <c r="C251" s="181">
        <v>7</v>
      </c>
      <c r="D251" s="178"/>
    </row>
    <row r="252" spans="1:4" ht="15.5" x14ac:dyDescent="0.35">
      <c r="A252" s="180" t="s">
        <v>5911</v>
      </c>
      <c r="B252" s="181" t="s">
        <v>5912</v>
      </c>
      <c r="C252" s="181">
        <v>5</v>
      </c>
      <c r="D252" s="178"/>
    </row>
    <row r="253" spans="1:4" ht="15.5" x14ac:dyDescent="0.35">
      <c r="A253" s="180" t="s">
        <v>5913</v>
      </c>
      <c r="B253" s="181" t="s">
        <v>5914</v>
      </c>
      <c r="C253" s="181">
        <v>7</v>
      </c>
      <c r="D253" s="178"/>
    </row>
    <row r="254" spans="1:4" ht="31" x14ac:dyDescent="0.35">
      <c r="A254" s="180" t="s">
        <v>5915</v>
      </c>
      <c r="B254" s="181" t="s">
        <v>5916</v>
      </c>
      <c r="C254" s="181">
        <v>4</v>
      </c>
      <c r="D254" s="178"/>
    </row>
    <row r="255" spans="1:4" ht="15.5" x14ac:dyDescent="0.35">
      <c r="A255" s="180" t="s">
        <v>5917</v>
      </c>
      <c r="B255" s="181" t="s">
        <v>5918</v>
      </c>
      <c r="C255" s="181">
        <v>4</v>
      </c>
      <c r="D255" s="178"/>
    </row>
    <row r="256" spans="1:4" ht="15.5" x14ac:dyDescent="0.35">
      <c r="A256" s="180" t="s">
        <v>5919</v>
      </c>
      <c r="B256" s="181" t="s">
        <v>5920</v>
      </c>
      <c r="C256" s="181">
        <v>5</v>
      </c>
      <c r="D256" s="178"/>
    </row>
    <row r="257" spans="1:4" ht="15.5" x14ac:dyDescent="0.35">
      <c r="A257" s="180" t="s">
        <v>5921</v>
      </c>
      <c r="B257" s="181" t="s">
        <v>5922</v>
      </c>
      <c r="C257" s="181">
        <v>8</v>
      </c>
      <c r="D257" s="178"/>
    </row>
    <row r="258" spans="1:4" ht="15.5" x14ac:dyDescent="0.35">
      <c r="A258" s="180" t="s">
        <v>5923</v>
      </c>
      <c r="B258" s="181" t="s">
        <v>5924</v>
      </c>
      <c r="C258" s="181">
        <v>4</v>
      </c>
      <c r="D258" s="178"/>
    </row>
    <row r="259" spans="1:4" ht="15.5" x14ac:dyDescent="0.35">
      <c r="A259" s="180" t="s">
        <v>5925</v>
      </c>
      <c r="B259" s="181" t="s">
        <v>5472</v>
      </c>
      <c r="C259" s="181">
        <v>3</v>
      </c>
      <c r="D259" s="178"/>
    </row>
    <row r="260" spans="1:4" ht="15.5" x14ac:dyDescent="0.35">
      <c r="A260" s="180" t="s">
        <v>5926</v>
      </c>
      <c r="B260" s="181" t="s">
        <v>5927</v>
      </c>
      <c r="C260" s="181">
        <v>5</v>
      </c>
      <c r="D260" s="178"/>
    </row>
    <row r="261" spans="1:4" ht="15.5" x14ac:dyDescent="0.35">
      <c r="A261" s="180" t="s">
        <v>5928</v>
      </c>
      <c r="B261" s="181" t="s">
        <v>5929</v>
      </c>
      <c r="C261" s="181">
        <v>8</v>
      </c>
      <c r="D261" s="178"/>
    </row>
    <row r="262" spans="1:4" ht="15.5" x14ac:dyDescent="0.35">
      <c r="A262" s="180" t="s">
        <v>5930</v>
      </c>
      <c r="B262" s="181" t="s">
        <v>5931</v>
      </c>
      <c r="C262" s="181">
        <v>5</v>
      </c>
      <c r="D262" s="178"/>
    </row>
    <row r="263" spans="1:4" ht="15.5" x14ac:dyDescent="0.35">
      <c r="A263" s="180" t="s">
        <v>5932</v>
      </c>
      <c r="B263" s="181" t="s">
        <v>5933</v>
      </c>
      <c r="C263" s="181">
        <v>4</v>
      </c>
      <c r="D263" s="178"/>
    </row>
    <row r="264" spans="1:4" ht="15.5" x14ac:dyDescent="0.35">
      <c r="A264" s="180" t="s">
        <v>5934</v>
      </c>
      <c r="B264" s="181" t="s">
        <v>5935</v>
      </c>
      <c r="C264" s="181">
        <v>4</v>
      </c>
      <c r="D264" s="178"/>
    </row>
    <row r="265" spans="1:4" ht="15.5" x14ac:dyDescent="0.35">
      <c r="A265" s="180" t="s">
        <v>5936</v>
      </c>
      <c r="B265" s="181" t="s">
        <v>5937</v>
      </c>
      <c r="C265" s="181">
        <v>5</v>
      </c>
      <c r="D265" s="178"/>
    </row>
    <row r="266" spans="1:4" ht="15.5" x14ac:dyDescent="0.35">
      <c r="A266" s="180" t="s">
        <v>5938</v>
      </c>
      <c r="B266" s="181" t="s">
        <v>5939</v>
      </c>
      <c r="C266" s="181">
        <v>6</v>
      </c>
      <c r="D266" s="178"/>
    </row>
    <row r="267" spans="1:4" ht="15.5" x14ac:dyDescent="0.35">
      <c r="A267" s="180" t="s">
        <v>5940</v>
      </c>
      <c r="B267" s="181" t="s">
        <v>5941</v>
      </c>
      <c r="C267" s="181">
        <v>5</v>
      </c>
      <c r="D267" s="178"/>
    </row>
    <row r="268" spans="1:4" ht="15.5" x14ac:dyDescent="0.35">
      <c r="A268" s="180" t="s">
        <v>5942</v>
      </c>
      <c r="B268" s="181" t="s">
        <v>5943</v>
      </c>
      <c r="C268" s="181">
        <v>6</v>
      </c>
      <c r="D268" s="178"/>
    </row>
    <row r="269" spans="1:4" ht="15.5" x14ac:dyDescent="0.35">
      <c r="A269" s="180" t="s">
        <v>5944</v>
      </c>
      <c r="B269" s="181" t="s">
        <v>5945</v>
      </c>
      <c r="C269" s="181">
        <v>8</v>
      </c>
      <c r="D269" s="178"/>
    </row>
    <row r="270" spans="1:4" ht="31" x14ac:dyDescent="0.35">
      <c r="A270" s="180" t="s">
        <v>5946</v>
      </c>
      <c r="B270" s="181" t="s">
        <v>5947</v>
      </c>
      <c r="C270" s="181">
        <v>7</v>
      </c>
      <c r="D270" s="178"/>
    </row>
    <row r="271" spans="1:4" ht="15.5" x14ac:dyDescent="0.35">
      <c r="A271" s="180" t="s">
        <v>5948</v>
      </c>
      <c r="B271" s="181" t="s">
        <v>5949</v>
      </c>
      <c r="C271" s="181">
        <v>6</v>
      </c>
      <c r="D271" s="178"/>
    </row>
    <row r="272" spans="1:4" ht="15.5" x14ac:dyDescent="0.35">
      <c r="A272" s="180" t="s">
        <v>5950</v>
      </c>
      <c r="B272" s="181" t="s">
        <v>5951</v>
      </c>
      <c r="C272" s="181">
        <v>8</v>
      </c>
      <c r="D272" s="178"/>
    </row>
    <row r="273" spans="1:4" ht="15.5" x14ac:dyDescent="0.35">
      <c r="A273" s="180" t="s">
        <v>1137</v>
      </c>
      <c r="B273" s="181" t="s">
        <v>5952</v>
      </c>
      <c r="C273" s="181">
        <v>4</v>
      </c>
      <c r="D273" s="178"/>
    </row>
    <row r="274" spans="1:4" ht="15.5" x14ac:dyDescent="0.35">
      <c r="A274" s="180" t="s">
        <v>5953</v>
      </c>
      <c r="B274" s="181" t="s">
        <v>5954</v>
      </c>
      <c r="C274" s="181">
        <v>8</v>
      </c>
      <c r="D274" s="178"/>
    </row>
    <row r="275" spans="1:4" ht="15.5" x14ac:dyDescent="0.35">
      <c r="A275" s="180" t="s">
        <v>2507</v>
      </c>
      <c r="B275" s="181" t="s">
        <v>5955</v>
      </c>
      <c r="C275" s="181">
        <v>6</v>
      </c>
      <c r="D275" s="178"/>
    </row>
    <row r="276" spans="1:4" ht="15.5" x14ac:dyDescent="0.35">
      <c r="A276" s="180" t="s">
        <v>5956</v>
      </c>
      <c r="B276" s="181" t="s">
        <v>5957</v>
      </c>
      <c r="C276" s="181">
        <v>6</v>
      </c>
      <c r="D276" s="178"/>
    </row>
    <row r="277" spans="1:4" ht="15.5" x14ac:dyDescent="0.35">
      <c r="A277" s="180" t="s">
        <v>5958</v>
      </c>
      <c r="B277" s="181" t="s">
        <v>5959</v>
      </c>
      <c r="C277" s="181">
        <v>6</v>
      </c>
      <c r="D277" s="178"/>
    </row>
    <row r="278" spans="1:4" ht="15.5" x14ac:dyDescent="0.35">
      <c r="A278" s="180" t="s">
        <v>5960</v>
      </c>
      <c r="B278" s="181" t="s">
        <v>5961</v>
      </c>
      <c r="C278" s="181">
        <v>4</v>
      </c>
      <c r="D278" s="178"/>
    </row>
    <row r="279" spans="1:4" ht="15.5" x14ac:dyDescent="0.35">
      <c r="A279" s="180" t="s">
        <v>5962</v>
      </c>
      <c r="B279" s="181" t="s">
        <v>5472</v>
      </c>
      <c r="C279" s="181">
        <v>2</v>
      </c>
      <c r="D279" s="178"/>
    </row>
    <row r="280" spans="1:4" ht="15.5" x14ac:dyDescent="0.35">
      <c r="A280" s="180" t="s">
        <v>5963</v>
      </c>
      <c r="B280" s="181" t="s">
        <v>5964</v>
      </c>
      <c r="C280" s="181">
        <v>2</v>
      </c>
      <c r="D280" s="178"/>
    </row>
    <row r="281" spans="1:4" ht="15.5" x14ac:dyDescent="0.35">
      <c r="A281" s="180" t="s">
        <v>5965</v>
      </c>
      <c r="B281" s="181" t="s">
        <v>5966</v>
      </c>
      <c r="C281" s="181">
        <v>5</v>
      </c>
      <c r="D281" s="178"/>
    </row>
    <row r="282" spans="1:4" ht="15.5" x14ac:dyDescent="0.35">
      <c r="A282" s="180" t="s">
        <v>1570</v>
      </c>
      <c r="B282" s="181" t="s">
        <v>5967</v>
      </c>
      <c r="C282" s="181">
        <v>5</v>
      </c>
      <c r="D282" s="178"/>
    </row>
    <row r="283" spans="1:4" ht="15.5" x14ac:dyDescent="0.35">
      <c r="A283" s="180" t="s">
        <v>5968</v>
      </c>
      <c r="B283" s="181" t="s">
        <v>5969</v>
      </c>
      <c r="C283" s="181">
        <v>4</v>
      </c>
      <c r="D283" s="178"/>
    </row>
    <row r="284" spans="1:4" ht="15.5" x14ac:dyDescent="0.35">
      <c r="A284" s="180" t="s">
        <v>5970</v>
      </c>
      <c r="B284" s="181" t="s">
        <v>5971</v>
      </c>
      <c r="C284" s="181">
        <v>4</v>
      </c>
      <c r="D284" s="178"/>
    </row>
    <row r="285" spans="1:4" ht="15.5" x14ac:dyDescent="0.35">
      <c r="A285" s="180" t="s">
        <v>5972</v>
      </c>
      <c r="B285" s="181" t="s">
        <v>5973</v>
      </c>
      <c r="C285" s="181">
        <v>8</v>
      </c>
      <c r="D285" s="178"/>
    </row>
    <row r="286" spans="1:4" ht="31" x14ac:dyDescent="0.35">
      <c r="A286" s="180" t="s">
        <v>5974</v>
      </c>
      <c r="B286" s="181" t="s">
        <v>5975</v>
      </c>
      <c r="C286" s="181">
        <v>7</v>
      </c>
      <c r="D286" s="178"/>
    </row>
    <row r="287" spans="1:4" ht="31" x14ac:dyDescent="0.35">
      <c r="A287" s="180" t="s">
        <v>5976</v>
      </c>
      <c r="B287" s="181" t="s">
        <v>5977</v>
      </c>
      <c r="C287" s="181">
        <v>6</v>
      </c>
      <c r="D287" s="178"/>
    </row>
    <row r="288" spans="1:4" ht="31" x14ac:dyDescent="0.35">
      <c r="A288" s="180" t="s">
        <v>5978</v>
      </c>
      <c r="B288" s="181" t="s">
        <v>5979</v>
      </c>
      <c r="C288" s="181">
        <v>8</v>
      </c>
      <c r="D288" s="178"/>
    </row>
    <row r="289" spans="1:4" ht="31" x14ac:dyDescent="0.35">
      <c r="A289" s="180" t="s">
        <v>5980</v>
      </c>
      <c r="B289" s="181" t="s">
        <v>5981</v>
      </c>
      <c r="C289" s="181">
        <v>7</v>
      </c>
      <c r="D289" s="178"/>
    </row>
    <row r="290" spans="1:4" ht="15.5" x14ac:dyDescent="0.35">
      <c r="A290" s="180" t="s">
        <v>5982</v>
      </c>
      <c r="B290" s="181" t="s">
        <v>5983</v>
      </c>
      <c r="C290" s="181">
        <v>6</v>
      </c>
      <c r="D290" s="178"/>
    </row>
    <row r="291" spans="1:4" ht="15.5" x14ac:dyDescent="0.35">
      <c r="A291" s="180" t="s">
        <v>5984</v>
      </c>
      <c r="B291" s="181" t="s">
        <v>5985</v>
      </c>
      <c r="C291" s="181">
        <v>4</v>
      </c>
      <c r="D291" s="178"/>
    </row>
    <row r="292" spans="1:4" ht="15.5" x14ac:dyDescent="0.35">
      <c r="A292" s="180" t="s">
        <v>5986</v>
      </c>
      <c r="B292" s="181" t="s">
        <v>5987</v>
      </c>
      <c r="C292" s="181">
        <v>4</v>
      </c>
      <c r="D292" s="178"/>
    </row>
    <row r="293" spans="1:4" ht="15.5" x14ac:dyDescent="0.35">
      <c r="A293" s="180" t="s">
        <v>5988</v>
      </c>
      <c r="B293" s="181" t="s">
        <v>5989</v>
      </c>
      <c r="C293" s="181">
        <v>5</v>
      </c>
      <c r="D293" s="178"/>
    </row>
    <row r="294" spans="1:4" ht="15.5" x14ac:dyDescent="0.35">
      <c r="A294" s="180" t="s">
        <v>5990</v>
      </c>
      <c r="B294" s="181" t="s">
        <v>5991</v>
      </c>
      <c r="C294" s="181">
        <v>1</v>
      </c>
      <c r="D294" s="178"/>
    </row>
    <row r="295" spans="1:4" ht="15.5" x14ac:dyDescent="0.35">
      <c r="A295" s="180" t="s">
        <v>5992</v>
      </c>
      <c r="B295" s="181" t="s">
        <v>5993</v>
      </c>
      <c r="C295" s="181">
        <v>4</v>
      </c>
      <c r="D295" s="178"/>
    </row>
    <row r="296" spans="1:4" ht="15.5" x14ac:dyDescent="0.35">
      <c r="A296" s="180" t="s">
        <v>5994</v>
      </c>
      <c r="B296" s="181" t="s">
        <v>5995</v>
      </c>
      <c r="C296" s="181">
        <v>7</v>
      </c>
      <c r="D296" s="178"/>
    </row>
    <row r="297" spans="1:4" ht="15.5" x14ac:dyDescent="0.35">
      <c r="A297" s="180" t="s">
        <v>5996</v>
      </c>
      <c r="B297" s="181" t="s">
        <v>5997</v>
      </c>
      <c r="C297" s="181">
        <v>6</v>
      </c>
      <c r="D297" s="178"/>
    </row>
    <row r="298" spans="1:4" ht="15.5" x14ac:dyDescent="0.35">
      <c r="A298" s="180" t="s">
        <v>5998</v>
      </c>
      <c r="B298" s="181" t="s">
        <v>5999</v>
      </c>
      <c r="C298" s="181">
        <v>5</v>
      </c>
      <c r="D298" s="178"/>
    </row>
    <row r="299" spans="1:4" ht="15.5" x14ac:dyDescent="0.35">
      <c r="A299" s="180" t="s">
        <v>6000</v>
      </c>
      <c r="B299" s="181" t="s">
        <v>6001</v>
      </c>
      <c r="C299" s="181">
        <v>5</v>
      </c>
      <c r="D299" s="178"/>
    </row>
    <row r="300" spans="1:4" ht="15.5" x14ac:dyDescent="0.35">
      <c r="A300" s="180" t="s">
        <v>6002</v>
      </c>
      <c r="B300" s="181" t="s">
        <v>6003</v>
      </c>
      <c r="C300" s="181">
        <v>3</v>
      </c>
      <c r="D300" s="178"/>
    </row>
    <row r="301" spans="1:4" ht="15.5" x14ac:dyDescent="0.35">
      <c r="A301" s="180" t="s">
        <v>6004</v>
      </c>
      <c r="B301" s="181" t="s">
        <v>6005</v>
      </c>
      <c r="C301" s="181">
        <v>6</v>
      </c>
      <c r="D301" s="178"/>
    </row>
    <row r="302" spans="1:4" ht="15.5" x14ac:dyDescent="0.35">
      <c r="A302" s="180" t="s">
        <v>6006</v>
      </c>
      <c r="B302" s="181" t="s">
        <v>6007</v>
      </c>
      <c r="C302" s="181">
        <v>5</v>
      </c>
      <c r="D302" s="178"/>
    </row>
    <row r="303" spans="1:4" ht="15.5" x14ac:dyDescent="0.35">
      <c r="A303" s="180" t="s">
        <v>6008</v>
      </c>
      <c r="B303" s="181" t="s">
        <v>6009</v>
      </c>
      <c r="C303" s="181">
        <v>5</v>
      </c>
      <c r="D303" s="178"/>
    </row>
    <row r="304" spans="1:4" ht="15.5" x14ac:dyDescent="0.35">
      <c r="A304" s="180" t="s">
        <v>6010</v>
      </c>
      <c r="B304" s="181" t="s">
        <v>6011</v>
      </c>
      <c r="C304" s="181">
        <v>6</v>
      </c>
      <c r="D304" s="178"/>
    </row>
    <row r="305" spans="1:4" ht="15.5" x14ac:dyDescent="0.35">
      <c r="A305" s="180" t="s">
        <v>6012</v>
      </c>
      <c r="B305" s="181" t="s">
        <v>6013</v>
      </c>
      <c r="C305" s="181">
        <v>5</v>
      </c>
      <c r="D305" s="178"/>
    </row>
    <row r="306" spans="1:4" ht="15.5" x14ac:dyDescent="0.35">
      <c r="A306" s="180" t="s">
        <v>6014</v>
      </c>
      <c r="B306" s="181" t="s">
        <v>6015</v>
      </c>
      <c r="C306" s="181">
        <v>5</v>
      </c>
      <c r="D306" s="178"/>
    </row>
    <row r="307" spans="1:4" ht="15.5" x14ac:dyDescent="0.35">
      <c r="A307" s="180" t="s">
        <v>6016</v>
      </c>
      <c r="B307" s="181" t="s">
        <v>5472</v>
      </c>
      <c r="C307" s="181">
        <v>2</v>
      </c>
      <c r="D307" s="178"/>
    </row>
    <row r="308" spans="1:4" ht="15.5" x14ac:dyDescent="0.35">
      <c r="A308" s="180" t="s">
        <v>6017</v>
      </c>
      <c r="B308" s="181" t="s">
        <v>6018</v>
      </c>
      <c r="C308" s="181">
        <v>1</v>
      </c>
      <c r="D308" s="178"/>
    </row>
    <row r="309" spans="1:4" ht="15.5" x14ac:dyDescent="0.35">
      <c r="A309" s="180" t="s">
        <v>6019</v>
      </c>
      <c r="B309" s="181" t="s">
        <v>6020</v>
      </c>
      <c r="C309" s="181">
        <v>4</v>
      </c>
      <c r="D309" s="178"/>
    </row>
    <row r="310" spans="1:4" ht="15.5" x14ac:dyDescent="0.35">
      <c r="A310" s="180" t="s">
        <v>6021</v>
      </c>
      <c r="B310" s="181" t="s">
        <v>6022</v>
      </c>
      <c r="C310" s="181">
        <v>5</v>
      </c>
      <c r="D310" s="178"/>
    </row>
    <row r="311" spans="1:4" ht="15.5" x14ac:dyDescent="0.35">
      <c r="A311" s="180" t="s">
        <v>6023</v>
      </c>
      <c r="B311" s="181" t="s">
        <v>6024</v>
      </c>
      <c r="C311" s="181">
        <v>3</v>
      </c>
      <c r="D311" s="178"/>
    </row>
    <row r="312" spans="1:4" ht="15.5" x14ac:dyDescent="0.35">
      <c r="A312" s="180" t="s">
        <v>6025</v>
      </c>
      <c r="B312" s="181" t="s">
        <v>6026</v>
      </c>
      <c r="C312" s="181">
        <v>6</v>
      </c>
      <c r="D312" s="178"/>
    </row>
    <row r="313" spans="1:4" ht="15.5" x14ac:dyDescent="0.35">
      <c r="A313" s="180" t="s">
        <v>6027</v>
      </c>
      <c r="B313" s="181" t="s">
        <v>6028</v>
      </c>
      <c r="C313" s="181">
        <v>4</v>
      </c>
      <c r="D313" s="178"/>
    </row>
    <row r="314" spans="1:4" ht="15.5" x14ac:dyDescent="0.35">
      <c r="A314" s="180" t="s">
        <v>6029</v>
      </c>
      <c r="B314" s="181" t="s">
        <v>6030</v>
      </c>
      <c r="C314" s="181">
        <v>5</v>
      </c>
      <c r="D314" s="178"/>
    </row>
    <row r="315" spans="1:4" ht="15.5" x14ac:dyDescent="0.35">
      <c r="A315" s="180" t="s">
        <v>6031</v>
      </c>
      <c r="B315" s="181" t="s">
        <v>6032</v>
      </c>
      <c r="C315" s="181">
        <v>4</v>
      </c>
      <c r="D315" s="178"/>
    </row>
    <row r="316" spans="1:4" ht="15.5" x14ac:dyDescent="0.35">
      <c r="A316" s="180" t="s">
        <v>6033</v>
      </c>
      <c r="B316" s="181" t="s">
        <v>6034</v>
      </c>
      <c r="C316" s="181">
        <v>6</v>
      </c>
      <c r="D316" s="178"/>
    </row>
    <row r="317" spans="1:4" ht="15.5" x14ac:dyDescent="0.35">
      <c r="A317" s="180" t="s">
        <v>6035</v>
      </c>
      <c r="B317" s="181" t="s">
        <v>6036</v>
      </c>
      <c r="C317" s="181">
        <v>6</v>
      </c>
      <c r="D317" s="178"/>
    </row>
    <row r="318" spans="1:4" ht="15.5" x14ac:dyDescent="0.35">
      <c r="A318" s="180" t="s">
        <v>6037</v>
      </c>
      <c r="B318" s="181" t="s">
        <v>6038</v>
      </c>
      <c r="C318" s="181">
        <v>4</v>
      </c>
      <c r="D318" s="178"/>
    </row>
    <row r="319" spans="1:4" ht="15.5" x14ac:dyDescent="0.35">
      <c r="A319" s="180" t="s">
        <v>6039</v>
      </c>
      <c r="B319" s="181" t="s">
        <v>6040</v>
      </c>
      <c r="C319" s="181">
        <v>6</v>
      </c>
      <c r="D319" s="178"/>
    </row>
    <row r="320" spans="1:4" ht="15.5" x14ac:dyDescent="0.35">
      <c r="A320" s="180" t="s">
        <v>6041</v>
      </c>
      <c r="B320" s="181" t="s">
        <v>6042</v>
      </c>
      <c r="C320" s="181">
        <v>3</v>
      </c>
      <c r="D320" s="178"/>
    </row>
    <row r="321" spans="1:4" ht="15.5" x14ac:dyDescent="0.35">
      <c r="A321" s="180" t="s">
        <v>6043</v>
      </c>
      <c r="B321" s="181" t="s">
        <v>6044</v>
      </c>
      <c r="C321" s="181">
        <v>5</v>
      </c>
      <c r="D321" s="178"/>
    </row>
    <row r="322" spans="1:4" ht="15.5" x14ac:dyDescent="0.35">
      <c r="A322" s="180" t="s">
        <v>6045</v>
      </c>
      <c r="B322" s="181" t="s">
        <v>6046</v>
      </c>
      <c r="C322" s="181">
        <v>4</v>
      </c>
      <c r="D322" s="178"/>
    </row>
    <row r="323" spans="1:4" ht="15.5" x14ac:dyDescent="0.35">
      <c r="A323" s="180" t="s">
        <v>6047</v>
      </c>
      <c r="B323" s="181" t="s">
        <v>6048</v>
      </c>
      <c r="C323" s="181">
        <v>3</v>
      </c>
      <c r="D323" s="178"/>
    </row>
    <row r="324" spans="1:4" ht="15.5" x14ac:dyDescent="0.35">
      <c r="A324" s="180" t="s">
        <v>6049</v>
      </c>
      <c r="B324" s="181" t="s">
        <v>6050</v>
      </c>
      <c r="C324" s="181">
        <v>4</v>
      </c>
      <c r="D324" s="178"/>
    </row>
    <row r="325" spans="1:4" ht="15.5" x14ac:dyDescent="0.35">
      <c r="A325" s="180" t="s">
        <v>6051</v>
      </c>
      <c r="B325" s="181" t="s">
        <v>6052</v>
      </c>
      <c r="C325" s="181">
        <v>5</v>
      </c>
      <c r="D325" s="178"/>
    </row>
    <row r="326" spans="1:4" ht="15.5" x14ac:dyDescent="0.35">
      <c r="A326" s="180" t="s">
        <v>6053</v>
      </c>
      <c r="B326" s="181" t="s">
        <v>6054</v>
      </c>
      <c r="C326" s="181">
        <v>4</v>
      </c>
      <c r="D326" s="178"/>
    </row>
    <row r="327" spans="1:4" ht="15.5" x14ac:dyDescent="0.35">
      <c r="A327" s="180" t="s">
        <v>6055</v>
      </c>
      <c r="B327" s="181" t="s">
        <v>6056</v>
      </c>
      <c r="C327" s="181">
        <v>5</v>
      </c>
      <c r="D327" s="178"/>
    </row>
    <row r="328" spans="1:4" ht="15.5" x14ac:dyDescent="0.35">
      <c r="A328" s="180" t="s">
        <v>6057</v>
      </c>
      <c r="B328" s="181" t="s">
        <v>6058</v>
      </c>
      <c r="C328" s="181">
        <v>4</v>
      </c>
      <c r="D328" s="178"/>
    </row>
    <row r="329" spans="1:4" ht="15.5" x14ac:dyDescent="0.35">
      <c r="A329" s="180" t="s">
        <v>6059</v>
      </c>
      <c r="B329" s="181" t="s">
        <v>6060</v>
      </c>
      <c r="C329" s="181">
        <v>4</v>
      </c>
      <c r="D329" s="178"/>
    </row>
    <row r="330" spans="1:4" ht="15.5" x14ac:dyDescent="0.35">
      <c r="A330" s="180" t="s">
        <v>6061</v>
      </c>
      <c r="B330" s="181" t="s">
        <v>6062</v>
      </c>
      <c r="C330" s="181">
        <v>5</v>
      </c>
      <c r="D330" s="178"/>
    </row>
    <row r="331" spans="1:4" ht="15.5" x14ac:dyDescent="0.35">
      <c r="A331" s="180" t="s">
        <v>6063</v>
      </c>
      <c r="B331" s="181" t="s">
        <v>6064</v>
      </c>
      <c r="C331" s="181">
        <v>6</v>
      </c>
      <c r="D331" s="178"/>
    </row>
    <row r="332" spans="1:4" ht="15.5" x14ac:dyDescent="0.35">
      <c r="A332" s="180" t="s">
        <v>6065</v>
      </c>
      <c r="B332" s="181" t="s">
        <v>6066</v>
      </c>
      <c r="C332" s="181">
        <v>5</v>
      </c>
      <c r="D332" s="178"/>
    </row>
    <row r="333" spans="1:4" ht="15.5" x14ac:dyDescent="0.35">
      <c r="A333" s="180" t="s">
        <v>6067</v>
      </c>
      <c r="B333" s="181" t="s">
        <v>6068</v>
      </c>
      <c r="C333" s="181">
        <v>5</v>
      </c>
      <c r="D333" s="178"/>
    </row>
    <row r="334" spans="1:4" ht="15.5" x14ac:dyDescent="0.35">
      <c r="A334" s="180" t="s">
        <v>6069</v>
      </c>
      <c r="B334" s="181" t="s">
        <v>6070</v>
      </c>
      <c r="C334" s="181">
        <v>6</v>
      </c>
      <c r="D334" s="178"/>
    </row>
    <row r="335" spans="1:4" ht="15.5" x14ac:dyDescent="0.35">
      <c r="A335" s="180" t="s">
        <v>6071</v>
      </c>
      <c r="B335" s="181" t="s">
        <v>6072</v>
      </c>
      <c r="C335" s="181">
        <v>5</v>
      </c>
      <c r="D335" s="178"/>
    </row>
    <row r="336" spans="1:4" ht="15.5" x14ac:dyDescent="0.35">
      <c r="A336" s="180" t="s">
        <v>6073</v>
      </c>
      <c r="B336" s="181" t="s">
        <v>6074</v>
      </c>
      <c r="C336" s="181">
        <v>5</v>
      </c>
      <c r="D336" s="178"/>
    </row>
    <row r="337" spans="1:4" ht="15.5" x14ac:dyDescent="0.35">
      <c r="A337" s="180" t="s">
        <v>6075</v>
      </c>
      <c r="B337" s="181" t="s">
        <v>6076</v>
      </c>
      <c r="C337" s="181">
        <v>6</v>
      </c>
      <c r="D337" s="178"/>
    </row>
    <row r="338" spans="1:4" ht="15.5" x14ac:dyDescent="0.35">
      <c r="A338" s="180" t="s">
        <v>6077</v>
      </c>
      <c r="B338" s="181" t="s">
        <v>6078</v>
      </c>
      <c r="C338" s="181">
        <v>6</v>
      </c>
      <c r="D338" s="178"/>
    </row>
    <row r="339" spans="1:4" ht="15.5" x14ac:dyDescent="0.35">
      <c r="A339" s="180" t="s">
        <v>208</v>
      </c>
      <c r="B339" s="181" t="s">
        <v>207</v>
      </c>
      <c r="C339" s="181">
        <v>6</v>
      </c>
      <c r="D339" s="178"/>
    </row>
    <row r="340" spans="1:4" ht="15.5" x14ac:dyDescent="0.35">
      <c r="A340" s="180" t="s">
        <v>6079</v>
      </c>
      <c r="B340" s="181" t="s">
        <v>6080</v>
      </c>
      <c r="C340" s="181">
        <v>6</v>
      </c>
      <c r="D340" s="178"/>
    </row>
    <row r="341" spans="1:4" ht="15.5" x14ac:dyDescent="0.35">
      <c r="A341" s="180" t="s">
        <v>6081</v>
      </c>
      <c r="B341" s="181" t="s">
        <v>6082</v>
      </c>
      <c r="C341" s="181">
        <v>5</v>
      </c>
      <c r="D341" s="178"/>
    </row>
    <row r="342" spans="1:4" ht="15.5" x14ac:dyDescent="0.35">
      <c r="A342" s="180" t="s">
        <v>6083</v>
      </c>
      <c r="B342" s="181" t="s">
        <v>6084</v>
      </c>
      <c r="C342" s="181">
        <v>4</v>
      </c>
      <c r="D342" s="178"/>
    </row>
    <row r="343" spans="1:4" ht="15.5" x14ac:dyDescent="0.35">
      <c r="A343" s="180" t="s">
        <v>2617</v>
      </c>
      <c r="B343" s="181" t="s">
        <v>6085</v>
      </c>
      <c r="C343" s="181">
        <v>6</v>
      </c>
      <c r="D343" s="178"/>
    </row>
    <row r="344" spans="1:4" ht="15.5" x14ac:dyDescent="0.35">
      <c r="A344" s="180" t="s">
        <v>6086</v>
      </c>
      <c r="B344" s="181" t="s">
        <v>6087</v>
      </c>
      <c r="C344" s="181">
        <v>5</v>
      </c>
      <c r="D344" s="178"/>
    </row>
    <row r="345" spans="1:4" ht="15.5" x14ac:dyDescent="0.35">
      <c r="A345" s="180" t="s">
        <v>6088</v>
      </c>
      <c r="B345" s="181" t="s">
        <v>6089</v>
      </c>
      <c r="C345" s="181">
        <v>6</v>
      </c>
      <c r="D345" s="178"/>
    </row>
    <row r="346" spans="1:4" ht="15.5" x14ac:dyDescent="0.35">
      <c r="A346" s="180" t="s">
        <v>6090</v>
      </c>
      <c r="B346" s="181" t="s">
        <v>6091</v>
      </c>
      <c r="C346" s="181">
        <v>6</v>
      </c>
      <c r="D346" s="178"/>
    </row>
    <row r="347" spans="1:4" ht="15.5" x14ac:dyDescent="0.35">
      <c r="A347" s="180" t="s">
        <v>6092</v>
      </c>
      <c r="B347" s="181" t="s">
        <v>6093</v>
      </c>
      <c r="C347" s="181">
        <v>4</v>
      </c>
      <c r="D347" s="178"/>
    </row>
    <row r="348" spans="1:4" ht="15.5" x14ac:dyDescent="0.35">
      <c r="A348" s="180" t="s">
        <v>6094</v>
      </c>
      <c r="B348" s="181" t="s">
        <v>6095</v>
      </c>
      <c r="C348" s="181">
        <v>5</v>
      </c>
      <c r="D348" s="178"/>
    </row>
    <row r="349" spans="1:4" ht="15.5" x14ac:dyDescent="0.35">
      <c r="A349" s="180" t="s">
        <v>5018</v>
      </c>
      <c r="B349" s="181" t="s">
        <v>6096</v>
      </c>
      <c r="C349" s="181">
        <v>4</v>
      </c>
      <c r="D349" s="178"/>
    </row>
    <row r="350" spans="1:4" ht="15.5" x14ac:dyDescent="0.35">
      <c r="A350" s="180" t="s">
        <v>6097</v>
      </c>
      <c r="B350" s="181" t="s">
        <v>6098</v>
      </c>
      <c r="C350" s="181">
        <v>3</v>
      </c>
      <c r="D350" s="178"/>
    </row>
    <row r="351" spans="1:4" ht="15.5" x14ac:dyDescent="0.35">
      <c r="A351" s="180" t="s">
        <v>6099</v>
      </c>
      <c r="B351" s="181" t="s">
        <v>6100</v>
      </c>
      <c r="C351" s="181">
        <v>2</v>
      </c>
      <c r="D351" s="178"/>
    </row>
    <row r="352" spans="1:4" ht="15.5" x14ac:dyDescent="0.35">
      <c r="A352" s="180" t="s">
        <v>6101</v>
      </c>
      <c r="B352" s="181" t="s">
        <v>6102</v>
      </c>
      <c r="C352" s="181">
        <v>3</v>
      </c>
      <c r="D352" s="178"/>
    </row>
    <row r="353" spans="1:4" ht="15.5" x14ac:dyDescent="0.35">
      <c r="A353" s="180" t="s">
        <v>6103</v>
      </c>
      <c r="B353" s="181" t="s">
        <v>5472</v>
      </c>
      <c r="C353" s="181">
        <v>2</v>
      </c>
      <c r="D353" s="178"/>
    </row>
    <row r="354" spans="1:4" ht="15.5" x14ac:dyDescent="0.35">
      <c r="A354" s="180" t="s">
        <v>6104</v>
      </c>
      <c r="B354" s="181" t="s">
        <v>6105</v>
      </c>
      <c r="C354" s="181">
        <v>7</v>
      </c>
      <c r="D354" s="178"/>
    </row>
    <row r="355" spans="1:4" ht="15.5" x14ac:dyDescent="0.35">
      <c r="A355" s="180" t="s">
        <v>6106</v>
      </c>
      <c r="B355" s="181" t="s">
        <v>6107</v>
      </c>
      <c r="C355" s="181">
        <v>6</v>
      </c>
      <c r="D355" s="178"/>
    </row>
    <row r="356" spans="1:4" ht="15.5" x14ac:dyDescent="0.35">
      <c r="A356" s="180" t="s">
        <v>6108</v>
      </c>
      <c r="B356" s="181" t="s">
        <v>6109</v>
      </c>
      <c r="C356" s="181">
        <v>7</v>
      </c>
      <c r="D356" s="178"/>
    </row>
    <row r="357" spans="1:4" ht="15.5" x14ac:dyDescent="0.35">
      <c r="A357" s="180" t="s">
        <v>986</v>
      </c>
      <c r="B357" s="181" t="s">
        <v>6110</v>
      </c>
      <c r="C357" s="181">
        <v>5</v>
      </c>
      <c r="D357" s="178"/>
    </row>
    <row r="358" spans="1:4" ht="15.5" x14ac:dyDescent="0.35">
      <c r="A358" s="180" t="s">
        <v>6111</v>
      </c>
      <c r="B358" s="181" t="s">
        <v>6112</v>
      </c>
      <c r="C358" s="181">
        <v>5</v>
      </c>
      <c r="D358" s="178"/>
    </row>
    <row r="359" spans="1:4" ht="15.5" x14ac:dyDescent="0.35">
      <c r="A359" s="180" t="s">
        <v>6113</v>
      </c>
      <c r="B359" s="181" t="s">
        <v>6114</v>
      </c>
      <c r="C359" s="181">
        <v>6</v>
      </c>
      <c r="D359" s="178"/>
    </row>
    <row r="360" spans="1:4" ht="15.5" x14ac:dyDescent="0.35">
      <c r="A360" s="180" t="s">
        <v>2577</v>
      </c>
      <c r="B360" s="181" t="s">
        <v>6115</v>
      </c>
      <c r="C360" s="181">
        <v>5</v>
      </c>
      <c r="D360" s="178"/>
    </row>
    <row r="361" spans="1:4" ht="15.5" x14ac:dyDescent="0.35">
      <c r="A361" s="180" t="s">
        <v>6116</v>
      </c>
      <c r="B361" s="181" t="s">
        <v>6117</v>
      </c>
      <c r="C361" s="181">
        <v>4</v>
      </c>
      <c r="D361" s="178"/>
    </row>
    <row r="362" spans="1:4" ht="15.5" x14ac:dyDescent="0.35">
      <c r="A362" s="180" t="s">
        <v>6118</v>
      </c>
      <c r="B362" s="181" t="s">
        <v>6119</v>
      </c>
      <c r="C362" s="181">
        <v>2</v>
      </c>
      <c r="D362" s="178"/>
    </row>
    <row r="363" spans="1:4" ht="15.5" x14ac:dyDescent="0.35">
      <c r="A363" s="180" t="s">
        <v>6120</v>
      </c>
      <c r="B363" s="181" t="s">
        <v>6121</v>
      </c>
      <c r="C363" s="181">
        <v>4</v>
      </c>
      <c r="D363" s="178"/>
    </row>
    <row r="364" spans="1:4" ht="15.5" x14ac:dyDescent="0.35">
      <c r="A364" s="180" t="s">
        <v>6122</v>
      </c>
      <c r="B364" s="181" t="s">
        <v>6123</v>
      </c>
      <c r="C364" s="181">
        <v>4</v>
      </c>
      <c r="D364" s="178"/>
    </row>
    <row r="365" spans="1:4" ht="15.5" x14ac:dyDescent="0.35">
      <c r="A365" s="180" t="s">
        <v>2867</v>
      </c>
      <c r="B365" s="181" t="s">
        <v>6124</v>
      </c>
      <c r="C365" s="181">
        <v>5</v>
      </c>
      <c r="D365" s="178"/>
    </row>
    <row r="366" spans="1:4" ht="15.5" x14ac:dyDescent="0.35">
      <c r="A366" s="180" t="s">
        <v>6125</v>
      </c>
      <c r="B366" s="181" t="s">
        <v>6126</v>
      </c>
      <c r="C366" s="181">
        <v>2</v>
      </c>
      <c r="D366" s="178"/>
    </row>
    <row r="367" spans="1:4" ht="15.5" x14ac:dyDescent="0.35">
      <c r="A367" s="180" t="s">
        <v>6127</v>
      </c>
      <c r="B367" s="181" t="s">
        <v>6128</v>
      </c>
      <c r="C367" s="181">
        <v>4</v>
      </c>
      <c r="D367" s="178"/>
    </row>
    <row r="368" spans="1:4" ht="15.5" x14ac:dyDescent="0.35">
      <c r="A368" s="180" t="s">
        <v>6129</v>
      </c>
      <c r="B368" s="181" t="s">
        <v>6130</v>
      </c>
      <c r="C368" s="181">
        <v>4</v>
      </c>
      <c r="D368" s="178"/>
    </row>
    <row r="369" spans="1:4" ht="15.5" x14ac:dyDescent="0.35">
      <c r="A369" s="180" t="s">
        <v>6131</v>
      </c>
      <c r="B369" s="181" t="s">
        <v>6132</v>
      </c>
      <c r="C369" s="181">
        <v>5</v>
      </c>
      <c r="D369" s="178"/>
    </row>
    <row r="370" spans="1:4" ht="15.5" x14ac:dyDescent="0.35">
      <c r="A370" s="180" t="s">
        <v>6133</v>
      </c>
      <c r="B370" s="181" t="s">
        <v>6134</v>
      </c>
      <c r="C370" s="181">
        <v>8</v>
      </c>
      <c r="D370" s="178"/>
    </row>
    <row r="371" spans="1:4" ht="15.5" x14ac:dyDescent="0.35">
      <c r="A371" s="180" t="s">
        <v>6135</v>
      </c>
      <c r="B371" s="181" t="s">
        <v>6136</v>
      </c>
      <c r="C371" s="181">
        <v>3</v>
      </c>
      <c r="D371" s="178"/>
    </row>
    <row r="372" spans="1:4" ht="15.5" x14ac:dyDescent="0.35">
      <c r="A372" s="180" t="s">
        <v>6137</v>
      </c>
      <c r="B372" s="181" t="s">
        <v>6138</v>
      </c>
      <c r="C372" s="181">
        <v>4</v>
      </c>
      <c r="D372" s="178"/>
    </row>
    <row r="373" spans="1:4" ht="15.5" x14ac:dyDescent="0.35">
      <c r="A373" s="180" t="s">
        <v>6139</v>
      </c>
      <c r="B373" s="181" t="s">
        <v>6140</v>
      </c>
      <c r="C373" s="181">
        <v>4</v>
      </c>
      <c r="D373" s="178"/>
    </row>
    <row r="374" spans="1:4" ht="31" x14ac:dyDescent="0.35">
      <c r="A374" s="180" t="s">
        <v>6141</v>
      </c>
      <c r="B374" s="181" t="s">
        <v>6142</v>
      </c>
      <c r="C374" s="181">
        <v>4</v>
      </c>
      <c r="D374" s="178"/>
    </row>
    <row r="375" spans="1:4" ht="15.5" x14ac:dyDescent="0.35">
      <c r="A375" s="180" t="s">
        <v>6143</v>
      </c>
      <c r="B375" s="181" t="s">
        <v>6144</v>
      </c>
      <c r="C375" s="181">
        <v>5</v>
      </c>
      <c r="D375" s="178"/>
    </row>
    <row r="376" spans="1:4" ht="15.5" x14ac:dyDescent="0.35">
      <c r="A376" s="180" t="s">
        <v>1502</v>
      </c>
      <c r="B376" s="181" t="s">
        <v>6145</v>
      </c>
      <c r="C376" s="181">
        <v>5</v>
      </c>
      <c r="D376" s="178"/>
    </row>
    <row r="377" spans="1:4" ht="15.5" x14ac:dyDescent="0.35">
      <c r="A377" s="180" t="s">
        <v>6146</v>
      </c>
      <c r="B377" s="181" t="s">
        <v>6147</v>
      </c>
      <c r="C377" s="181">
        <v>5</v>
      </c>
      <c r="D377" s="178"/>
    </row>
    <row r="378" spans="1:4" ht="15.5" x14ac:dyDescent="0.35">
      <c r="A378" s="180" t="s">
        <v>6148</v>
      </c>
      <c r="B378" s="181" t="s">
        <v>6149</v>
      </c>
      <c r="C378" s="181">
        <v>4</v>
      </c>
      <c r="D378" s="178"/>
    </row>
    <row r="379" spans="1:4" ht="15.5" x14ac:dyDescent="0.35">
      <c r="A379" s="180" t="s">
        <v>6150</v>
      </c>
      <c r="B379" s="181" t="s">
        <v>6151</v>
      </c>
      <c r="C379" s="181">
        <v>6</v>
      </c>
      <c r="D379" s="178"/>
    </row>
    <row r="380" spans="1:4" ht="15.5" x14ac:dyDescent="0.35">
      <c r="A380" s="180" t="s">
        <v>6152</v>
      </c>
      <c r="B380" s="181" t="s">
        <v>6153</v>
      </c>
      <c r="C380" s="181">
        <v>4</v>
      </c>
      <c r="D380" s="178"/>
    </row>
    <row r="381" spans="1:4" ht="15.5" x14ac:dyDescent="0.35">
      <c r="A381" s="180" t="s">
        <v>6154</v>
      </c>
      <c r="B381" s="181" t="s">
        <v>5472</v>
      </c>
      <c r="C381" s="181">
        <v>2</v>
      </c>
      <c r="D381" s="178"/>
    </row>
    <row r="382" spans="1:4" ht="15.5" x14ac:dyDescent="0.35">
      <c r="A382" s="180" t="s">
        <v>6155</v>
      </c>
      <c r="B382" s="181" t="s">
        <v>6156</v>
      </c>
      <c r="C382" s="181">
        <v>4</v>
      </c>
      <c r="D382" s="178"/>
    </row>
    <row r="383" spans="1:4" ht="15.5" x14ac:dyDescent="0.35">
      <c r="A383" s="180" t="s">
        <v>6157</v>
      </c>
      <c r="B383" s="181" t="s">
        <v>6158</v>
      </c>
      <c r="C383" s="181">
        <v>1</v>
      </c>
      <c r="D383" s="178"/>
    </row>
    <row r="384" spans="1:4" ht="15.5" x14ac:dyDescent="0.35">
      <c r="A384" s="180" t="s">
        <v>6159</v>
      </c>
      <c r="B384" s="181" t="s">
        <v>6160</v>
      </c>
      <c r="C384" s="181">
        <v>4</v>
      </c>
      <c r="D384" s="178"/>
    </row>
    <row r="385" spans="1:4" ht="15.5" x14ac:dyDescent="0.35">
      <c r="A385" s="180" t="s">
        <v>6161</v>
      </c>
      <c r="B385" s="181" t="s">
        <v>6162</v>
      </c>
      <c r="C385" s="181">
        <v>3</v>
      </c>
      <c r="D385" s="178"/>
    </row>
    <row r="386" spans="1:4" ht="15.5" x14ac:dyDescent="0.35">
      <c r="A386" s="180" t="s">
        <v>6163</v>
      </c>
      <c r="B386" s="181" t="s">
        <v>6164</v>
      </c>
      <c r="C386" s="181">
        <v>5</v>
      </c>
      <c r="D386" s="178"/>
    </row>
    <row r="387" spans="1:4" ht="15.5" x14ac:dyDescent="0.35">
      <c r="A387" s="180" t="s">
        <v>6165</v>
      </c>
      <c r="B387" s="181" t="s">
        <v>6166</v>
      </c>
      <c r="C387" s="181">
        <v>4</v>
      </c>
      <c r="D387" s="178"/>
    </row>
    <row r="388" spans="1:4" ht="15.5" x14ac:dyDescent="0.35">
      <c r="A388" s="180" t="s">
        <v>6167</v>
      </c>
      <c r="B388" s="181" t="s">
        <v>6168</v>
      </c>
      <c r="C388" s="181">
        <v>4</v>
      </c>
      <c r="D388" s="178"/>
    </row>
    <row r="389" spans="1:4" ht="15.5" x14ac:dyDescent="0.35">
      <c r="A389" s="180" t="s">
        <v>6169</v>
      </c>
      <c r="B389" s="181" t="s">
        <v>6170</v>
      </c>
      <c r="C389" s="181">
        <v>5</v>
      </c>
      <c r="D389" s="178"/>
    </row>
    <row r="390" spans="1:4" ht="15.5" x14ac:dyDescent="0.35">
      <c r="A390" s="180" t="s">
        <v>6171</v>
      </c>
      <c r="B390" s="181" t="s">
        <v>6172</v>
      </c>
      <c r="C390" s="181">
        <v>1</v>
      </c>
      <c r="D390" s="178"/>
    </row>
    <row r="391" spans="1:4" ht="15.5" x14ac:dyDescent="0.35">
      <c r="A391" s="180" t="s">
        <v>6173</v>
      </c>
      <c r="B391" s="181" t="s">
        <v>6174</v>
      </c>
      <c r="C391" s="181">
        <v>1</v>
      </c>
      <c r="D391" s="178"/>
    </row>
    <row r="392" spans="1:4" ht="15.5" x14ac:dyDescent="0.35">
      <c r="A392" s="180" t="s">
        <v>6175</v>
      </c>
      <c r="B392" s="181" t="s">
        <v>5472</v>
      </c>
      <c r="C392" s="181">
        <v>2</v>
      </c>
      <c r="D392" s="178"/>
    </row>
    <row r="393" spans="1:4" ht="15.5" x14ac:dyDescent="0.35">
      <c r="A393" s="180" t="s">
        <v>6176</v>
      </c>
      <c r="B393" s="181" t="s">
        <v>6177</v>
      </c>
      <c r="C393" s="181">
        <v>1</v>
      </c>
      <c r="D393" s="178"/>
    </row>
    <row r="394" spans="1:4" ht="15.5" x14ac:dyDescent="0.35">
      <c r="A394" s="180" t="s">
        <v>6178</v>
      </c>
      <c r="B394" s="181" t="s">
        <v>6179</v>
      </c>
      <c r="C394" s="181">
        <v>1</v>
      </c>
      <c r="D394" s="178"/>
    </row>
    <row r="395" spans="1:4" ht="15.5" x14ac:dyDescent="0.35">
      <c r="A395" s="180" t="s">
        <v>6180</v>
      </c>
      <c r="B395" s="181" t="s">
        <v>6181</v>
      </c>
      <c r="C395" s="181">
        <v>1</v>
      </c>
      <c r="D395" s="178"/>
    </row>
    <row r="396" spans="1:4" ht="15.5" x14ac:dyDescent="0.35">
      <c r="A396" s="180" t="s">
        <v>6182</v>
      </c>
      <c r="B396" s="181" t="s">
        <v>6183</v>
      </c>
      <c r="C396" s="181">
        <v>1</v>
      </c>
      <c r="D396" s="178"/>
    </row>
    <row r="397" spans="1:4" ht="15.5" x14ac:dyDescent="0.35">
      <c r="A397" s="180" t="s">
        <v>6184</v>
      </c>
      <c r="B397" s="181" t="s">
        <v>6185</v>
      </c>
      <c r="C397" s="181">
        <v>1</v>
      </c>
      <c r="D397" s="178"/>
    </row>
    <row r="398" spans="1:4" ht="15.5" x14ac:dyDescent="0.35">
      <c r="A398" s="180" t="s">
        <v>6186</v>
      </c>
      <c r="B398" s="181" t="s">
        <v>6187</v>
      </c>
      <c r="C398" s="181">
        <v>1</v>
      </c>
      <c r="D398" s="178"/>
    </row>
    <row r="399" spans="1:4" ht="15.5" x14ac:dyDescent="0.35">
      <c r="A399" s="180" t="s">
        <v>6188</v>
      </c>
      <c r="B399" s="181" t="s">
        <v>6189</v>
      </c>
      <c r="C399" s="181">
        <v>1</v>
      </c>
      <c r="D399" s="178"/>
    </row>
    <row r="400" spans="1:4" ht="15.5" x14ac:dyDescent="0.35">
      <c r="A400" s="180" t="s">
        <v>6190</v>
      </c>
      <c r="B400" s="181" t="s">
        <v>6191</v>
      </c>
      <c r="C400" s="181">
        <v>1</v>
      </c>
      <c r="D400" s="178"/>
    </row>
    <row r="401" spans="1:4" ht="15.5" x14ac:dyDescent="0.35">
      <c r="A401" s="180" t="s">
        <v>6192</v>
      </c>
      <c r="B401" s="181" t="s">
        <v>6193</v>
      </c>
      <c r="C401" s="181">
        <v>1</v>
      </c>
      <c r="D401" s="178"/>
    </row>
    <row r="402" spans="1:4" ht="15.5" x14ac:dyDescent="0.35">
      <c r="A402" s="180" t="s">
        <v>6194</v>
      </c>
      <c r="B402" s="181" t="s">
        <v>6195</v>
      </c>
      <c r="C402" s="181">
        <v>1</v>
      </c>
      <c r="D402" s="178"/>
    </row>
    <row r="403" spans="1:4" ht="15.5" x14ac:dyDescent="0.35">
      <c r="A403" s="180" t="s">
        <v>6196</v>
      </c>
      <c r="B403" s="181" t="s">
        <v>6197</v>
      </c>
      <c r="C403" s="181">
        <v>1</v>
      </c>
      <c r="D403" s="178"/>
    </row>
    <row r="404" spans="1:4" ht="15.5" x14ac:dyDescent="0.35">
      <c r="A404" s="180" t="s">
        <v>6198</v>
      </c>
      <c r="B404" s="181" t="s">
        <v>6199</v>
      </c>
      <c r="C404" s="181">
        <v>1</v>
      </c>
      <c r="D404" s="178"/>
    </row>
    <row r="405" spans="1:4" ht="15.5" x14ac:dyDescent="0.35">
      <c r="A405" s="180" t="s">
        <v>6200</v>
      </c>
      <c r="B405" s="181" t="s">
        <v>6201</v>
      </c>
      <c r="C405" s="181">
        <v>1</v>
      </c>
      <c r="D405" s="178"/>
    </row>
    <row r="406" spans="1:4" ht="15.5" x14ac:dyDescent="0.35">
      <c r="A406" s="180" t="s">
        <v>6202</v>
      </c>
      <c r="B406" s="181" t="s">
        <v>6203</v>
      </c>
      <c r="C406" s="181">
        <v>1</v>
      </c>
      <c r="D406" s="178"/>
    </row>
    <row r="407" spans="1:4" ht="15.5" x14ac:dyDescent="0.35">
      <c r="A407" s="180" t="s">
        <v>6204</v>
      </c>
      <c r="B407" s="181" t="s">
        <v>6205</v>
      </c>
      <c r="C407" s="181">
        <v>1</v>
      </c>
      <c r="D407" s="178"/>
    </row>
    <row r="408" spans="1:4" ht="15.5" x14ac:dyDescent="0.35">
      <c r="A408" s="180" t="s">
        <v>6206</v>
      </c>
      <c r="B408" s="181" t="s">
        <v>6207</v>
      </c>
      <c r="C408" s="181">
        <v>1</v>
      </c>
      <c r="D408" s="178"/>
    </row>
    <row r="409" spans="1:4" ht="15.5" x14ac:dyDescent="0.35">
      <c r="A409" s="180" t="s">
        <v>6208</v>
      </c>
      <c r="B409" s="181" t="s">
        <v>6209</v>
      </c>
      <c r="C409" s="181">
        <v>1</v>
      </c>
      <c r="D409" s="178"/>
    </row>
    <row r="410" spans="1:4" ht="15.5" x14ac:dyDescent="0.35">
      <c r="A410" s="180" t="s">
        <v>6210</v>
      </c>
      <c r="B410" s="181" t="s">
        <v>6211</v>
      </c>
      <c r="C410" s="181">
        <v>1</v>
      </c>
      <c r="D410" s="178"/>
    </row>
    <row r="411" spans="1:4" ht="15.5" x14ac:dyDescent="0.35">
      <c r="A411" s="180" t="s">
        <v>6212</v>
      </c>
      <c r="B411" s="181" t="s">
        <v>6213</v>
      </c>
      <c r="C411" s="181">
        <v>1</v>
      </c>
      <c r="D411" s="178"/>
    </row>
    <row r="412" spans="1:4" ht="15.5" x14ac:dyDescent="0.35">
      <c r="A412" s="180" t="s">
        <v>6214</v>
      </c>
      <c r="B412" s="181" t="s">
        <v>6215</v>
      </c>
      <c r="C412" s="181">
        <v>1</v>
      </c>
      <c r="D412" s="178"/>
    </row>
    <row r="413" spans="1:4" ht="15.5" x14ac:dyDescent="0.35">
      <c r="A413" s="180" t="s">
        <v>6216</v>
      </c>
      <c r="B413" s="181" t="s">
        <v>6217</v>
      </c>
      <c r="C413" s="181">
        <v>1</v>
      </c>
      <c r="D413" s="178"/>
    </row>
    <row r="414" spans="1:4" ht="15.5" x14ac:dyDescent="0.35">
      <c r="A414" s="180" t="s">
        <v>6218</v>
      </c>
      <c r="B414" s="181" t="s">
        <v>6219</v>
      </c>
      <c r="C414" s="181">
        <v>1</v>
      </c>
      <c r="D414" s="178"/>
    </row>
    <row r="415" spans="1:4" ht="15.5" x14ac:dyDescent="0.35">
      <c r="A415" s="180" t="s">
        <v>6220</v>
      </c>
      <c r="B415" s="181" t="s">
        <v>6221</v>
      </c>
      <c r="C415" s="181">
        <v>1</v>
      </c>
      <c r="D415" s="178"/>
    </row>
    <row r="416" spans="1:4" ht="15.5" x14ac:dyDescent="0.35">
      <c r="A416" s="180" t="s">
        <v>6222</v>
      </c>
      <c r="B416" s="181" t="s">
        <v>6223</v>
      </c>
      <c r="C416" s="181">
        <v>1</v>
      </c>
      <c r="D416" s="178"/>
    </row>
    <row r="417" spans="1:4" ht="15.5" x14ac:dyDescent="0.35">
      <c r="A417" s="180" t="s">
        <v>6224</v>
      </c>
      <c r="B417" s="181" t="s">
        <v>6225</v>
      </c>
      <c r="C417" s="181">
        <v>1</v>
      </c>
      <c r="D417" s="178"/>
    </row>
    <row r="418" spans="1:4" ht="15.5" x14ac:dyDescent="0.35">
      <c r="A418" s="180" t="s">
        <v>6226</v>
      </c>
      <c r="B418" s="181" t="s">
        <v>6227</v>
      </c>
      <c r="C418" s="181">
        <v>1</v>
      </c>
      <c r="D418" s="178"/>
    </row>
    <row r="419" spans="1:4" ht="15.5" x14ac:dyDescent="0.35">
      <c r="A419" s="180" t="s">
        <v>6228</v>
      </c>
      <c r="B419" s="181" t="s">
        <v>6229</v>
      </c>
      <c r="C419" s="181">
        <v>1</v>
      </c>
      <c r="D419" s="178"/>
    </row>
    <row r="420" spans="1:4" ht="15.5" x14ac:dyDescent="0.35">
      <c r="A420" s="180" t="s">
        <v>6230</v>
      </c>
      <c r="B420" s="181" t="s">
        <v>6231</v>
      </c>
      <c r="C420" s="181">
        <v>1</v>
      </c>
      <c r="D420" s="178"/>
    </row>
    <row r="421" spans="1:4" ht="15.5" x14ac:dyDescent="0.35">
      <c r="A421" s="180" t="s">
        <v>6232</v>
      </c>
      <c r="B421" s="181" t="s">
        <v>6233</v>
      </c>
      <c r="C421" s="181">
        <v>1</v>
      </c>
      <c r="D421" s="178"/>
    </row>
    <row r="422" spans="1:4" ht="15.5" x14ac:dyDescent="0.35">
      <c r="A422" s="180" t="s">
        <v>6234</v>
      </c>
      <c r="B422" s="181" t="s">
        <v>6235</v>
      </c>
      <c r="C422" s="181">
        <v>1</v>
      </c>
      <c r="D422" s="178"/>
    </row>
    <row r="423" spans="1:4" ht="15.5" x14ac:dyDescent="0.35">
      <c r="A423" s="180" t="s">
        <v>6236</v>
      </c>
      <c r="B423" s="181" t="s">
        <v>6237</v>
      </c>
      <c r="C423" s="181">
        <v>1</v>
      </c>
      <c r="D423" s="178"/>
    </row>
    <row r="424" spans="1:4" ht="15.5" x14ac:dyDescent="0.35">
      <c r="A424" s="180" t="s">
        <v>6238</v>
      </c>
      <c r="B424" s="181" t="s">
        <v>6239</v>
      </c>
      <c r="C424" s="181">
        <v>1</v>
      </c>
      <c r="D424" s="178"/>
    </row>
    <row r="425" spans="1:4" ht="15.5" x14ac:dyDescent="0.35">
      <c r="A425" s="180" t="s">
        <v>6240</v>
      </c>
      <c r="B425" s="181" t="s">
        <v>6241</v>
      </c>
      <c r="C425" s="181">
        <v>1</v>
      </c>
      <c r="D425" s="178"/>
    </row>
    <row r="426" spans="1:4" ht="15.5" x14ac:dyDescent="0.35">
      <c r="A426" s="180" t="s">
        <v>6242</v>
      </c>
      <c r="B426" s="181" t="s">
        <v>6243</v>
      </c>
      <c r="C426" s="181">
        <v>1</v>
      </c>
      <c r="D426" s="178"/>
    </row>
    <row r="427" spans="1:4" ht="15.5" x14ac:dyDescent="0.35">
      <c r="A427" s="180" t="s">
        <v>6244</v>
      </c>
      <c r="B427" s="181" t="s">
        <v>6245</v>
      </c>
      <c r="C427" s="181">
        <v>1</v>
      </c>
      <c r="D427" s="178"/>
    </row>
    <row r="428" spans="1:4" ht="15.5" x14ac:dyDescent="0.35">
      <c r="A428" s="180" t="s">
        <v>6246</v>
      </c>
      <c r="B428" s="181" t="s">
        <v>6247</v>
      </c>
      <c r="C428" s="181">
        <v>1</v>
      </c>
      <c r="D428" s="178"/>
    </row>
    <row r="429" spans="1:4" ht="15.5" x14ac:dyDescent="0.35">
      <c r="A429" s="180" t="s">
        <v>6248</v>
      </c>
      <c r="B429" s="181" t="s">
        <v>6235</v>
      </c>
      <c r="C429" s="181">
        <v>1</v>
      </c>
      <c r="D429" s="178"/>
    </row>
    <row r="430" spans="1:4" ht="15.5" x14ac:dyDescent="0.35">
      <c r="A430" s="180" t="s">
        <v>6249</v>
      </c>
      <c r="B430" s="181" t="s">
        <v>6250</v>
      </c>
      <c r="C430" s="181">
        <v>1</v>
      </c>
      <c r="D430" s="178"/>
    </row>
    <row r="431" spans="1:4" ht="15.5" x14ac:dyDescent="0.35">
      <c r="A431" s="180" t="s">
        <v>6251</v>
      </c>
      <c r="B431" s="181" t="s">
        <v>6252</v>
      </c>
      <c r="C431" s="181">
        <v>1</v>
      </c>
      <c r="D431" s="178"/>
    </row>
    <row r="432" spans="1:4" ht="15.5" x14ac:dyDescent="0.35">
      <c r="A432" s="180" t="s">
        <v>6253</v>
      </c>
      <c r="B432" s="181" t="s">
        <v>6254</v>
      </c>
      <c r="C432" s="181">
        <v>1</v>
      </c>
      <c r="D432" s="178"/>
    </row>
    <row r="433" spans="1:4" ht="15.5" x14ac:dyDescent="0.35">
      <c r="A433" s="180" t="s">
        <v>6255</v>
      </c>
      <c r="B433" s="181" t="s">
        <v>6256</v>
      </c>
      <c r="C433" s="181">
        <v>1</v>
      </c>
      <c r="D433" s="178"/>
    </row>
    <row r="434" spans="1:4" ht="15.5" x14ac:dyDescent="0.35">
      <c r="A434" s="180" t="s">
        <v>6257</v>
      </c>
      <c r="B434" s="181" t="s">
        <v>6258</v>
      </c>
      <c r="C434" s="181">
        <v>1</v>
      </c>
      <c r="D434" s="178"/>
    </row>
    <row r="435" spans="1:4" ht="15.5" x14ac:dyDescent="0.35">
      <c r="A435" s="180" t="s">
        <v>6259</v>
      </c>
      <c r="B435" s="181" t="s">
        <v>6260</v>
      </c>
      <c r="C435" s="181">
        <v>1</v>
      </c>
      <c r="D435" s="178"/>
    </row>
    <row r="436" spans="1:4" ht="15.5" x14ac:dyDescent="0.35">
      <c r="A436" s="180" t="s">
        <v>6261</v>
      </c>
      <c r="B436" s="181" t="s">
        <v>6262</v>
      </c>
      <c r="C436" s="181">
        <v>1</v>
      </c>
      <c r="D436" s="178"/>
    </row>
    <row r="437" spans="1:4" ht="15.5" x14ac:dyDescent="0.35">
      <c r="A437" s="180" t="s">
        <v>6263</v>
      </c>
      <c r="B437" s="181" t="s">
        <v>6264</v>
      </c>
      <c r="C437" s="181">
        <v>1</v>
      </c>
      <c r="D437" s="178"/>
    </row>
    <row r="438" spans="1:4" ht="15.5" x14ac:dyDescent="0.35">
      <c r="A438" s="180" t="s">
        <v>6265</v>
      </c>
      <c r="B438" s="181" t="s">
        <v>6266</v>
      </c>
      <c r="C438" s="181">
        <v>1</v>
      </c>
      <c r="D438" s="178"/>
    </row>
    <row r="439" spans="1:4" ht="15.5" x14ac:dyDescent="0.35">
      <c r="A439" s="180" t="s">
        <v>6267</v>
      </c>
      <c r="B439" s="181" t="s">
        <v>6268</v>
      </c>
      <c r="C439" s="181">
        <v>1</v>
      </c>
      <c r="D439" s="178"/>
    </row>
    <row r="440" spans="1:4" ht="15.5" x14ac:dyDescent="0.35">
      <c r="A440" s="180" t="s">
        <v>6269</v>
      </c>
      <c r="B440" s="181" t="s">
        <v>6270</v>
      </c>
      <c r="C440" s="181">
        <v>1</v>
      </c>
      <c r="D440" s="178"/>
    </row>
    <row r="441" spans="1:4" ht="15.5" x14ac:dyDescent="0.35">
      <c r="A441" s="180" t="s">
        <v>6271</v>
      </c>
      <c r="B441" s="181" t="s">
        <v>6272</v>
      </c>
      <c r="C441" s="181">
        <v>1</v>
      </c>
      <c r="D441" s="178"/>
    </row>
    <row r="442" spans="1:4" ht="15.5" x14ac:dyDescent="0.35">
      <c r="A442" s="180" t="s">
        <v>6273</v>
      </c>
      <c r="B442" s="181" t="s">
        <v>6274</v>
      </c>
      <c r="C442" s="181">
        <v>1</v>
      </c>
      <c r="D442" s="178"/>
    </row>
    <row r="443" spans="1:4" ht="15.5" x14ac:dyDescent="0.35">
      <c r="A443" s="180" t="s">
        <v>6275</v>
      </c>
      <c r="B443" s="181" t="s">
        <v>6276</v>
      </c>
      <c r="C443" s="181">
        <v>1</v>
      </c>
      <c r="D443" s="178"/>
    </row>
    <row r="444" spans="1:4" ht="15.5" x14ac:dyDescent="0.35">
      <c r="A444" s="180" t="s">
        <v>6277</v>
      </c>
      <c r="B444" s="181" t="s">
        <v>6278</v>
      </c>
      <c r="C444" s="181">
        <v>1</v>
      </c>
      <c r="D444" s="178"/>
    </row>
    <row r="445" spans="1:4" ht="15.5" x14ac:dyDescent="0.35">
      <c r="A445" s="180" t="s">
        <v>6279</v>
      </c>
      <c r="B445" s="181" t="s">
        <v>6280</v>
      </c>
      <c r="C445" s="181">
        <v>1</v>
      </c>
      <c r="D445" s="178"/>
    </row>
    <row r="446" spans="1:4" ht="15.5" x14ac:dyDescent="0.35">
      <c r="A446" s="180" t="s">
        <v>6281</v>
      </c>
      <c r="B446" s="181" t="s">
        <v>6282</v>
      </c>
      <c r="C446" s="181">
        <v>1</v>
      </c>
      <c r="D446" s="178"/>
    </row>
    <row r="447" spans="1:4" ht="15.5" x14ac:dyDescent="0.35">
      <c r="A447" s="180" t="s">
        <v>6283</v>
      </c>
      <c r="B447" s="181" t="s">
        <v>6284</v>
      </c>
      <c r="C447" s="181">
        <v>1</v>
      </c>
      <c r="D447" s="178"/>
    </row>
    <row r="448" spans="1:4" ht="15.5" x14ac:dyDescent="0.35">
      <c r="A448" s="180" t="s">
        <v>6285</v>
      </c>
      <c r="B448" s="181" t="s">
        <v>6286</v>
      </c>
      <c r="C448" s="181">
        <v>1</v>
      </c>
      <c r="D448" s="178"/>
    </row>
    <row r="449" spans="1:4" ht="15.5" x14ac:dyDescent="0.35">
      <c r="A449" s="180" t="s">
        <v>6287</v>
      </c>
      <c r="B449" s="181" t="s">
        <v>6288</v>
      </c>
      <c r="C449" s="181">
        <v>1</v>
      </c>
      <c r="D449" s="178"/>
    </row>
    <row r="450" spans="1:4" ht="15.5" x14ac:dyDescent="0.35">
      <c r="A450" s="180" t="s">
        <v>6289</v>
      </c>
      <c r="B450" s="181" t="s">
        <v>6290</v>
      </c>
      <c r="C450" s="181">
        <v>1</v>
      </c>
      <c r="D450" s="178"/>
    </row>
    <row r="451" spans="1:4" ht="15.5" x14ac:dyDescent="0.35">
      <c r="A451" s="180" t="s">
        <v>6291</v>
      </c>
      <c r="B451" s="181" t="s">
        <v>6292</v>
      </c>
      <c r="C451" s="181">
        <v>1</v>
      </c>
      <c r="D451" s="178"/>
    </row>
    <row r="452" spans="1:4" ht="15.5" x14ac:dyDescent="0.35">
      <c r="A452" s="180" t="s">
        <v>6293</v>
      </c>
      <c r="B452" s="181" t="s">
        <v>6294</v>
      </c>
      <c r="C452" s="181">
        <v>1</v>
      </c>
      <c r="D452" s="178"/>
    </row>
    <row r="453" spans="1:4" ht="15.5" x14ac:dyDescent="0.35">
      <c r="A453" s="180" t="s">
        <v>6295</v>
      </c>
      <c r="B453" s="181" t="s">
        <v>6296</v>
      </c>
      <c r="C453" s="181">
        <v>1</v>
      </c>
      <c r="D453" s="178"/>
    </row>
    <row r="454" spans="1:4" ht="15.5" x14ac:dyDescent="0.35">
      <c r="A454" s="180" t="s">
        <v>6297</v>
      </c>
      <c r="B454" s="181" t="s">
        <v>6298</v>
      </c>
      <c r="C454" s="181">
        <v>1</v>
      </c>
      <c r="D454" s="178"/>
    </row>
    <row r="455" spans="1:4" ht="15.5" x14ac:dyDescent="0.35">
      <c r="A455" s="180" t="s">
        <v>6299</v>
      </c>
      <c r="B455" s="181" t="s">
        <v>6300</v>
      </c>
      <c r="C455" s="181">
        <v>1</v>
      </c>
      <c r="D455" s="178"/>
    </row>
    <row r="456" spans="1:4" ht="15.5" x14ac:dyDescent="0.35">
      <c r="A456" s="180" t="s">
        <v>6301</v>
      </c>
      <c r="B456" s="181" t="s">
        <v>6302</v>
      </c>
      <c r="C456" s="181">
        <v>1</v>
      </c>
      <c r="D456" s="178"/>
    </row>
    <row r="457" spans="1:4" ht="15.5" x14ac:dyDescent="0.35">
      <c r="A457" s="180" t="s">
        <v>6303</v>
      </c>
      <c r="B457" s="181" t="s">
        <v>6304</v>
      </c>
      <c r="C457" s="181">
        <v>1</v>
      </c>
      <c r="D457" s="178"/>
    </row>
    <row r="458" spans="1:4" ht="15.5" x14ac:dyDescent="0.35">
      <c r="A458" s="180" t="s">
        <v>6305</v>
      </c>
      <c r="B458" s="181" t="s">
        <v>6306</v>
      </c>
      <c r="C458" s="181">
        <v>1</v>
      </c>
      <c r="D458" s="178"/>
    </row>
    <row r="459" spans="1:4" ht="15.5" x14ac:dyDescent="0.35">
      <c r="A459" s="180" t="s">
        <v>6307</v>
      </c>
      <c r="B459" s="181" t="s">
        <v>6308</v>
      </c>
      <c r="C459" s="181">
        <v>1</v>
      </c>
      <c r="D459" s="178"/>
    </row>
    <row r="460" spans="1:4" ht="12.75" customHeight="1" x14ac:dyDescent="0.35">
      <c r="A460" s="180" t="s">
        <v>6309</v>
      </c>
      <c r="B460" s="181" t="s">
        <v>6310</v>
      </c>
      <c r="C460" s="181">
        <v>1</v>
      </c>
      <c r="D460" s="178"/>
    </row>
    <row r="461" spans="1:4" ht="12.75" customHeight="1" x14ac:dyDescent="0.35">
      <c r="A461" s="180" t="s">
        <v>6311</v>
      </c>
      <c r="B461" s="181" t="s">
        <v>6312</v>
      </c>
      <c r="C461" s="181">
        <v>1</v>
      </c>
      <c r="D461" s="178"/>
    </row>
    <row r="462" spans="1:4" ht="12.75" customHeight="1" x14ac:dyDescent="0.35">
      <c r="A462" s="180" t="s">
        <v>6313</v>
      </c>
      <c r="B462" s="181" t="s">
        <v>6314</v>
      </c>
      <c r="C462" s="181">
        <v>1</v>
      </c>
      <c r="D462" s="178"/>
    </row>
    <row r="463" spans="1:4" ht="12.75" customHeight="1" x14ac:dyDescent="0.35">
      <c r="A463" s="180" t="s">
        <v>6315</v>
      </c>
      <c r="B463" s="181" t="s">
        <v>6316</v>
      </c>
      <c r="C463" s="181">
        <v>1</v>
      </c>
      <c r="D463" s="178"/>
    </row>
    <row r="464" spans="1:4" ht="12.75" customHeight="1" x14ac:dyDescent="0.35">
      <c r="A464" s="180" t="s">
        <v>6317</v>
      </c>
      <c r="B464" s="181" t="s">
        <v>6318</v>
      </c>
      <c r="C464" s="181">
        <v>1</v>
      </c>
      <c r="D464" s="178"/>
    </row>
    <row r="465" spans="1:4" ht="12.75" customHeight="1" x14ac:dyDescent="0.35">
      <c r="A465" s="180" t="s">
        <v>6319</v>
      </c>
      <c r="B465" s="181" t="s">
        <v>6320</v>
      </c>
      <c r="C465" s="181">
        <v>1</v>
      </c>
      <c r="D465" s="178"/>
    </row>
    <row r="466" spans="1:4" ht="12.75" customHeight="1" x14ac:dyDescent="0.35">
      <c r="A466" s="180" t="s">
        <v>6321</v>
      </c>
      <c r="B466" s="181" t="s">
        <v>6322</v>
      </c>
      <c r="C466" s="181">
        <v>1</v>
      </c>
      <c r="D466" s="178"/>
    </row>
    <row r="467" spans="1:4" ht="12.75" customHeight="1" x14ac:dyDescent="0.35">
      <c r="A467" s="180" t="s">
        <v>6323</v>
      </c>
      <c r="B467" s="181" t="s">
        <v>6324</v>
      </c>
      <c r="C467" s="181">
        <v>1</v>
      </c>
      <c r="D467" s="178"/>
    </row>
    <row r="468" spans="1:4" ht="12.75" customHeight="1" x14ac:dyDescent="0.35">
      <c r="A468" s="180" t="s">
        <v>6325</v>
      </c>
      <c r="B468" s="181" t="s">
        <v>6326</v>
      </c>
      <c r="C468" s="181">
        <v>1</v>
      </c>
      <c r="D468" s="178"/>
    </row>
    <row r="469" spans="1:4" ht="12.75" customHeight="1" x14ac:dyDescent="0.35">
      <c r="A469" s="180" t="s">
        <v>6327</v>
      </c>
      <c r="B469" s="181" t="s">
        <v>6328</v>
      </c>
      <c r="C469" s="181">
        <v>1</v>
      </c>
      <c r="D469" s="178"/>
    </row>
    <row r="470" spans="1:4" ht="12.75" customHeight="1" x14ac:dyDescent="0.35">
      <c r="A470" s="180" t="s">
        <v>6329</v>
      </c>
      <c r="B470" s="181" t="s">
        <v>6330</v>
      </c>
      <c r="C470" s="181">
        <v>1</v>
      </c>
      <c r="D470" s="178"/>
    </row>
    <row r="471" spans="1:4" ht="12.75" customHeight="1" x14ac:dyDescent="0.35">
      <c r="A471" s="180" t="s">
        <v>6331</v>
      </c>
      <c r="B471" s="181" t="s">
        <v>6332</v>
      </c>
      <c r="C471" s="181">
        <v>1</v>
      </c>
      <c r="D471" s="178"/>
    </row>
    <row r="472" spans="1:4" ht="12.75" customHeight="1" x14ac:dyDescent="0.35">
      <c r="A472" s="180" t="s">
        <v>6333</v>
      </c>
      <c r="B472" s="181" t="s">
        <v>6334</v>
      </c>
      <c r="C472" s="181">
        <v>1</v>
      </c>
      <c r="D472" s="178"/>
    </row>
    <row r="473" spans="1:4" ht="12.75" customHeight="1" x14ac:dyDescent="0.35">
      <c r="A473" s="180" t="s">
        <v>6335</v>
      </c>
      <c r="B473" s="181" t="s">
        <v>6336</v>
      </c>
      <c r="C473" s="181">
        <v>1</v>
      </c>
      <c r="D473" s="178"/>
    </row>
    <row r="474" spans="1:4" ht="12.75" customHeight="1" x14ac:dyDescent="0.35">
      <c r="A474" s="180" t="s">
        <v>6337</v>
      </c>
      <c r="B474" s="181" t="s">
        <v>6338</v>
      </c>
      <c r="C474" s="181">
        <v>1</v>
      </c>
      <c r="D474" s="178"/>
    </row>
    <row r="475" spans="1:4" ht="12.75" customHeight="1" x14ac:dyDescent="0.35">
      <c r="A475" s="180" t="s">
        <v>6339</v>
      </c>
      <c r="B475" s="181" t="s">
        <v>6340</v>
      </c>
      <c r="C475" s="181">
        <v>5</v>
      </c>
      <c r="D475" s="178"/>
    </row>
    <row r="476" spans="1:4" ht="12.75" customHeight="1" x14ac:dyDescent="0.35">
      <c r="A476" s="180" t="s">
        <v>6341</v>
      </c>
      <c r="B476" s="181" t="s">
        <v>6342</v>
      </c>
      <c r="C476" s="181">
        <v>4</v>
      </c>
      <c r="D476" s="178"/>
    </row>
    <row r="477" spans="1:4" ht="12.75" customHeight="1" x14ac:dyDescent="0.35">
      <c r="A477" s="180" t="s">
        <v>6343</v>
      </c>
      <c r="B477" s="181" t="s">
        <v>6344</v>
      </c>
      <c r="C477" s="181">
        <v>1</v>
      </c>
      <c r="D477" s="178"/>
    </row>
    <row r="478" spans="1:4" ht="12.75" customHeight="1" x14ac:dyDescent="0.35">
      <c r="A478" s="180" t="s">
        <v>6345</v>
      </c>
      <c r="B478" s="181" t="s">
        <v>6346</v>
      </c>
      <c r="C478" s="181">
        <v>1</v>
      </c>
      <c r="D478" s="178"/>
    </row>
    <row r="479" spans="1:4" ht="12.75" customHeight="1" x14ac:dyDescent="0.35">
      <c r="A479" s="180" t="s">
        <v>6347</v>
      </c>
      <c r="B479" s="181" t="s">
        <v>6348</v>
      </c>
      <c r="C479" s="181">
        <v>1</v>
      </c>
      <c r="D479" s="178"/>
    </row>
    <row r="480" spans="1:4" ht="12.75" customHeight="1" x14ac:dyDescent="0.35">
      <c r="A480" s="180" t="s">
        <v>6349</v>
      </c>
      <c r="B480" s="181" t="s">
        <v>6350</v>
      </c>
      <c r="C480" s="181">
        <v>1</v>
      </c>
      <c r="D480" s="178"/>
    </row>
    <row r="481" spans="1:4" ht="12.75" customHeight="1" x14ac:dyDescent="0.35">
      <c r="A481" s="180" t="s">
        <v>6351</v>
      </c>
      <c r="B481" s="181" t="s">
        <v>6352</v>
      </c>
      <c r="C481" s="181">
        <v>1</v>
      </c>
      <c r="D481" s="178"/>
    </row>
    <row r="482" spans="1:4" ht="12.75" customHeight="1" x14ac:dyDescent="0.35">
      <c r="A482" s="180" t="s">
        <v>6353</v>
      </c>
      <c r="B482" s="181" t="s">
        <v>6354</v>
      </c>
      <c r="C482" s="181">
        <v>1</v>
      </c>
      <c r="D482" s="178"/>
    </row>
    <row r="483" spans="1:4" ht="12.75" customHeight="1" x14ac:dyDescent="0.35">
      <c r="A483" s="180" t="s">
        <v>6355</v>
      </c>
      <c r="B483" s="181" t="s">
        <v>6356</v>
      </c>
      <c r="C483" s="181">
        <v>1</v>
      </c>
      <c r="D483" s="178"/>
    </row>
    <row r="484" spans="1:4" ht="12.75" customHeight="1" x14ac:dyDescent="0.35">
      <c r="A484" s="180" t="s">
        <v>6357</v>
      </c>
      <c r="B484" s="181" t="s">
        <v>6358</v>
      </c>
      <c r="C484" s="181">
        <v>1</v>
      </c>
      <c r="D484" s="178"/>
    </row>
    <row r="485" spans="1:4" ht="12.75" customHeight="1" x14ac:dyDescent="0.35">
      <c r="A485" s="180" t="s">
        <v>6359</v>
      </c>
      <c r="B485" s="181" t="s">
        <v>6360</v>
      </c>
      <c r="C485" s="181">
        <v>1</v>
      </c>
      <c r="D485" s="178"/>
    </row>
    <row r="486" spans="1:4" ht="12.75" customHeight="1" x14ac:dyDescent="0.35">
      <c r="A486" s="180" t="s">
        <v>6361</v>
      </c>
      <c r="B486" s="181" t="s">
        <v>6362</v>
      </c>
      <c r="C486" s="181">
        <v>1</v>
      </c>
      <c r="D486" s="178"/>
    </row>
    <row r="487" spans="1:4" ht="12.75" customHeight="1" x14ac:dyDescent="0.35">
      <c r="A487" s="180" t="s">
        <v>6363</v>
      </c>
      <c r="B487" s="181" t="s">
        <v>6364</v>
      </c>
      <c r="C487" s="181">
        <v>1</v>
      </c>
      <c r="D487" s="178"/>
    </row>
    <row r="488" spans="1:4" ht="12.75" customHeight="1" x14ac:dyDescent="0.35">
      <c r="A488" s="180" t="s">
        <v>6365</v>
      </c>
      <c r="B488" s="181" t="s">
        <v>6366</v>
      </c>
      <c r="C488" s="181">
        <v>1</v>
      </c>
      <c r="D488" s="178"/>
    </row>
    <row r="489" spans="1:4" ht="12.75" customHeight="1" x14ac:dyDescent="0.35">
      <c r="A489" s="180" t="s">
        <v>6367</v>
      </c>
      <c r="B489" s="181" t="s">
        <v>6368</v>
      </c>
      <c r="C489" s="181">
        <v>1</v>
      </c>
      <c r="D489" s="178"/>
    </row>
    <row r="490" spans="1:4" ht="12.75" customHeight="1" x14ac:dyDescent="0.35">
      <c r="A490" s="180" t="s">
        <v>6369</v>
      </c>
      <c r="B490" s="181" t="s">
        <v>6370</v>
      </c>
      <c r="C490" s="181">
        <v>8</v>
      </c>
      <c r="D490" s="178"/>
    </row>
    <row r="491" spans="1:4" ht="12.75" customHeight="1" x14ac:dyDescent="0.35">
      <c r="A491" s="180" t="s">
        <v>6371</v>
      </c>
      <c r="B491" s="181" t="s">
        <v>6372</v>
      </c>
      <c r="C491" s="181">
        <v>1</v>
      </c>
      <c r="D491" s="178"/>
    </row>
    <row r="492" spans="1:4" ht="12.75" customHeight="1" x14ac:dyDescent="0.35">
      <c r="A492" s="180" t="s">
        <v>6373</v>
      </c>
      <c r="B492" s="181" t="s">
        <v>6374</v>
      </c>
      <c r="C492" s="181">
        <v>1</v>
      </c>
      <c r="D492" s="178"/>
    </row>
    <row r="493" spans="1:4" ht="12.75" customHeight="1" x14ac:dyDescent="0.35">
      <c r="A493" s="180" t="s">
        <v>6375</v>
      </c>
      <c r="B493" s="181" t="s">
        <v>6376</v>
      </c>
      <c r="C493" s="181">
        <v>1</v>
      </c>
      <c r="D493" s="178"/>
    </row>
    <row r="494" spans="1:4" ht="12.75" customHeight="1" x14ac:dyDescent="0.35">
      <c r="A494" s="180" t="s">
        <v>6377</v>
      </c>
      <c r="B494" s="181" t="s">
        <v>6378</v>
      </c>
      <c r="C494" s="181">
        <v>1</v>
      </c>
      <c r="D494" s="178"/>
    </row>
    <row r="495" spans="1:4" ht="12.75" customHeight="1" x14ac:dyDescent="0.35">
      <c r="A495" s="180" t="s">
        <v>6379</v>
      </c>
      <c r="B495" s="181" t="s">
        <v>6380</v>
      </c>
      <c r="C495" s="181">
        <v>1</v>
      </c>
      <c r="D495" s="178"/>
    </row>
    <row r="496" spans="1:4" ht="12.75" customHeight="1" x14ac:dyDescent="0.35">
      <c r="A496" s="180" t="s">
        <v>6381</v>
      </c>
      <c r="B496" s="181" t="s">
        <v>6382</v>
      </c>
      <c r="C496" s="181">
        <v>1</v>
      </c>
      <c r="D496" s="178"/>
    </row>
    <row r="497" spans="1:4" ht="12.75" customHeight="1" x14ac:dyDescent="0.35">
      <c r="A497" s="180" t="s">
        <v>6383</v>
      </c>
      <c r="B497" s="181" t="s">
        <v>6384</v>
      </c>
      <c r="C497" s="181">
        <v>1</v>
      </c>
      <c r="D497" s="178"/>
    </row>
    <row r="498" spans="1:4" ht="12.75" customHeight="1" x14ac:dyDescent="0.35">
      <c r="A498" s="180" t="s">
        <v>6385</v>
      </c>
      <c r="B498" s="181" t="s">
        <v>6386</v>
      </c>
      <c r="C498" s="181">
        <v>1</v>
      </c>
      <c r="D498" s="178"/>
    </row>
    <row r="499" spans="1:4" ht="12.75" customHeight="1" x14ac:dyDescent="0.35">
      <c r="A499" s="180" t="s">
        <v>6387</v>
      </c>
      <c r="B499" s="181" t="s">
        <v>6388</v>
      </c>
      <c r="C499" s="181">
        <v>1</v>
      </c>
      <c r="D499" s="178"/>
    </row>
    <row r="500" spans="1:4" ht="12.75" customHeight="1" x14ac:dyDescent="0.35">
      <c r="A500" s="180" t="s">
        <v>6389</v>
      </c>
      <c r="B500" s="181" t="s">
        <v>6390</v>
      </c>
      <c r="C500" s="181">
        <v>1</v>
      </c>
      <c r="D500" s="178"/>
    </row>
    <row r="501" spans="1:4" ht="12.75" customHeight="1" x14ac:dyDescent="0.35">
      <c r="A501" s="180" t="s">
        <v>6391</v>
      </c>
      <c r="B501" s="181" t="s">
        <v>6392</v>
      </c>
      <c r="C501" s="181">
        <v>1</v>
      </c>
      <c r="D501" s="178"/>
    </row>
    <row r="502" spans="1:4" ht="12.75" customHeight="1" x14ac:dyDescent="0.35">
      <c r="A502" s="180" t="s">
        <v>6393</v>
      </c>
      <c r="B502" s="181" t="s">
        <v>6394</v>
      </c>
      <c r="C502" s="181">
        <v>1</v>
      </c>
      <c r="D502" s="178"/>
    </row>
    <row r="503" spans="1:4" ht="12.75" customHeight="1" x14ac:dyDescent="0.35">
      <c r="A503" s="180" t="s">
        <v>6395</v>
      </c>
      <c r="B503" s="181" t="s">
        <v>6396</v>
      </c>
      <c r="C503" s="181">
        <v>1</v>
      </c>
      <c r="D503" s="178"/>
    </row>
    <row r="504" spans="1:4" ht="12.75" customHeight="1" x14ac:dyDescent="0.35">
      <c r="A504" s="180" t="s">
        <v>6397</v>
      </c>
      <c r="B504" s="181" t="s">
        <v>6398</v>
      </c>
      <c r="C504" s="181">
        <v>1</v>
      </c>
      <c r="D504" s="178"/>
    </row>
    <row r="505" spans="1:4" ht="12.75" customHeight="1" x14ac:dyDescent="0.35">
      <c r="A505" s="180" t="s">
        <v>6399</v>
      </c>
      <c r="B505" s="181" t="s">
        <v>6400</v>
      </c>
      <c r="C505" s="181">
        <v>1</v>
      </c>
      <c r="D505" s="178"/>
    </row>
    <row r="506" spans="1:4" ht="12.75" customHeight="1" x14ac:dyDescent="0.35">
      <c r="A506" s="180" t="s">
        <v>6401</v>
      </c>
      <c r="B506" s="181" t="s">
        <v>6402</v>
      </c>
      <c r="C506" s="181">
        <v>1</v>
      </c>
      <c r="D506" s="178"/>
    </row>
    <row r="507" spans="1:4" ht="12.75" customHeight="1" x14ac:dyDescent="0.35">
      <c r="A507" s="180" t="s">
        <v>6403</v>
      </c>
      <c r="B507" s="181" t="s">
        <v>6404</v>
      </c>
      <c r="C507" s="181">
        <v>1</v>
      </c>
      <c r="D507" s="178"/>
    </row>
    <row r="508" spans="1:4" ht="12.75" customHeight="1" x14ac:dyDescent="0.35">
      <c r="A508" s="180" t="s">
        <v>6405</v>
      </c>
      <c r="B508" s="181" t="s">
        <v>6406</v>
      </c>
      <c r="C508" s="181">
        <v>1</v>
      </c>
      <c r="D508" s="178"/>
    </row>
    <row r="509" spans="1:4" ht="12.75" customHeight="1" x14ac:dyDescent="0.35">
      <c r="A509" s="180" t="s">
        <v>6407</v>
      </c>
      <c r="B509" s="181" t="s">
        <v>6408</v>
      </c>
      <c r="C509" s="181">
        <v>1</v>
      </c>
      <c r="D509" s="178"/>
    </row>
    <row r="510" spans="1:4" ht="12.75" customHeight="1" x14ac:dyDescent="0.35">
      <c r="A510" s="180" t="s">
        <v>6409</v>
      </c>
      <c r="B510" s="181" t="s">
        <v>6410</v>
      </c>
      <c r="C510" s="181">
        <v>1</v>
      </c>
      <c r="D510" s="178"/>
    </row>
    <row r="511" spans="1:4" ht="12.75" customHeight="1" x14ac:dyDescent="0.35">
      <c r="A511" s="180" t="s">
        <v>6411</v>
      </c>
      <c r="B511" s="181" t="s">
        <v>6412</v>
      </c>
      <c r="C511" s="181">
        <v>1</v>
      </c>
      <c r="D511" s="178"/>
    </row>
    <row r="512" spans="1:4" ht="12.75" customHeight="1" x14ac:dyDescent="0.35">
      <c r="A512" s="180" t="s">
        <v>6413</v>
      </c>
      <c r="B512" s="181" t="s">
        <v>6414</v>
      </c>
      <c r="C512" s="181">
        <v>1</v>
      </c>
      <c r="D512" s="178"/>
    </row>
    <row r="513" spans="1:4" ht="12.75" customHeight="1" x14ac:dyDescent="0.35">
      <c r="A513" s="180" t="s">
        <v>6415</v>
      </c>
      <c r="B513" s="181" t="s">
        <v>6416</v>
      </c>
      <c r="C513" s="181">
        <v>1</v>
      </c>
      <c r="D513" s="178"/>
    </row>
    <row r="514" spans="1:4" ht="12.75" customHeight="1" x14ac:dyDescent="0.35">
      <c r="A514" s="180" t="s">
        <v>6417</v>
      </c>
      <c r="B514" s="181" t="s">
        <v>6418</v>
      </c>
      <c r="C514" s="181">
        <v>1</v>
      </c>
      <c r="D514" s="178"/>
    </row>
    <row r="515" spans="1:4" ht="12.75" customHeight="1" x14ac:dyDescent="0.35">
      <c r="A515" s="180" t="s">
        <v>6419</v>
      </c>
      <c r="B515" s="181" t="s">
        <v>6420</v>
      </c>
      <c r="C515" s="181">
        <v>1</v>
      </c>
      <c r="D515" s="178"/>
    </row>
    <row r="516" spans="1:4" ht="12.75" customHeight="1" x14ac:dyDescent="0.35">
      <c r="A516" s="180" t="s">
        <v>6421</v>
      </c>
      <c r="B516" s="181" t="s">
        <v>6422</v>
      </c>
      <c r="C516" s="181">
        <v>1</v>
      </c>
      <c r="D516" s="178"/>
    </row>
    <row r="517" spans="1:4" ht="12.75" customHeight="1" x14ac:dyDescent="0.35">
      <c r="A517" s="180" t="s">
        <v>6423</v>
      </c>
      <c r="B517" s="181" t="s">
        <v>6424</v>
      </c>
      <c r="C517" s="181">
        <v>1</v>
      </c>
      <c r="D517" s="178"/>
    </row>
    <row r="518" spans="1:4" ht="12.75" customHeight="1" x14ac:dyDescent="0.35">
      <c r="A518" s="180" t="s">
        <v>6425</v>
      </c>
      <c r="B518" s="181" t="s">
        <v>6426</v>
      </c>
      <c r="C518" s="181">
        <v>1</v>
      </c>
      <c r="D518" s="178"/>
    </row>
    <row r="519" spans="1:4" ht="12.75" customHeight="1" x14ac:dyDescent="0.35">
      <c r="A519" s="180" t="s">
        <v>6427</v>
      </c>
      <c r="B519" s="181" t="s">
        <v>6428</v>
      </c>
      <c r="C519" s="181">
        <v>1</v>
      </c>
      <c r="D519" s="178"/>
    </row>
    <row r="520" spans="1:4" ht="12.75" customHeight="1" x14ac:dyDescent="0.35">
      <c r="A520" s="180" t="s">
        <v>6429</v>
      </c>
      <c r="B520" s="181" t="s">
        <v>6430</v>
      </c>
      <c r="C520" s="181">
        <v>1</v>
      </c>
      <c r="D520" s="178"/>
    </row>
    <row r="521" spans="1:4" ht="12.75" customHeight="1" x14ac:dyDescent="0.35">
      <c r="A521" s="180" t="s">
        <v>6431</v>
      </c>
      <c r="B521" s="181" t="s">
        <v>6432</v>
      </c>
      <c r="C521" s="181">
        <v>1</v>
      </c>
      <c r="D521" s="178"/>
    </row>
    <row r="522" spans="1:4" ht="12.75" customHeight="1" x14ac:dyDescent="0.35">
      <c r="A522" s="180" t="s">
        <v>6433</v>
      </c>
      <c r="B522" s="181" t="s">
        <v>6434</v>
      </c>
      <c r="C522" s="181">
        <v>1</v>
      </c>
      <c r="D522" s="178"/>
    </row>
    <row r="523" spans="1:4" ht="12.75" customHeight="1" x14ac:dyDescent="0.35">
      <c r="A523" s="180" t="s">
        <v>6435</v>
      </c>
      <c r="B523" s="181" t="s">
        <v>6436</v>
      </c>
      <c r="C523" s="181">
        <v>1</v>
      </c>
      <c r="D523" s="178"/>
    </row>
    <row r="524" spans="1:4" ht="12.75" customHeight="1" x14ac:dyDescent="0.35">
      <c r="A524" s="180" t="s">
        <v>6437</v>
      </c>
      <c r="B524" s="181" t="s">
        <v>6438</v>
      </c>
      <c r="C524" s="181">
        <v>1</v>
      </c>
      <c r="D524" s="178"/>
    </row>
    <row r="525" spans="1:4" ht="12.75" customHeight="1" x14ac:dyDescent="0.35">
      <c r="A525" s="180" t="s">
        <v>6439</v>
      </c>
      <c r="B525" s="181" t="s">
        <v>6440</v>
      </c>
      <c r="C525" s="181">
        <v>1</v>
      </c>
      <c r="D525" s="178"/>
    </row>
    <row r="526" spans="1:4" ht="12.75" customHeight="1" x14ac:dyDescent="0.35">
      <c r="A526" s="180" t="s">
        <v>6441</v>
      </c>
      <c r="B526" s="181" t="s">
        <v>6442</v>
      </c>
      <c r="C526" s="181">
        <v>1</v>
      </c>
      <c r="D526" s="178"/>
    </row>
    <row r="527" spans="1:4" ht="12.75" customHeight="1" x14ac:dyDescent="0.35">
      <c r="A527" s="180" t="s">
        <v>6443</v>
      </c>
      <c r="B527" s="181" t="s">
        <v>6444</v>
      </c>
      <c r="C527" s="181">
        <v>1</v>
      </c>
      <c r="D527" s="17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B6A614-6A1B-4DED-8367-D145D79D74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BF8BB7-5A78-45D7-9247-F212B018241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743AB52-4E46-40D3-B7EC-6C09FA94C4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Dashboard</vt:lpstr>
      <vt:lpstr>Results</vt:lpstr>
      <vt:lpstr>Instructions</vt:lpstr>
      <vt:lpstr>Win 8 Test Cases</vt:lpstr>
      <vt:lpstr>Win 8.1 Test Cases</vt:lpstr>
      <vt:lpstr>Appendix</vt:lpstr>
      <vt:lpstr>Change Log</vt:lpstr>
      <vt:lpstr>Issue Code Table</vt:lpstr>
      <vt:lpstr>Appendix!Print_Area</vt:lpstr>
      <vt:lpstr>'Change Log'!Print_Area</vt:lpstr>
      <vt:lpstr>Dashboard!Print_Area</vt:lpstr>
      <vt:lpstr>Instructions!Print_Area</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Alobaidi Ruda A (Contractor)</cp:lastModifiedBy>
  <cp:revision/>
  <dcterms:created xsi:type="dcterms:W3CDTF">2012-09-21T14:43:24Z</dcterms:created>
  <dcterms:modified xsi:type="dcterms:W3CDTF">2022-08-24T23:12:46Z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0x010100E8981AE45EB946489AEC838024505119</vt:lpwstr>
  </property>
</Properties>
</file>