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howInkAnnotation="0" codeName="ThisWorkbook" autoCompressPictures="0"/>
  <mc:AlternateContent xmlns:mc="http://schemas.openxmlformats.org/markup-compatibility/2006">
    <mc:Choice Requires="x15">
      <x15ac:absPath xmlns:x15ac="http://schemas.microsoft.com/office/spreadsheetml/2010/11/ac" url="C:\Users\d88pb\Documents\Safeguard\Method\Updated SCSEM package 09-30-2021\SCSEM Package 09302021\Windows\"/>
    </mc:Choice>
  </mc:AlternateContent>
  <xr:revisionPtr revIDLastSave="0" documentId="13_ncr:1_{4F5B9AB0-0B51-4996-A1CE-A4CBCC0BE61F}" xr6:coauthVersionLast="47" xr6:coauthVersionMax="47" xr10:uidLastSave="{00000000-0000-0000-0000-000000000000}"/>
  <bookViews>
    <workbookView xWindow="-28920" yWindow="-2085" windowWidth="29040" windowHeight="15840" tabRatio="777" xr2:uid="{00000000-000D-0000-FFFF-FFFF00000000}"/>
  </bookViews>
  <sheets>
    <sheet name="Dashboard" sheetId="1" r:id="rId1"/>
    <sheet name="Results" sheetId="2" r:id="rId2"/>
    <sheet name="Instructions" sheetId="3" r:id="rId3"/>
    <sheet name="Test Cases" sheetId="4" r:id="rId4"/>
    <sheet name="Appendix" sheetId="6" r:id="rId5"/>
    <sheet name="Change Log" sheetId="7" r:id="rId6"/>
    <sheet name="Issue Code Table" sheetId="8" r:id="rId7"/>
  </sheets>
  <definedNames>
    <definedName name="_xlnm._FilterDatabase" localSheetId="3" hidden="1">'Test Cases'!$A$2:$AG$185</definedName>
    <definedName name="_xlnm.Print_Area" localSheetId="4">Appendix!$A$1:$A$26</definedName>
    <definedName name="_xlnm.Print_Area" localSheetId="5">'Change Log'!$A$1:$D$6</definedName>
    <definedName name="_xlnm.Print_Area" localSheetId="0">Dashboard!$A$1:$C$45</definedName>
    <definedName name="_xlnm.Print_Area" localSheetId="2">Instructions!$A$1:$N$61</definedName>
    <definedName name="_xlnm.Print_Area" localSheetId="1">Results!#REF!</definedName>
    <definedName name="_xlnm.Print_Area" localSheetId="3">'Test Cases'!$A$2:$K$184</definedName>
    <definedName name="_xlnm.Print_Titles" localSheetId="3">'Test Cases'!$2:$2</definedName>
    <definedName name="Z_1023C5E4_CD56_4E4F_AE92_163629BF9714_.wvu.FilterData" localSheetId="3" hidden="1">'Test Cases'!$A$1:$U$235</definedName>
    <definedName name="Z_1023C5E4_CD56_4E4F_AE92_163629BF9714_.wvu.PrintArea" localSheetId="4" hidden="1">Appendix!$A$1:$A$26</definedName>
    <definedName name="Z_1023C5E4_CD56_4E4F_AE92_163629BF9714_.wvu.PrintArea" localSheetId="5" hidden="1">'Change Log'!$A$1:$D$6</definedName>
    <definedName name="Z_1023C5E4_CD56_4E4F_AE92_163629BF9714_.wvu.PrintArea" localSheetId="0" hidden="1">Dashboard!$A$1:$C$45</definedName>
    <definedName name="Z_1023C5E4_CD56_4E4F_AE92_163629BF9714_.wvu.PrintArea" localSheetId="2" hidden="1">Instructions!$A$1:$N$61</definedName>
    <definedName name="Z_1023C5E4_CD56_4E4F_AE92_163629BF9714_.wvu.PrintArea" localSheetId="3" hidden="1">'Test Cases'!$A$2:$K$184</definedName>
    <definedName name="Z_1023C5E4_CD56_4E4F_AE92_163629BF9714_.wvu.PrintTitles" localSheetId="3" hidden="1">'Test Cases'!$2:$2</definedName>
    <definedName name="Z_1023C5E4_CD56_4E4F_AE92_163629BF9714_.wvu.Rows" localSheetId="0" hidden="1">Dashboard!$47:$49</definedName>
    <definedName name="Z_1023C5E4_CD56_4E4F_AE92_163629BF9714_.wvu.Rows" localSheetId="1" hidden="1">Results!#REF!</definedName>
    <definedName name="Z_1023C5E4_CD56_4E4F_AE92_163629BF9714_.wvu.Rows" localSheetId="3" hidden="1">'Test Cases'!$193:$201</definedName>
    <definedName name="Z_BD112224_E283_B04B_BA9E_A14CDB07129F_.wvu.FilterData" localSheetId="3" hidden="1">'Test Cases'!$A$1:$U$235</definedName>
    <definedName name="Z_BD112224_E283_B04B_BA9E_A14CDB07129F_.wvu.PrintArea" localSheetId="4" hidden="1">Appendix!$A$1:$A$26</definedName>
    <definedName name="Z_BD112224_E283_B04B_BA9E_A14CDB07129F_.wvu.PrintArea" localSheetId="5" hidden="1">'Change Log'!$A$1:$D$6</definedName>
    <definedName name="Z_BD112224_E283_B04B_BA9E_A14CDB07129F_.wvu.PrintArea" localSheetId="0" hidden="1">Dashboard!$A$1:$C$45</definedName>
    <definedName name="Z_BD112224_E283_B04B_BA9E_A14CDB07129F_.wvu.PrintArea" localSheetId="2" hidden="1">Instructions!$A$1:$N$61</definedName>
    <definedName name="Z_BD112224_E283_B04B_BA9E_A14CDB07129F_.wvu.PrintArea" localSheetId="3" hidden="1">'Test Cases'!$A$2:$K$184</definedName>
    <definedName name="Z_BD112224_E283_B04B_BA9E_A14CDB07129F_.wvu.PrintTitles" localSheetId="3" hidden="1">'Test Cases'!$2:$2</definedName>
    <definedName name="Z_BD112224_E283_B04B_BA9E_A14CDB07129F_.wvu.Rows" localSheetId="0" hidden="1">Dashboard!$47:$49</definedName>
    <definedName name="Z_BD112224_E283_B04B_BA9E_A14CDB07129F_.wvu.Rows" localSheetId="1" hidden="1">Results!#REF!</definedName>
    <definedName name="Z_BD112224_E283_B04B_BA9E_A14CDB07129F_.wvu.Rows" localSheetId="3" hidden="1">'Test Cases'!$193:$201</definedName>
    <definedName name="Z_E59820EF_6C89_44E6_B879_1DD779169C88_.wvu.FilterData" localSheetId="3" hidden="1">'Test Cases'!$A$1:$U$237</definedName>
    <definedName name="Z_E59820EF_6C89_44E6_B879_1DD779169C88_.wvu.PrintArea" localSheetId="4" hidden="1">Appendix!$A$1:$A$26</definedName>
    <definedName name="Z_E59820EF_6C89_44E6_B879_1DD779169C88_.wvu.PrintArea" localSheetId="5" hidden="1">'Change Log'!$A$1:$D$6</definedName>
    <definedName name="Z_E59820EF_6C89_44E6_B879_1DD779169C88_.wvu.PrintArea" localSheetId="0" hidden="1">Dashboard!$A$1:$C$45</definedName>
    <definedName name="Z_E59820EF_6C89_44E6_B879_1DD779169C88_.wvu.PrintArea" localSheetId="2" hidden="1">Instructions!$A$1:$N$61</definedName>
    <definedName name="Z_E59820EF_6C89_44E6_B879_1DD779169C88_.wvu.PrintArea" localSheetId="3" hidden="1">'Test Cases'!$A$2:$K$184</definedName>
    <definedName name="Z_E59820EF_6C89_44E6_B879_1DD779169C88_.wvu.PrintTitles" localSheetId="3" hidden="1">'Test Cases'!$2:$2</definedName>
    <definedName name="Z_E59820EF_6C89_44E6_B879_1DD779169C88_.wvu.Rows" localSheetId="0" hidden="1">Dashboard!$47:$49</definedName>
    <definedName name="Z_E59820EF_6C89_44E6_B879_1DD779169C88_.wvu.Rows" localSheetId="1" hidden="1">Results!#REF!</definedName>
    <definedName name="Z_E59820EF_6C89_44E6_B879_1DD779169C88_.wvu.Rows" localSheetId="3" hidden="1">'Test Cases'!$193:$201</definedName>
  </definedNames>
  <calcPr calcId="191028"/>
  <customWorkbookViews>
    <customWorkbookView name="Sean Jennings - Personal View" guid="{BD112224-E283-B04B-BA9E-A14CDB07129F}" mergeInterval="0" personalView="1" xWindow="69" yWindow="85" windowWidth="1595" windowHeight="1014" tabRatio="726" activeSheetId="4" showComments="commIndAndComment"/>
    <customWorkbookView name="Sinay, Corey [USA] - Personal View" guid="{E59820EF-6C89-44E6-B879-1DD779169C88}" mergeInterval="0" personalView="1" maximized="1" xWindow="-9" yWindow="-9" windowWidth="1938" windowHeight="1050" tabRatio="726" activeSheetId="4"/>
    <customWorkbookView name="Buffum, Tyler [USA] - Personal View" guid="{1023C5E4-CD56-4E4F-AE92-163629BF9714}" mergeInterval="0" personalView="1" maximized="1" xWindow="-8" yWindow="-8" windowWidth="1616" windowHeight="876" tabRatio="726"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AA118" i="4"/>
  <c r="AA119" i="4"/>
  <c r="AA120" i="4"/>
  <c r="AA121" i="4"/>
  <c r="AA122" i="4"/>
  <c r="AA123" i="4"/>
  <c r="AA124" i="4"/>
  <c r="AA125" i="4"/>
  <c r="AA126" i="4"/>
  <c r="AA127" i="4"/>
  <c r="AA128" i="4"/>
  <c r="AA129" i="4"/>
  <c r="AA130" i="4"/>
  <c r="AA131" i="4"/>
  <c r="AA132" i="4"/>
  <c r="AA133" i="4"/>
  <c r="AA134" i="4"/>
  <c r="AA135" i="4"/>
  <c r="AA136" i="4"/>
  <c r="AA137" i="4"/>
  <c r="AA138" i="4"/>
  <c r="AA139" i="4"/>
  <c r="AA140" i="4"/>
  <c r="AA141" i="4"/>
  <c r="AA142" i="4"/>
  <c r="AA143" i="4"/>
  <c r="AA144" i="4"/>
  <c r="AA145" i="4"/>
  <c r="AA146" i="4"/>
  <c r="AA147" i="4"/>
  <c r="AA148" i="4"/>
  <c r="AA149" i="4"/>
  <c r="AA150" i="4"/>
  <c r="AA151" i="4"/>
  <c r="AA152" i="4"/>
  <c r="AA153" i="4"/>
  <c r="AA154" i="4"/>
  <c r="AA155" i="4"/>
  <c r="AA156" i="4"/>
  <c r="AA157" i="4"/>
  <c r="AA158" i="4"/>
  <c r="AA159" i="4"/>
  <c r="AA160" i="4"/>
  <c r="AA161" i="4"/>
  <c r="AA162" i="4"/>
  <c r="AA163" i="4"/>
  <c r="AA164" i="4"/>
  <c r="AA165" i="4"/>
  <c r="AA166" i="4"/>
  <c r="AA167" i="4"/>
  <c r="AA168" i="4"/>
  <c r="AA169" i="4"/>
  <c r="AA170" i="4"/>
  <c r="AA171" i="4"/>
  <c r="AA172" i="4"/>
  <c r="AA173" i="4"/>
  <c r="AA174" i="4"/>
  <c r="AA175" i="4"/>
  <c r="AA176" i="4"/>
  <c r="AA177" i="4"/>
  <c r="AA178" i="4"/>
  <c r="AA179" i="4"/>
  <c r="AA180" i="4"/>
  <c r="AA181" i="4"/>
  <c r="AA182" i="4"/>
  <c r="AA183" i="4"/>
  <c r="AA184" i="4"/>
  <c r="O12" i="2" l="1"/>
  <c r="M12" i="2"/>
  <c r="E12" i="2"/>
  <c r="D12" i="2"/>
  <c r="C12" i="2"/>
  <c r="B12" i="2"/>
  <c r="AA3" i="4" l="1"/>
  <c r="B29" i="2" l="1"/>
  <c r="B27" i="2"/>
  <c r="N12" i="2"/>
  <c r="A27" i="2" s="1"/>
  <c r="F12" i="2"/>
  <c r="A29" i="2" l="1"/>
  <c r="D21" i="2"/>
  <c r="I21" i="2" s="1"/>
  <c r="F23" i="2"/>
  <c r="C17" i="2"/>
  <c r="C16" i="2"/>
  <c r="C22" i="2"/>
  <c r="E20" i="2"/>
  <c r="C19" i="2"/>
  <c r="D19" i="2"/>
  <c r="I19" i="2" s="1"/>
  <c r="F16" i="2"/>
  <c r="E22" i="2"/>
  <c r="F18" i="2"/>
  <c r="F21" i="2"/>
  <c r="C18" i="2"/>
  <c r="C21" i="2"/>
  <c r="E19" i="2"/>
  <c r="E23" i="2"/>
  <c r="F19" i="2"/>
  <c r="F22" i="2"/>
  <c r="C20" i="2"/>
  <c r="D17" i="2"/>
  <c r="I17" i="2" s="1"/>
  <c r="D18" i="2"/>
  <c r="I18" i="2" s="1"/>
  <c r="E17" i="2"/>
  <c r="E16" i="2"/>
  <c r="E21" i="2"/>
  <c r="F17" i="2"/>
  <c r="F20" i="2"/>
  <c r="D23" i="2"/>
  <c r="I23" i="2" s="1"/>
  <c r="D22" i="2"/>
  <c r="I22" i="2" s="1"/>
  <c r="C23" i="2"/>
  <c r="D20" i="2"/>
  <c r="I20" i="2" s="1"/>
  <c r="D16" i="2"/>
  <c r="I16" i="2" s="1"/>
  <c r="E18" i="2"/>
  <c r="H17" i="2" l="1"/>
  <c r="H23" i="2"/>
  <c r="H19" i="2"/>
  <c r="H16" i="2"/>
  <c r="H22" i="2"/>
  <c r="H20" i="2"/>
  <c r="H21" i="2"/>
  <c r="H18" i="2"/>
  <c r="D24" i="2" l="1"/>
  <c r="G12" i="2" s="1"/>
</calcChain>
</file>

<file path=xl/sharedStrings.xml><?xml version="1.0" encoding="utf-8"?>
<sst xmlns="http://schemas.openxmlformats.org/spreadsheetml/2006/main" count="4822" uniqueCount="3243">
  <si>
    <t>Internal Revenue Service</t>
  </si>
  <si>
    <t>Office of Safeguards</t>
  </si>
  <si>
    <t xml:space="preserve"> ▪ SCSEM Subject: Microsoft Windows Server 2008R2</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</si>
  <si>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</si>
  <si>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</si>
  <si>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</si>
  <si>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</si>
  <si>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</si>
  <si>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</si>
  <si>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</si>
  <si>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</si>
  <si>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</si>
  <si>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</si>
  <si>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</si>
  <si>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</si>
  <si>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</si>
  <si>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</si>
  <si>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</si>
  <si>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</si>
  <si>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</si>
  <si>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</si>
  <si>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</si>
  <si>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</si>
  <si>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</si>
  <si>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</si>
  <si>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</si>
  <si>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</si>
  <si>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</si>
  <si>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</si>
  <si>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</si>
  <si>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</si>
  <si>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</si>
  <si>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</si>
  <si>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</si>
  <si>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</si>
  <si>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</si>
  <si>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</si>
  <si>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</si>
  <si>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</si>
  <si>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</si>
  <si>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</si>
  <si>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</si>
  <si>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</si>
  <si>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</si>
  <si>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</si>
  <si>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</si>
  <si>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</si>
  <si>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</si>
  <si>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</si>
  <si>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</si>
  <si>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</si>
  <si>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</si>
  <si>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</si>
  <si>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</si>
  <si>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</si>
  <si>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</si>
  <si>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</si>
  <si>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</si>
  <si>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</si>
  <si>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</si>
  <si>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</si>
  <si>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</si>
  <si>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</si>
  <si>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</si>
  <si>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</si>
  <si>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t>
  </si>
  <si>
    <t xml:space="preserve">Microsoft Windows Server 2008R2 for a system that receives, stores, processes or transmits Federal Tax Information (FTI).  The tests in this SCSEM </t>
  </si>
  <si>
    <t>complement tests executed through the Nessus Assessment or through manual evaluation.</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</si>
  <si>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</si>
  <si>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</si>
  <si>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</si>
  <si>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</si>
  <si>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</si>
  <si>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</si>
  <si>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</si>
  <si>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</si>
  <si>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</si>
  <si>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</si>
  <si>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</si>
  <si>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</si>
  <si>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</si>
  <si>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</si>
  <si>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</si>
  <si>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</si>
  <si>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</si>
  <si>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</si>
  <si>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</si>
  <si>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</si>
  <si>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</si>
  <si>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</si>
  <si>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</si>
  <si>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</si>
  <si>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</si>
  <si>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</si>
  <si>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</si>
  <si>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</si>
  <si>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</si>
  <si>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</si>
  <si>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</si>
  <si>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</si>
  <si>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</si>
  <si>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</si>
  <si>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</si>
  <si>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</si>
  <si>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</si>
  <si>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</si>
  <si>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</si>
  <si>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</si>
  <si>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</si>
  <si>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</si>
  <si>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</si>
  <si>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</si>
  <si>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</si>
  <si>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Obtaining Group Policy Settings in Microsoft Windows:</t>
  </si>
  <si>
    <t>To execute the tests in this SCSEM manually, please perform the following steps to begin:</t>
  </si>
  <si>
    <t>1.)</t>
  </si>
  <si>
    <t>With an account with administrative privileges, open the Microsoft Management Console by typing "mmc" on the Windows Start Menu.</t>
  </si>
  <si>
    <t>2.)</t>
  </si>
  <si>
    <t>Type Ctrl+M or click on "File &gt; Add/Remove Snap-in..."</t>
  </si>
  <si>
    <t>3.)</t>
  </si>
  <si>
    <t>From the left panel, select the "Resultant Set of Policy", click "Add" and then click "OK" to proceed.</t>
  </si>
  <si>
    <t>4.)</t>
  </si>
  <si>
    <t>From the MMC, select "Resultant Set of Policy" and from right panel, select "More Actions &gt; Generate RSoP Data..." to begin RSoP Wizard.</t>
  </si>
  <si>
    <t>5.)</t>
  </si>
  <si>
    <t>Ensure "Logging mode" is selected and click "Next" to continue.</t>
  </si>
  <si>
    <t>6.)</t>
  </si>
  <si>
    <t>Ensure "This computer" is selected and click "Next to continue".</t>
  </si>
  <si>
    <t>7.)</t>
  </si>
  <si>
    <t>Select an appropriate user account which has access to FTI.  If  the system is used for administrative purposes, select Administrator.</t>
  </si>
  <si>
    <t>8.)</t>
  </si>
  <si>
    <t>Click "Next" on the following screen to generate RSoP data.</t>
  </si>
  <si>
    <t>Local Security Policy or Local Group Policy Editor should be used for settings which are not reflected in the RSoP Data Report.</t>
  </si>
  <si>
    <t>Export RSoP to file:</t>
  </si>
  <si>
    <t>With an account with administrative privileges, open the Command Prompt by typing "cmd" on the Windows Start Menu.</t>
  </si>
  <si>
    <t>Navigate to the directory where you would like the exported file to be generated.</t>
  </si>
  <si>
    <t>Type "gpresult /h gpreport.html" to export the report in HTML format. The file will only contain policies which are set by the agency.</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</si>
  <si>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</si>
  <si>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</si>
  <si>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</si>
  <si>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</si>
  <si>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</si>
  <si>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</si>
  <si>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</si>
  <si>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</si>
  <si>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</si>
  <si>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</si>
  <si>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</si>
  <si>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</si>
  <si>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</si>
  <si>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</si>
  <si>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r>
      <t xml:space="preserve">Issue Code Mapping (Select </t>
    </r>
    <r>
      <rPr>
        <b/>
        <u/>
        <sz val="10"/>
        <rFont val="Arial"/>
        <family val="2"/>
      </rPr>
      <t>one</t>
    </r>
    <r>
      <rPr>
        <b/>
        <sz val="10"/>
        <rFont val="Arial"/>
        <family val="2"/>
      </rPr>
      <t xml:space="preserve"> to enter in column N)</t>
    </r>
  </si>
  <si>
    <t>CIS Benchmark Section #</t>
  </si>
  <si>
    <t>Recommendation #</t>
  </si>
  <si>
    <t>Rationale Statement</t>
  </si>
  <si>
    <t>Remediation Procedure</t>
  </si>
  <si>
    <t>Impact Statement</t>
  </si>
  <si>
    <t>CCE-ID</t>
  </si>
  <si>
    <t>Remediation Statement (Internal Use Only)</t>
  </si>
  <si>
    <t>CAP Request Statement (Internal Use Only)</t>
  </si>
  <si>
    <t>Risk Rating (Do Not Edit)</t>
  </si>
  <si>
    <t>WIN2K8R2-001</t>
  </si>
  <si>
    <t>SA-22</t>
  </si>
  <si>
    <t>Unsupported System Components</t>
  </si>
  <si>
    <t>Test (Manual)</t>
  </si>
  <si>
    <t>Vendor Support</t>
  </si>
  <si>
    <t>Ensure Windows base OS and service pack/release is in vendor support from Microsoft.</t>
  </si>
  <si>
    <t>Research the Microsoft website to determine whether the system is supported and currently receives security updates.</t>
  </si>
  <si>
    <r>
      <t xml:space="preserve">Windows is in current general support or extended support. If in extended support, ensure the agency has purchased extra support.
</t>
    </r>
    <r>
      <rPr>
        <sz val="10"/>
        <color rgb="FFFF0000"/>
        <rFont val="Arial"/>
        <family val="2"/>
      </rPr>
      <t>Note - This product was EOL in January 2020.  Review under extended support only.</t>
    </r>
  </si>
  <si>
    <t>The system is not under current vendor support.</t>
  </si>
  <si>
    <t>EOL: 14 January 2020</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</si>
  <si>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</si>
  <si>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</si>
  <si>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</si>
  <si>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The current windows version are not supported by their respective vendor.</t>
  </si>
  <si>
    <t>Upgrade the Windows Server Operating System (OS) to a vendor-supported version. Once deployed, harden the upgraded system in accordance with IRS standards using the corresponding SCSEM.</t>
  </si>
  <si>
    <t>To close this finding, please provide a screenshot that includes the hostname, operating system or firmware version and patch level of the upgraded system. If new hardware is required, please provide a signed certification from the agency's CISO stating the legacy Windows server has been decommissioned and properly sanitized in accordance with IRS Publication 1075 with the agency's CAP.</t>
  </si>
  <si>
    <t>WIN2K8R2-002</t>
  </si>
  <si>
    <t>SI-2</t>
  </si>
  <si>
    <t>Flaw Remediation</t>
  </si>
  <si>
    <t>Keep OS Patch Level Current</t>
  </si>
  <si>
    <t>Determine the current patch level and date of last patch installation.</t>
  </si>
  <si>
    <t>Check the system's update history to ensure the latest security patches have been installed.</t>
  </si>
  <si>
    <t>The agency is actively patching the system. Recent patches have been applied.</t>
  </si>
  <si>
    <t>The system patch level is not current.</t>
  </si>
  <si>
    <t>Significant</t>
  </si>
  <si>
    <t>HSI2
HSI27</t>
  </si>
  <si>
    <t xml:space="preserve">HSI2: System patch level is insufficient
HSI27: Critical security patches have not been applied </t>
  </si>
  <si>
    <t xml:space="preserve">Obtain and install the latest Windows 2008 R2 Server security patches for Security-relevant software updates to include, patches, service packs, hot fixes, and antivirus signatures. </t>
  </si>
  <si>
    <t>To close this finding, please provide a screenshot of the updated windows version and its patch level with the agency's CAP.</t>
  </si>
  <si>
    <t>WIN2K8R2-003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</si>
  <si>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</si>
  <si>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</si>
  <si>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</si>
  <si>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</si>
  <si>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</si>
  <si>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</si>
  <si>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</si>
  <si>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Note - This is applicable to all workstations, servers, hypervisors, network devices, etc. within the FTI scope.</t>
  </si>
  <si>
    <t>HAC64
HAC65
HAC66</t>
  </si>
  <si>
    <t>HAC64: Multi-factor authentication is not required for internal privileged and non-privileged access
HAC65: Multi-factor authentication is not required for internal privileged access
HAC66: Multi-factor authentication is not required for internal non-privileged access</t>
  </si>
  <si>
    <t>Employs sufficient multi-factor authentication mechanisms for all local access to the network for all privileged and non-privileged users.</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</si>
  <si>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</si>
  <si>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MDF is employed for all local access to the network with the agency's CAP.</t>
  </si>
  <si>
    <t>WIN2K8R2-004</t>
  </si>
  <si>
    <t>SC-28</t>
  </si>
  <si>
    <t>Protection of Information at Rest</t>
  </si>
  <si>
    <t xml:space="preserve">Implemented cryptographic mechanisms to prevent unauthorized disclosure and modification of FTI at rest </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</si>
  <si>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</si>
  <si>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</si>
  <si>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</si>
  <si>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Encryption capabilities do not meet the latest FIPS 140 requirements</t>
  </si>
  <si>
    <t>HSC42</t>
  </si>
  <si>
    <t>HSC42: Encryption capabilities do not meet the latest FIPS 140 requirements</t>
  </si>
  <si>
    <t>Implement cryptographic mechanisms to prevent unauthorized disclosure and modification of FTI at rest on end user computing systems (i.e., desktop computers, laptop computers, mobile devices, portable and removable storage devices) in non-volatile storage.</t>
  </si>
  <si>
    <t>To close this finding, please provide a screenshot showing the encryption used to protect the FTI data at rest with the agency's CAP.</t>
  </si>
  <si>
    <t>WIN2K8R2-005</t>
  </si>
  <si>
    <t>CM-6</t>
  </si>
  <si>
    <t>Configuration Settings</t>
  </si>
  <si>
    <t>Test (Automated)</t>
  </si>
  <si>
    <t>Set Recovery console: Allow floppy copy and access to all drives and all folders to Disabled</t>
  </si>
  <si>
    <t>This policy setting makes the Recovery Console SET command available, which allows you to set the following recovery console environment variables: . AllowWildCards. Enables wildcard support for some commands (such as the DEL command). . AllowAllPaths. Allows access to all files and folders on the computer. . AllowRemovableMedia. Allows files to be copied to removable media, such as a floppy disk. . NoCopyPrompt. Does not prompt when overwriting an existing file.</t>
  </si>
  <si>
    <t>Navigate to the UI Path articulated in the Remediation section and confirm it is set as prescribed. This group policy object is backed by the following registry location:
	HKEY_LOCAL_MACHINESoftwareMicrosoftWindows NTCurrentVersionSetupRecoveryConsole:setcommand</t>
  </si>
  <si>
    <t>The security setting "recovery console: Allow floppy copy and access to all drives and all folders" is set to "disabled".</t>
  </si>
  <si>
    <t>The security setting "recovery console: Allow floppy copy and access to all drives and all folders" is not disabled.</t>
  </si>
  <si>
    <t>Moderate</t>
  </si>
  <si>
    <t>HAC61</t>
  </si>
  <si>
    <t>HAC61: User rights and permissions are not adequately configured</t>
  </si>
  <si>
    <t>1.1.1.2.1</t>
  </si>
  <si>
    <t>1.1.1.2.1.5</t>
  </si>
  <si>
    <t>An attacker who can cause the system to restart into the Recovery Console could steal sensitive data and leave no audit or access trail.</t>
  </si>
  <si>
    <t>To implement the recommended configuration state, set the following Group Policy setting to Disabled. 
Computer Configuration&gt;Windows Settings&gt;security settings&gt;Local Policies&gt;Security Options&gt;Recovery console: Allow floppy copy and access to all drives and all folders.</t>
  </si>
  <si>
    <t>Users who have started a server through the Recovery Console and logged in with the built-in Administrator account will not be able to copy files and folders to a floppy disk.</t>
  </si>
  <si>
    <t>CCE-10643-5</t>
  </si>
  <si>
    <t>Set Recovery console: Allow floppy copy and access to all drives and all folders to Disabled. One method to achieve the recommended configuration via Group Policy is to perform the following:
Set the following Group Policy setting to Disabled:
Computer Configuration\Windows Settings\security settings\Local Policies\Security Options\Recovery console: Allow floppy copy and access to all drives and all folders</t>
  </si>
  <si>
    <t>WIN2K8R2-006</t>
  </si>
  <si>
    <t>Set Accounts: Guest account status to Disabled</t>
  </si>
  <si>
    <t>This policy setting determines whether the Guest account is enabled or disabled. The Guest account allows unauthenticated network users to gain access to the system. Note that this setting will have no impact when applied to the domain controller organizational unit via group policy because domain controllers have no local account database. It can be configured at the domain level via group policy, similar to account lockout and password policy settings.</t>
  </si>
  <si>
    <t>Navigate to the UI Path articulated in the Remediation section and confirm it is set as prescribed.</t>
  </si>
  <si>
    <t>The security setting "Accounts: Guest account status" is set to "disabled".</t>
  </si>
  <si>
    <t>The security setting "Accounts: Guest account status" is not disabled.</t>
  </si>
  <si>
    <t>HAC59</t>
  </si>
  <si>
    <t>HAC59: The guest account has improper access to data and/or resources</t>
  </si>
  <si>
    <t>1.1.1.2.1.9</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</si>
  <si>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</si>
  <si>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To implement the recommended configuration state, set the following Group Policy setting to Disabled. 
Computer Configuration&gt;Windows Settings&gt;security settings&gt;Local Policies&gt;Security Options&gt;Accounts: Guest account status.</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</si>
  <si>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Windows(R) 2000, Windows XP, and Windows Server 2003.</t>
  </si>
  <si>
    <t>CCE-9989-5</t>
  </si>
  <si>
    <t>Set Accounts: Guest account status to Disabled. One method to achieve the recommended configuration via Group Policy is to perform the following:
Set the following Group Policy setting to Disabled: 
Computer Configuration\Windows Settings\security settings\Local Policies\Security Options\Accounts: Guest account status</t>
  </si>
  <si>
    <t>To close this finding, please provide a screenshot of the setting and/or a comprehensive group policy result report (e.g., gpresult) with the agency's CAP.</t>
  </si>
  <si>
    <t>WIN2K8R2-007</t>
  </si>
  <si>
    <t>AC-2</t>
  </si>
  <si>
    <t>Account Management</t>
  </si>
  <si>
    <t>Set User Account Control: Behavior of the elevation prompt for administrators in Admin Approval Mode to Prompt for consent for non-Windows binaries</t>
  </si>
  <si>
    <t>This policy setting controls the behavior of the elevation prompt for administrators. The options are: . Elevate without prompting: Allows privileged accounts to perform an operation that requires elevation without requiring consent or credentials. Note: Use this option only in the most constrained environments. . Prompt for credentials on the secure desktop: When an operation requires elevation of privilege, the user is prompted on the secure desktop to enter a privileged user name and password. If the user enters valid credentials, the operation continues with the users highest available privilege. . Prompt for consent on the secure desktop: When an operation requires elevation of privilege, the user is prompted on the secure desktop to select either Permit or Deny. If the user selects Permit, the operation continues with the users highest available privilege. . Prompt for credentials: When an operation requires elevation of privilege, the user is prompted to enter an administrative user name and password. If the user enters valid credentials, the operation continues with the applicable privilege. . Prompt for consent: When an operation requires elevation of privilege, the user is prompted to select either Permit or Deny. If the user selects Permit, the operation continues with the users highest available privilege. . Prompt for consent for non-Windows binaries: (Default) When an operation for a non-Microsoft application requires elevation of privilege, the user is prompted on the secure desktop to select either Permit or Deny. If the user selects Permit, the operation continues with the users highest available privilege.</t>
  </si>
  <si>
    <t>Navigate to the UI Path articulated in the Remediation section and confirm it is set as prescribed. This group policy object is backed by the following registry location:
	HKEY_LOCAL_MACHINESoftwareMicrosoftWindowsCurrentVersionPoliciesSystem:ConsentPromptBehaviorAdmin</t>
  </si>
  <si>
    <t>The security setting "User account control: Behavior of the elevation prompt for administrators in admin approval mode" is set to "prompt for consent for non-Windows binaries".</t>
  </si>
  <si>
    <t>The security setting "User account control: Behavior of the elevation prompt for administrators in admin approval mode" is not properly configured.</t>
  </si>
  <si>
    <t>HIA5</t>
  </si>
  <si>
    <t>HIA5: System does not properly control authentication process</t>
  </si>
  <si>
    <t>1.1.1.2.1.14</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</si>
  <si>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</si>
  <si>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To implement the recommended configuration state, set the following Group Policy setting to 5. 
Computer Configuration&gt;Windows Settings&gt;security settings&gt;Local Policies&gt;Security Options&gt;User Account Control: Behavior of the elevation prompt for administrators in Admin Approval Mode.</t>
  </si>
  <si>
    <t>This policy setting controls the behavior of the elevation prompt for administrators.</t>
  </si>
  <si>
    <t>CCE-11023-9</t>
  </si>
  <si>
    <t>Set User Account Control: Behavior of the elevation prompt for administrators in Admin Approval Mode to Prompt for consent for non-Windows binaries. One method to achieve the recommended configuration via Group Policy is to perform the following:
Set the following Group Policy setting to 5:
Computer Configuration\Windows Settings\security settings\Local Policies\Security Options\User Account Control: Behavior of the elevation prompt for administrators in Admin Approval Mode</t>
  </si>
  <si>
    <t>WIN2K8R2-008</t>
  </si>
  <si>
    <t>Set Network security: LAN Manager authentication level to Send NTLMv2 response only. Refuse LM &amp; NTLM</t>
  </si>
  <si>
    <t>LAN Manager (LM) is a family of early Microsoft client/server software that allows users to link personal computers together on a single network. Network capabilities include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possible values for the Network security: LAN Manager authentication level setting are: . Send LM &amp; NTLM responses . Send LM &amp; NTLM — use NTLMv2 session security if negotiated . Send NTLM responses only . Send NTLMv2 responses only . Send NTLMv2 responses only refuse LM . Send NTLMv2 responses only refuse LM &amp; NTLM . Not Defined The Network security: LAN Manager authentication level setting determines which challenge/response authentication protocol is used for network logons. This choice affects the authentication protocol level that clients use, the session security level that the computers negotiate, and the authentication level that servers accept as follows: . Send LM &amp; NTLM responses. Clients use LM and NTLM authentication and never use NTLMv2 session security. Domain controllers accept LM, NTLM, and NTLMv2 authentication. . Send LM &amp; NTLM use NTLMv2 session security if negotiated. Clients use LM and NTLM authentication and use NTLMv2 session security if the server supports it. Domain controllers accept LM, NTLM, and NTLMv2 authentication. . Send NTLM response only. Clients use NTLM authentication only and use NTLMv2 session security if the server supports it. Domain controllers accept LM, NTLM, and NTLMv2 authentication. . Send NTLMv2 response only. Clients use NTLMv2 authentication only and use NTLMv2 session security if the server supports it. Domain controllers accept LM, NTLM, and NTLMv2 authentication. . Send NTLMv2 response only refuse LM. Clients use NTLMv2 authentication only and use NTLMv2 session security if the server supports it. Domain controllers refuse LM (accept only NTLM and NTLMv2 authentication). . Send NTLMv2 response only refuse LM never use NTLMv2 session security. Clients use LM and NTLM authentication, and never use NTLMv2 session security. Domain controllers accept LM, NTLM, and NTLMv2 authentication. . Level 1 Use NTLMv2 session security if negotiated. Clients use LM and NTLM authentication, and use NTLMv2 session security if the server supports it. Domain controllers accept LM, NTLM, and NTLMv2 authentication. . Level 2 Send NTLM response only. Clients use only NTLM authentication, and use NTLMv2 session security if the server supports it. Domain controllers accept LM, NTLM, and NTLMv2 authentication. . Level 3 Send NTLMv2 response only. Clients use NTLMv2 authentication, and use NTLMv2 session security if the server supports it. Domain controllers accept LM, NTLM, and NTLMv2 authentication. . Level 4 Domain controllers refuse LM responses. Clients use NTLM authentication, and use NTLMv2 session security if the server supports it. Domain controllers refuse LM authentication, that is, they accept NTLM and NTLMv2. . Level 5 Domain controllers refuse LM and NTLM responses (accept only NTLMv2). Clients use NTLMv2 authentication, use and NTLMv2 session security if the server supports it. Domain controllers refuse NTLM and LM authentication (they accept only NTLMv2).</t>
  </si>
  <si>
    <t>Navigate to the UI Path articulated in the Remediation section and confirm it is set as prescribed. This group policy object is backed by the following registry location:
	HKEY_LOCAL_MACHINESystemCurrentControlSetControlLsa:LmCompatibilityLevel</t>
  </si>
  <si>
    <t>The security setting "Network security: LAN Manager authentication level" is set to "Send NTLMv2 response only. Refuse LM &amp; NTLM".</t>
  </si>
  <si>
    <t>The security setting "Network security: LAN Manager authentication level" is not set to "send NTLMv2 response only. Refuse LM &amp; NTLM".</t>
  </si>
  <si>
    <t>HPW11</t>
  </si>
  <si>
    <t>HPW11: Password transmission does not use strong cryptography</t>
  </si>
  <si>
    <t>1.1.1.2.1.18</t>
  </si>
  <si>
    <t>In Windows Vista, this setting is undefined. However, in Windows 2000, Windows Server 2003, and Windows XP clients are configured by default to send LM and NTLM authentication responses (Windows 95-based and Windows 98-based clients only send LM). The default setting on servers allows all clients to authenticate with servers and use their resources. However, this means that LM responses—the weakest form of authentication response—are sent over the network, and it is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earlier clients and servers, Windows-based clients and servers that are members of the domain will use the Kerberos authentication protocol to authenticate with Windows Server 2003 domain controllers.</t>
  </si>
  <si>
    <t>To implement the recommended configuration state, set the following Group Policy setting to 5. 
Computer Configuration&gt;Windows Settings&gt;security settings&gt;Local Policies&gt;Security Options&gt;Network security: LAN Manager authentication level.</t>
  </si>
  <si>
    <t>Clients that do not support NTLMv2 authentication will not be able to authenticate in the domain and access domain resources by using LM and NTLM. Note: For information about a hotfix to ensure that this setting works in networks that include Windows NT 4.0-based computers along with Windows 2000, Windows XP, and Windows Server 2003-based computers, see article 305379, Authentication Problems in Windows 2000 with NTLM 2 Levels Above 2 in a Windows NT 4.0 Domain, in the Microsoft Knowledge Base (http://go.microsoft.com/fwlink/?LinkId=100907).</t>
  </si>
  <si>
    <t>CCE-10984-3</t>
  </si>
  <si>
    <t>Set Network security: LAN Manager authentication level to Send NTLMv2 response only. Refuse LM &amp; NTLM. One method to achieve the recommended configuration via Group Policy is to perform the following:
Set the following Group Policy setting to 5:
Computer Configuration\Windows Settings\security settings\Local Policies\Security Options\Network security: LAN Manager authentication level</t>
  </si>
  <si>
    <t>WIN2K8R2-009</t>
  </si>
  <si>
    <t>AC-3</t>
  </si>
  <si>
    <t>Access Enforcement</t>
  </si>
  <si>
    <t>Set User Account Control: Run all administrators in Admin Approval Mode to Enabled</t>
  </si>
  <si>
    <t>This policy setting controls the behavior of all User Account Control (UAC) policy settings for the computer. If you change this policy setting, you must restart your computer. The options are: . Enabled: (Default) Admin Approval Mode is enabled. This policy must be enabled and related UAC policy settings must also be set appropriately to allow the built-in Administrator account and all other users who are members of the Administrators group to run in Admin Approval Mode. . Disabled: Admin Approval Mode and all related UAC policy settings are disabled. Note: If this policy setting is disabled, the Security Center notifies you that the overall security of the operating system has been reduced.</t>
  </si>
  <si>
    <t>Navigate to the UI Path articulated in the Remediation section and confirm it is set as prescribed. This group policy object is backed by the following registry location:
	HKEY_LOCAL_MACHINESoftwareMicrosoftWindowsCurrentVersionPoliciesSystem:EnableLUA</t>
  </si>
  <si>
    <t>The security setting "User Account Control: Run all administrators in Admin Approval Mode" is set to "enabled".</t>
  </si>
  <si>
    <t>The security setting "User Account Control: Run all administrators in Admin Approval Mode" is not enabled.</t>
  </si>
  <si>
    <t>HAC11</t>
  </si>
  <si>
    <t>HAC11: User access was not established with concept of least privilege</t>
  </si>
  <si>
    <t>1.1.1.2.1.22</t>
  </si>
  <si>
    <t>This is the setting that turns on or off UAC. If this setting is disabled, UAC will not be used and any security benefits and risk mitigations that are dependent on UAC will not be present on the system.</t>
  </si>
  <si>
    <t>To implement the recommended configuration state, set the following Group Policy setting to Enabled. 
Computer Configuration&gt;Windows Settings&gt;security settings&gt;Local Policies&gt;Security Options&gt;User Account Control: Run all administrators in Admin Approval Mode.</t>
  </si>
  <si>
    <t>Users and administrators will need to learn to work with UAC prompts and adjust their work habits to use least privilege operations.</t>
  </si>
  <si>
    <t>CCE-10684-9</t>
  </si>
  <si>
    <t>Set User Account Control: Run all administrators in Admin Approval Mode to Enabled. One method to achieve the recommended configuration via Group Policy is to perform the following:
Set the following Group Policy setting to Enabled:
Computer Configuration\Windows Settings\security settings\Local Policies\Security Options\User Account Control: Run all administrators in Admin Approval Mode</t>
  </si>
  <si>
    <t>WIN2K8R2-010</t>
  </si>
  <si>
    <t>Set User Account Control: Admin Approval Mode for the Built-in Administrator account to Enabled</t>
  </si>
  <si>
    <t>This policy setting controls the behavior of Admin Approval Mode for the built-in Administrator account. The options are: . Enabled: The built-in Administrator account uses Admin Approval Mode. By default, any operation that requires elevation of privilege will prompt the user to approve the operation. . Disabled: (Default) The built-in Administrator account runs all applications with full administrative privilege.</t>
  </si>
  <si>
    <t>Navigate to the UI Path articulated in the Remediation section and confirm it is set as prescribed. This group policy object is backed by the following registry location:
	HKEY_LOCAL_MACHINESoftwareMicrosoftWindowsCurrentVersionPoliciesSystem:FilterAdministratorToken</t>
  </si>
  <si>
    <t>The security setting "User Account Control: Admin Approval Mode for the Built-in Administrator account" is set to "enabled".</t>
  </si>
  <si>
    <t>The security setting "User Account Control: Admin Approval Mode for the Built-in Administrator account" is not enabled.</t>
  </si>
  <si>
    <t>1.1.1.2.1.26</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</si>
  <si>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the built-in Administrator account is disabled.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Vista is installed, the built-in Administrator account may be enabled, but we strongly recommend that this account remain disabled.</t>
  </si>
  <si>
    <t>To implement the recommended configuration state, set the following Group Policy setting to Enabled. 
Computer Configuration&gt;Windows Settings&gt;security settings&gt;Local Policies&gt;Security Options&gt;User Account Control: Admin Approval Mode for the Built-in Administrator account.</t>
  </si>
  <si>
    <t>Users that log on using the local Administrator account will be prompted for consent whenever a program requests an elevation in privilege.</t>
  </si>
  <si>
    <t>CCE-11028-8</t>
  </si>
  <si>
    <t>Set User Account Control: Admin Approval Mode for the Built-in Administrator account to Enabled. One method to achieve the recommended configuration via Group Policy is to perform the following:
Set the following Group Policy setting to Enabled:
Computer Configuration\Windows Settings\security settings\Local Policies\Security Options\User Account Control: Admin Approval Mode for the Built-in Administrator account</t>
  </si>
  <si>
    <t>WIN2K8R2-011</t>
  </si>
  <si>
    <t>Set Devices: Allowed to format and eject removable media to Administrators and Interactive Users</t>
  </si>
  <si>
    <t>This policy setting determines who is allowed to format and eject removable media. You can use this policy setting to prevent unauthorized users from removing data on one computer to access it on another computer on which they have local administrator privileges.</t>
  </si>
  <si>
    <t>Navigate to the UI Path articulated in the Remediation section and confirm it is set as prescribed. This group policy object is backed by the following registry location:
	HKEY_LOCAL_MACHINESoftwareMicrosoftWindows NTCurrentVersionWinlogon:AllocateDASD</t>
  </si>
  <si>
    <t>The security setting "Devices: Allowed to format and eject removable media" is set to "Administrators and Interactive Users".</t>
  </si>
  <si>
    <t>The security setting "Devices: Allowed to format and eject removable media" is not set to "Administrators and Interactive Users".</t>
  </si>
  <si>
    <t>1.1.1.2.1.29</t>
  </si>
  <si>
    <t>Users may be able to move data on removable disks to a different computer where they have administrative privileges. The user could then take ownership of any file, grant themselves full control, and view or modify any file. The fact that most removable storage devices will eject media by pressing a mechanical button diminishes the advantage of this policy setting.</t>
  </si>
  <si>
    <t>To implement the recommended configuration state, set the following Group Policy setting to 2. 
Computer Configuration&gt;Windows Settings&gt;security settings&gt;Local Policies&gt;Security Options&gt;Devices: Allowed to format and eject removable media.</t>
  </si>
  <si>
    <t>Only Administrators will be able to format and eject removable media. If users are in the habit of using removable media for file transfers and storage, they will need to be informed of the change in policy.</t>
  </si>
  <si>
    <t>CCE-10637-7</t>
  </si>
  <si>
    <t>Set Devices: Allowed to format and eject removable media to Administrators and Interactive Users. One method to achieve the recommended configuration via Group Policy is to perform the following:
Set the following Group Policy setting to 2:
Computer Configuration\Windows Settings\security settings\Local Policies\Security Options\Devices: Allowed to format and eject removable media</t>
  </si>
  <si>
    <t>WIN2K8R2-012</t>
  </si>
  <si>
    <t>Set System objects: Require case insensitivity for non-Windows subsystems to Enabled</t>
  </si>
  <si>
    <t>This policy setting determines whether case insensitivity is enforced for all subsystems. The Microsoft Win32(R)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t>
  </si>
  <si>
    <t>Navigate to the UI Path articulated in the Remediation section and confirm it is set as prescribed. This group policy object is backed by the following registry location:
	HKEY_LOCAL_MACHINESystemCurrentControlSetControlSession ManagerKernel:ObCaseInsensitive</t>
  </si>
  <si>
    <t>The security setting "System objects: Require case insensitivity for non-Windows subsystems" is set to "enabled".</t>
  </si>
  <si>
    <t>The security setting "System objects: Require case insensitivity for non-Windows subsystems" is not enabled.</t>
  </si>
  <si>
    <t>HCM45</t>
  </si>
  <si>
    <t>HCM45: System configuration provides additional attack surface</t>
  </si>
  <si>
    <t>1.1.1.2.1.30</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</si>
  <si>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</si>
  <si>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To implement the recommended configuration state, set the following Group Policy setting to Enabled. 
Computer Configuration&gt;Windows Settings&gt;security settings&gt;Local Policies&gt;Security Options&gt;System objects: Require case insensitivity for non-Windows subsystems.</t>
  </si>
  <si>
    <t>All subsystems will be forced to observe case insensitivity. This configuration may confuse users who are familiar with any UNIX-based operating systems that is case-sensitive.</t>
  </si>
  <si>
    <t>CCE-10986-8</t>
  </si>
  <si>
    <t>Set System objects: Require case insensitivity for non-Windows subsystems to Enabled. One method to achieve the recommended configuration via Group Policy is to perform the following:
Set the following Group Policy setting to Enabled:
Computer Configuration\Windows Settings\security settings\Local Policies\Security Options\System objects: Require case insensitivity for non-Windows subsystems</t>
  </si>
  <si>
    <t>WIN2K8R2-013</t>
  </si>
  <si>
    <t>Set MSS: (DisableIPSourceRouting IPv6) IP source routing protection level (protects against packet spoofing) to Highest protection, source routing is completely disabled</t>
  </si>
  <si>
    <t>This entry appears as MSS: (DisableIPSourceRouting) IPv6 source routing protection level (protects against packet spoofing) in the SCE. IP source routing is a mechanism that allows the sender to determine the IP route that a datagram should follow through the network.</t>
  </si>
  <si>
    <t>Navigate to the UI Path articulated in the Remediation section and confirm it is set as prescribed. This group policy object is backed by the following registry location:
	HKEY_LOCAL_MACHINESystemCurrentControlSetServicesTcpip6Parameters:DisableIPSourceRouting</t>
  </si>
  <si>
    <t>The security setting "MSS: (DisableIPSourceRouting IPv6) IP source routing protection level (protects against packet spoofing)" is set to "Highest protection, source routing is completely disabled".
Note: The registry value for "Highest protection, source routing is completely disabled" is "2".</t>
  </si>
  <si>
    <t>The security setting "MSS: DisableIPSourceRouting IPv6" is not set to "2".</t>
  </si>
  <si>
    <t>1.1.1.2.1.32</t>
  </si>
  <si>
    <t>An attacker could use source routed packets to obscure their identity and location. Source routing allows a computer that sends a packet to specify the route that the packet takes.</t>
  </si>
  <si>
    <t>To implement the recommended configuration state, set the following Group Policy setting to 2. 
Computer Configuration&gt;Windows Settings&gt;security settings&gt;Local Policies&gt;Security Options&gt;MSS: (DisableIPSourceRouting IPv6) IP source routing protection level (protects against packet spoofing).</t>
  </si>
  <si>
    <t>If you configure this value to 2, all incoming source routed packets will be dropped.</t>
  </si>
  <si>
    <t>CCE-10888-6</t>
  </si>
  <si>
    <t>Set MSS: (DisableIPSourceRouting IPv6) IP source routing protection level (protects against packet spoofing) to Highest protection, source routing is completely disabled. One method to achieve the recommended configuration via Group Policy is to perform the following:
Set the following Group Policy setting to 2:
Computer Configuration\Windows Settings\security settings\Local Policies\Security Options\MSS: (DisableIPSourceRouting IPv6) IP source routing protection level (protects against packet spoofing)</t>
  </si>
  <si>
    <t>WIN2K8R2-014</t>
  </si>
  <si>
    <t>Set Recovery console: Allow automatic administrative logon to Disabled</t>
  </si>
  <si>
    <t>The recovery console is a command-line environment that is used to recover from system problems. If you enable this policy setting, the administrator account is automatically logged on to the recovery console when it is invoked during startup.</t>
  </si>
  <si>
    <t>Navigate to the UI Path articulated in the Remediation section and confirm it is set as prescribed. This group policy object is backed by the following registry location:
	HKEY_LOCAL_MACHINESoftwareMicrosoftWindows NTCurrentVersionSetupRecoveryConsole:securitylevel</t>
  </si>
  <si>
    <t>The security setting "Recovery console: Allow automatic administrative logon" is set to "disabled".</t>
  </si>
  <si>
    <t>The security setting "Recovery console: Allow automatic administrative logon" is not disabled.</t>
  </si>
  <si>
    <t>1.1.1.2.1.34</t>
  </si>
  <si>
    <t>The Recovery Console can be very useful when you need to troubleshoot and repair computers that do not start. However, it is dangerous to allow automatic logon to the console. Anyone could walk up to the server, disconnect the power to shut it down, restart it, select Recover Console from the Restart menu, and then assume full control of the server.</t>
  </si>
  <si>
    <t>To implement the recommended configuration state, set the following Group Policy setting to Disabled. 
Computer Configuration&gt;Windows Settings&gt;security settings&gt;Local Policies&gt;Security Options&gt;Recovery console: Allow automatic administrative logon.</t>
  </si>
  <si>
    <t>Users will have to enter a user name and password to access the Recovery Console.</t>
  </si>
  <si>
    <t>CCE-10370-5</t>
  </si>
  <si>
    <t>Set Recovery console: Allow automatic administrative logon to Disabled. One method to achieve the recommended configuration via Group Policy is to perform the following:
Set the following Group Policy setting to Disabled:
Computer Configuration\Windows Settings\security settings\Local Policies\Security Options\Recovery console: Allow automatic administrative logon</t>
  </si>
  <si>
    <t>WIN2K8R2-015</t>
  </si>
  <si>
    <t>Set MSS: (WarningLevel) Percentage threshold for the security event log at which the system will generate a warning to 90</t>
  </si>
  <si>
    <t>The registry value entry WarningLevel was added to the template file in the HKEY_LOCAL_MACHINE SYSTEMCurrentControlSetServicesEventlogSecurity registry key. The entry appears as MSS: (WarningLevel) Percentage threshold for the security event log at which the system will generate a warning in the SCE. This setting can generate a security audit in the Security event log when the log reaches a user-defined threshold. Note If log settings are configured to Overwrite events as needed or Overwrite events older than x days, this event will not be generated.</t>
  </si>
  <si>
    <t>Navigate to the UI Path articulated in the Remediation section and confirm it is set as prescribed. This group policy object is backed by the following registry location:
	HKEY_LOCAL_MACHINESYSTEMCurrentControlSetServicesEventlogSecurity:WarningLevel</t>
  </si>
  <si>
    <t>The security setting "MSS: (WarningLevel) Percentage threshold for the security event log at which the system will generate a warning" is set to "90".</t>
  </si>
  <si>
    <t>The security setting "MSS: WarningLevel" is not set to "90".</t>
  </si>
  <si>
    <t>Limited</t>
  </si>
  <si>
    <t>HAU23</t>
  </si>
  <si>
    <t>HAU23: Audit storage capacity threshold has not been defined</t>
  </si>
  <si>
    <t>1.1.1.2.1.40</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</si>
  <si>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</si>
  <si>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To implement the recommended configuration state, set the following Group Policy setting to 90. 
Computer Configuration&gt;Windows Settings&gt;security settings&gt;Local Policies&gt;Security Options&gt;MSS: (WarningLevel) Percentage threshold for the security event log at which the system will generate a warning.</t>
  </si>
  <si>
    <t>This setting will generate an audit event when the Security log reaches the 90 percent-full threshold unless the log is configured to overwrite events as needed.</t>
  </si>
  <si>
    <t>CCE-11011-4</t>
  </si>
  <si>
    <t>Set MSS: (WarningLevel) Percentage threshold for the security event log at which the system will generate a warning to 90. One method to achieve the recommended configuration via Group Policy is to perform the following:
Set the following Group Policy setting to 90:
Computer Configuration\Windows Settings\security settings\Local Policies\Security Options\MSS: (WarningLevel) Percentage threshold for the security event log at which the system will generate a warning</t>
  </si>
  <si>
    <t>WIN2K8R2-016</t>
  </si>
  <si>
    <t>IA-5</t>
  </si>
  <si>
    <t>Authenticator Management</t>
  </si>
  <si>
    <t>Set Domain member: Disable machine account password changes to Disabled</t>
  </si>
  <si>
    <t>This policy setting determines whether a domain member can periodically change its computer account password. If you enable this policy setting, the domain member will be prevented from changing its computer account password. If you disable this policy setting, the domain member can change its computer account password as specified by the Domain Member: Maximum machine account password age setting, which by default is every 30 days. Computers that cannot automatically change their account passwords are potentially vulnerable, because an attacker might be able to determine the password for the systems domain account.</t>
  </si>
  <si>
    <t>Navigate to the UI Path articulated in the Remediation section and confirm it is set as prescribed. This group policy object is backed by the following registry location:
	HKEY_LOCAL_MACHINESystemCurrentControlSetServicesNetlogonParameters:disablepasswordchange</t>
  </si>
  <si>
    <t>The security setting "Domain member: Disable machine account password changes" is set to "disabled".</t>
  </si>
  <si>
    <t>The security setting "Domain member: Disable machine account password changes" is not disabled.</t>
  </si>
  <si>
    <t>1.1.1.2.1.44</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</si>
  <si>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</si>
  <si>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To implement the recommended configuration state, set the following Group Policy setting to Disabled. 
Computer Configuration&gt;Windows Settings&gt;security settings&gt;Local Policies&gt;Security Options&gt;Domain member: Disable machine account password changes</t>
  </si>
  <si>
    <t>None. This is the default configuration.</t>
  </si>
  <si>
    <t>CCE-10775-5</t>
  </si>
  <si>
    <t>Set Domain member: Disable machine account password changes to Disabled. One method to achieve the recommended configuration via Group Policy is to perform the following:
Set the following Group Policy setting to Disabled:
Computer Configuration\Windows Settings\security settings\Local Policies\Security Options\Domain member: Disable machine account password changes</t>
  </si>
  <si>
    <t>WIN2K8R2-017</t>
  </si>
  <si>
    <t>SC-8</t>
  </si>
  <si>
    <t>Transmission Confidentiality and Integrity</t>
  </si>
  <si>
    <t>Set Domain member: Digitally encrypt secure channel data (when possible) to Enabled</t>
  </si>
  <si>
    <t>This policy setting determines whether a domain member should attempt to negotiate encryption for all secure channel traffic that it initiates. If you enable this policy setting, the domain member will request encryption of all secure channel traffic. If you disable this policy setting, the domain member will be prevented from negotiating secure channel encryption. Microsoft recommends to configure the Domain member: Digitally encrypt secure channel data (when possible) setting to Enabled.</t>
  </si>
  <si>
    <t>Navigate to the UI Path articulated in the Remediation section and confirm it is set as prescribed. This group policy object is backed by the following registry location:
	HKEY_LOCAL_MACHINESystemCurrentControlSetServicesNetlogonParameters:sealsecurechannel</t>
  </si>
  <si>
    <t>The security setting "Domain member: Digitally encrypt secure channel data (when possible)" is set to "enabled".</t>
  </si>
  <si>
    <t>The security setting "Domain member: Digitally encrypt secure channel data (when possible)" is not enabled.</t>
  </si>
  <si>
    <t>1.1.1.2.1.45</t>
  </si>
  <si>
    <t>When a Windows Server 2003, Windows XP, Windows 2000, or Windows NT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</si>
  <si>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To implement the recommended configuration state, set the following Group Policy setting to Enabled. 
Computer Configuration&gt;Windows Settings&gt;security settings&gt;Local Policies&gt;Security Options&gt;Domain member: Digitally encrypt secure channel data (when possible).</t>
  </si>
  <si>
    <t>Digital encryption and signing of the secure channel is a good idea where it is supported. The secure channel protects domain credentials as they are sent to the domain controller. However, only Windows NT 4.0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t>
  </si>
  <si>
    <t>CCE-10875-3</t>
  </si>
  <si>
    <t>Set Domain member: Digitally encrypt secure channel data (when possible) to Enabled. One method to achieve the recommended configuration via Group Policy is to perform the following:
Set the following Group Policy setting to Enabled:
Computer Configuration\Windows Settings\security settings\Local Policies\Security Options\Domain member: Digitally encrypt secure channel data (when possible)</t>
  </si>
  <si>
    <t>WIN2K8R2-018</t>
  </si>
  <si>
    <t>Set Network access: Allow anonymous SID/Name translation to Disabled</t>
  </si>
  <si>
    <t>This policy setting determines whether an anonymous user can request security identifier (SID) attributes for another user, or use a SID to obtain its corresponding user name. Disable this policy setting to prevent unauthenticated users from obtaining user names that are associated with their respective SIDs.</t>
  </si>
  <si>
    <t>The security setting "Network access: Allow anonymous SID/Name translation" is set to "disabled".</t>
  </si>
  <si>
    <t>The security setting "Network access: Allow anonymous SID/Name translation" is not disabled.</t>
  </si>
  <si>
    <t>1.1.1.2.1.47</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</si>
  <si>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</si>
  <si>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To implement the recommended configuration state, set the following Group Policy setting to False. 
Computer Configuration&gt;Windows Settings&gt;security settings&gt;Local Policies&gt;Security Options&gt;Network access: Allow anonymous SID/Name translation.</t>
  </si>
  <si>
    <t>Disabled is the default configuration for this policy setting on member computers; therefore it will have no impact on them. The default configuration for domain controllers is Enabled. If you disable this policy setting on domain controllers, legacy computers may be unable to communicate with Windows Server 2003based domains. For example, the following computers may not work: . Windows NT 4.0based Remote Access Service servers. . Microsoft SQL Servers that run on Windows NT 3.xbased or Windows NT 4.0based computers. . Remote Access Service or Microsoft SQL servers that run on Windows 2000based computers and are located in Windows NT 3.x domains or Windows NT 4.0 domains.</t>
  </si>
  <si>
    <t>CCE-10024-8</t>
  </si>
  <si>
    <t>Set Network access: Allow anonymous SID/Name translation to Disabled. One method to achieve the recommended configuration via Group Policy is to perform the following:
Set the following Group Policy setting to False:
Computer Configuration\Windows Settings\security settings\Local Policies\Security Options\Network access: Allow anonymous SID/Name translation</t>
  </si>
  <si>
    <t>WIN2K8R2-019</t>
  </si>
  <si>
    <t>AU-2</t>
  </si>
  <si>
    <t>Audit Events</t>
  </si>
  <si>
    <t>Set System cryptography: Use FIPS compliant algorithms for encryption, hashing, and signing to Enabled</t>
  </si>
  <si>
    <t>This policy setting determines whether the Transport Layer Security/Secure Sockets Layer (TLS/SSL) Security Provider supports only the TLS_RSA_WITH_3DES_EDE_CBC_SHA cipher suite. Although this policy setting increases security, most public Web sites that are secured with TLS or SSL do not support these algorithms. Client computers that have this policy setting enabled will also be unable to connect to Terminal Services on servers that are not configured to use the FIPS compliant algorithms. Note If you enable this policy setting, computer performance will be slower because the 3DES process is performed on each block of data in the file three times. This policy setting should only be enabled if your organization is required to be FIPS compliant. Important: This setting is recorded in different registry locations depending upon the version of Windows being used. For Windows XP and Windows Server 2003 it is stored at HKLMSystemCurrentControlSetControlLsaFIPSAlgorithmPolicy, with Windows Vista and later versions of Windows it is stored at HKLMSystemCurrentControlSetControlLsaFIPSAlgorithmPolicyEnabled. This means that you must use Windows XP or Windows Server 2003 to edit group policies and security templates which will be applied to computers running Windows XP or Windows Server 2003. However, when editing group policies or security templates which will be applied to computers running Windows Vista or Windows Server 2008 you must use Windows Vista or Windows Server 2008.</t>
  </si>
  <si>
    <t>Navigate to the UI Path articulated in the Remediation section and confirm it is set as prescribed. This group policy object is backed by the following registry location:
	HKEY_LOCAL_MACHINESystemCurrentControlSetControlLsaFIPSAlgorithmPolicy:Enabled</t>
  </si>
  <si>
    <t>The security setting "System cryptography: Use FIPS compliant algorithms for encryption, hashing, and signing" is set to "enabled".</t>
  </si>
  <si>
    <t>The security setting "System cryptography: Use FIPS compliant algorithms for encryption, hashing, and signing" is not enabled.</t>
  </si>
  <si>
    <t>1.1.1.2.1.49</t>
  </si>
  <si>
    <t>You can enable this policy setting to ensure that the computer will use the most powerful algorithms that are available for digital encryption, hashing and signing. Use of these algorithms will minimize the risk of compromise of digitally encrypted or signed data by an unauthorized user.</t>
  </si>
  <si>
    <t>To implement the recommended configuration state, set the following Group Policy setting to Enabled. 
Computer Configuration&gt;Windows Settings&gt;security settings&gt;Local Policies&gt;Security Options&gt;System cryptography: Use FIPS compliant algorithms for encryption, hashing, and signing.</t>
  </si>
  <si>
    <t>Client computers that have this policy setting enabled will be unable to communicate by means of digitally encrypted or signed protocols with servers that do not support these algorithms. Network clients that do not support these algorithms will not be able to use servers that require them for network communications. For example, many Apache-based Web servers are not configured to support TLS. If you enable this setting, you also need to configure Internet Explorer to use TLS. This policy setting also affects the encryption level that is used for the Remote Desktop Protocol (RDP). The Remote Desktop Connection tool uses the RDP protocol to communicate with servers that run Terminal Services and client computers that are configured for remote control; RDP connections will fail if both computers are not configured to use the same encryption algorithms. To enable Internet Explore to use TLS 1. On the Internet Explorer Tools menu, click Internet Options. 2. Click the Advanced tab. 3. Select the Use TLS 1.0 check box. It is also possible to configure this policy setting through Group Policy or by using the Internet Explorer Administrators Kit. Client computers running Windows XP, Windows XP SP1 and Windows XP SP2 that try to connect to a Terminal Services server that has this setting enabled will be unable to communicate with the server until an updated version of the Terminal Services client is installed. This issue could also affect Remote Assistance and Remote Desktop connections. For more information about the issue and how to resolve it see "Remote Assistance connection to Windows Server 2003 with FIPS encryption does not work" at http://support.microsoft.com/default.aspx?scid=kb;en-us;811770.</t>
  </si>
  <si>
    <t>CCE-10789-6</t>
  </si>
  <si>
    <t>Set System cryptography: Use FIPS compliant algorithms for encryption, hashing, and signing to Enabled. One method to achieve the recommended configuration via Group Policy is to perform the following:
Set the following Group Policy setting to Enabled:
Computer Configuration\Windows Settings\security settings\Local Policies\Security Options\System cryptography: Use FIPS compliant algorithms for encryption, hashing, and signing</t>
  </si>
  <si>
    <t>WIN2K8R2-020</t>
  </si>
  <si>
    <t>Set Domain member: Digitally encrypt or sign secure channel data (always) to Enabled</t>
  </si>
  <si>
    <t>This policy setting determines whether all secure channel traffic that is initiated by the domain member must be signed or encrypted. If a system is set to always encrypt or sign secure channel data, it cannot establish a secure channel with a domain controller that is not capable of signing or encrypting all secure channel traffic, because all secure channel data must be signed and encrypted. Microsoft recommends to configure the Domain member: Digitally encrypt or sign secure channel data (always) setting to Enabled.</t>
  </si>
  <si>
    <t>Navigate to the UI Path articulated in the Remediation section and confirm it is set as prescribed. This group policy object is backed by the following registry location:
	HKEY_LOCAL_MACHINESystemCurrentControlSetServicesNetlogonParameters:requiresignorseal</t>
  </si>
  <si>
    <t>The security setting "Domain member: Digitally encrypt or sign secure channel data (always)" is set to "enabled".</t>
  </si>
  <si>
    <t>The security setting "Domain member: Digitally encrypt or sign secure channel data (always)" is not enabled.</t>
  </si>
  <si>
    <t>1.1.1.2.1.51</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</si>
  <si>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</si>
  <si>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To implement the recommended configuration state, set the following Group Policy setting to Enabled. 
Computer Configuration&gt;Windows Settings&gt;security settings&gt;Local Policies&gt;Security Options&gt;Domain member: Digitally encrypt or sign secure channel data (always).</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</si>
  <si>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 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</si>
  <si>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CCE-10871-2</t>
  </si>
  <si>
    <t>Set Domain member: Digitally encrypt or sign secure channel data (always) to Enabled. One method to achieve the recommended configuration via Group Policy is to perform the following:
Set the following Group Policy setting to Enabled:
Computer Configuration\Windows Settings\security settings\Local Policies\Security Options\Domain member: Digitally encrypt or sign secure channel data (always)</t>
  </si>
  <si>
    <t>WIN2K8R2-021</t>
  </si>
  <si>
    <t>Set Microsoft network server: Digitally sign communications (if client agrees) to Enabled</t>
  </si>
  <si>
    <t>This policy setting determines if the server side SMB service is able to sign SMB packets if it is requested to do so by a client that attempts to establish a connection.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t>
  </si>
  <si>
    <t>Navigate to the UI Path articulated in the Remediation section and confirm it is set as prescribed. This group policy object is backed by the following registry location:
	HKEY_LOCAL_MACHINESystemCurrentControlSetServicesLanManServerParameters:enablesecuritysignature</t>
  </si>
  <si>
    <t>The security setting "Microsoft network server: Digitally sign communications (if client agrees)" is set to "enabled".</t>
  </si>
  <si>
    <t>The security setting "Microsoft network server: Digitally sign communications (if client agrees)" is not enabled.</t>
  </si>
  <si>
    <t>1.1.1.2.1.52</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</si>
  <si>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</si>
  <si>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To implement the recommended configuration state, set the following Group Policy setting to Enabled. 
Computer Configuration&gt;Windows Settings&gt;security settings&gt;Local Policies&gt;Security Options&gt;Microsoft network server: Digitally sign communications (if client agrees).</t>
  </si>
  <si>
    <t>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Knowledgebase Article 950876 for more details: http://support.microsoft.com/default.aspx/kb/950876/.</t>
  </si>
  <si>
    <t>CCE-10978-5</t>
  </si>
  <si>
    <t>Set Microsoft network server: Digitally sign communications (if client agrees) to Enabled. One method to achieve the recommended configuration via Group Policy is to perform the following:
Set the following Group Policy setting to Enabled:
Computer Configuration\Windows Settings\security settings\Local Policies\Security Options\Microsoft network server: Digitally sign communications (if client agrees)</t>
  </si>
  <si>
    <t>WIN2K8R2-022</t>
  </si>
  <si>
    <t>Set Network security: Minimum session security for NTLM SSP based (including secure RPC) servers to Require NTLMv2 session security, Require 128-bit encryption</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</si>
  <si>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servers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t>
  </si>
  <si>
    <t>Navigate to the UI Path articulated in the Remediation section and confirm it is set as prescribed. This group policy object is backed by the following registry location:
	HKEY_LOCAL_MACHINESystemCurrentControlSetControlLsaMSV1_0:NTLMMinServerSec</t>
  </si>
  <si>
    <t>The security setting "Network security: Minimum session security for NTLM SSP based (including secure RPC) servers" is set to "Require NTLMv2 session security, Require 128-bit encryption".</t>
  </si>
  <si>
    <t>The security setting "Network security: Minimum session security for NTLM SSP based (including secure RPC) servers" is not properly configured.</t>
  </si>
  <si>
    <t>1.1.1.2.1.53</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</si>
  <si>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</si>
  <si>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To implement the recommended configuration state, set the following Group Policy setting to 537395200. 
Computer Configuration&gt;Windows Settings&gt;security settings&gt;Local Policies&gt;Security Options&gt;Network security: Minimum session security for NTLM SSP based (including secure RPC) servers.</t>
  </si>
  <si>
    <t>Server applications that are enforcing these settings will be unable to communicate with older servers that do not support them. This setting could impact Windows Clustering when applied to servers running Windows Server 2003, see "How to apply more restrictive security settings on a Windows Server 2003-based cluster server" at http://support.microsoft.com/default.aspx?scid=kb;en-us;891597 and "You receive an "Error 0x8007042b" error message when you add or join a node to a cluster if you use NTLM version 2 in Windows Server 2003" at http://support.microsoft.com/kb/890761/ for more information on possible issues and how to resolve them.</t>
  </si>
  <si>
    <t>CCE-10040-4</t>
  </si>
  <si>
    <t>Set Network security: Minimum session security for NTLM SSP based (including secure RPC) servers to Require NTLMv2 session security, Require 128-bit encryption. One method to achieve the recommended configuration via Group Policy is to perform the following:
Set the following Group Policy setting to 537395200:
Computer Configuration\Windows Settings\security settings\Local Policies\Security Options\Network security: Minimum session security for NTLM SSP based (including secure RPC) servers</t>
  </si>
  <si>
    <t>WIN2K8R2-023</t>
  </si>
  <si>
    <t>Set Network access: Sharing and security model for local accounts to Classic - local users authenticate as themselves</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</si>
  <si>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t>
  </si>
  <si>
    <t>Navigate to the UI Path articulated in the Remediation section and confirm it is set as prescribed. This group policy object is backed by the following registry location:
	HKEY_LOCAL_MACHINESystemCurrentControlSetControlLsa:ForceGuest</t>
  </si>
  <si>
    <t>The security setting "Network access: Sharing and security model for local accounts" is set to "Classic - local users authenticate as themselves".</t>
  </si>
  <si>
    <t>The security setting "Network access: Sharing and security model for local accounts" is not set to "Classic - local users authenticate as themselves".</t>
  </si>
  <si>
    <t>HAC22</t>
  </si>
  <si>
    <t>HAC22: Administrators do not use su or sudo command to access root privileges</t>
  </si>
  <si>
    <t>1.1.1.2.1.54</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</si>
  <si>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</si>
  <si>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To implement the recommended configuration state, set the following Group Policy setting to 0. 
Computer Configuration&gt;Windows Settings&gt;security settings&gt;Local Policies&gt;Security Options&gt;Network access: Sharing and security model for local accounts.</t>
  </si>
  <si>
    <t>CCE-10825-8</t>
  </si>
  <si>
    <t>Set Network access: Sharing and security model for local accounts to Classic - local users authenticate as themselves. One method to achieve the recommended configuration via Group Policy is to perform the following:
Set the following Group Policy setting to 0:
Computer Configuration\Windows Settings\security settings\Local Policies\Security Options\Network access: Sharing and security model for local accounts</t>
  </si>
  <si>
    <t>WIN2K8R2-024</t>
  </si>
  <si>
    <t>Set User Account Control: Allow UIAccess applications to prompt for elevation without using the secure desktop to Disabled</t>
  </si>
  <si>
    <t>This policy setting controls whether User Interface Accessibility (UIAccess or UIA) programs can automatically disable the secure desktop for elevation prompts used by a standard user. . Enabled: UIA programs, including Windows Remote Assistance, automatically disable the secure desktop for elevation prompts. If you do not disable the User Account Control: Switch to the secure desktop when prompting for elevation policy setting, the prompts appear on the interactive users desktop instead of the secure desktop. . Disabled: (Default) The secure desktop can be disabled only by the user of the interactive desktop or by disabling the User Account Control: Switch to the secure desktop when prompting for elevation policy setting.</t>
  </si>
  <si>
    <t>Navigate to the UI Path articulated in the Remediation section and confirm it is set as prescribed. This group policy object is backed by the following registry location:
	HKEY_LOCAL_MACHINESOFTWAREMicrosoftWindowsCurrentVersionPoliciesSystem:EnableUIADesktopToggle</t>
  </si>
  <si>
    <t>The security setting "User Account Control: Allow UIAccess applications to prompt for elevation without using the secure desktop" is set to "disabled".</t>
  </si>
  <si>
    <t>The security setting "User Account Control: Allow UIAccess applications to prompt for elevation without using the secure desktop" is not disabled.</t>
  </si>
  <si>
    <t>1.1.1.2.1.55</t>
  </si>
  <si>
    <t>One of the risks that the UAC feature introduced with Windows Vista is trying to mitigate is that of malicious software running under elevated credentials without the user or administrator being aware of its activity. This setting allows the administrator to perform operations that require elevated privileges while connected via Remote Assistance. This increases security in that organizations can use UAC even when end user support is provided remotely. However, it also reduces security by adding the risk that an administrator might allow an unprivileged user to share elevated privileges for an application that the administrator needs to use during the Remote Desktop session.</t>
  </si>
  <si>
    <t>To implement the recommended configuration state, set the following Group Policy setting to Disabled. 
Computer Configuration&gt;Windows Settings&gt;security settings&gt;Local Policies&gt;Security Options&gt;User Account Control: Allow UIAccess applications to prompt for elevation without using the secure desktop.</t>
  </si>
  <si>
    <t>If you enable this setting, ("User Account Control: Allow UIAccess applications to prompt for elevation without using the secure desktop), requests for elevation are automatically sent to the interactive desktop (not the secure desktop) and also appear on the remote administrators view of the desktop during a Windows Remote Assistance session, and the remote administrator is able to provide the appropriate credentials for elevation. This setting does not change the behavior of the UAC elevation prompt for administrators.</t>
  </si>
  <si>
    <t>CCE-10534-6</t>
  </si>
  <si>
    <t>Set User Account Control: Allow UIAccess applications to prompt for elevation without using the secure desktop to Disabled. One method to achieve the recommended configuration via Group Policy is to perform the following:
Set the following Group Policy setting to Disabled:
Computer Configuration\Windows Settings\security settings\Local Policies\Security Options\User Account Control: Allow UIAccess applications to prompt for elevation without using the secure desktop</t>
  </si>
  <si>
    <t>WIN2K8R2-025</t>
  </si>
  <si>
    <t>Set Accounts: Limit local account use of blank passwords to console logon only to Enabled</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</si>
  <si>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t>
  </si>
  <si>
    <t>Navigate to the UI Path articulated in the Remediation section and confirm it is set as prescribed. This group policy object is backed by the following registry location:
	HKEY_LOCAL_MACHINESystemCurrentControlSetControlLsa:LimitBlankPasswordUse</t>
  </si>
  <si>
    <t>The security setting "Accounts: Limit local account use of blank passwords to console logon only" is set to "enabled".</t>
  </si>
  <si>
    <t>The security setting "Accounts: Limit local account use of blank passwords to console logon only" is not enabled.</t>
  </si>
  <si>
    <t>1.1.1.2.1.56</t>
  </si>
  <si>
    <t>Blank passwords are a serious threat to computer security and should be forbidden through both organizational policy and suitable technical measures. In fact, the default settings for Active Directory(R)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</si>
  <si>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To implement the recommended configuration state, set the following Group Policy setting to Enabled. 
Computer Configuration&gt;Windows Settings&gt;security settings&gt;Local Policies&gt;Security Options&gt;Accounts: Limit local account use of blank passwords to console logon only.</t>
  </si>
  <si>
    <t>CCE-9992-9</t>
  </si>
  <si>
    <t>Set Accounts: Limit local account use of blank passwords to console logon only to Enabled. One method to achieve the recommended configuration via Group Policy is to perform the following:
Set the following Group Policy setting to Enabled:
Computer Configuration\Windows Settings\security settings\Local Policies\Security Options\Accounts: Limit local account use of blank passwords to console logon only</t>
  </si>
  <si>
    <t>WIN2K8R2-026</t>
  </si>
  <si>
    <t>Set Microsoft network server: Digitally sign communications (always) to Enabled</t>
  </si>
  <si>
    <t>This policy setting determines if the server side SMB service is required to perform SMB packet signing. Enable this policy setting in a mixed environment to prevent downstream clients from using the workstation as a network server.</t>
  </si>
  <si>
    <t>Navigate to the UI Path articulated in the Remediation section and confirm it is set as prescribed. This group policy object is backed by the following registry location:
	HKEY_LOCAL_MACHINESystemCurrentControlSetServicesLanManServerParameters:requiresecuritysignature</t>
  </si>
  <si>
    <t>The security setting "Microsoft network server: Digitally sign communications (always)" is set to "enabled".</t>
  </si>
  <si>
    <t>The security setting "Microsoft network server: Digitally sign communications (always)" is not enabled.</t>
  </si>
  <si>
    <t>1.1.1.2.1.57</t>
  </si>
  <si>
    <t>To implement the recommended configuration state, set the following Group Policy setting to Enabled. 
Computer Configuration&gt;Windows Settings&gt;security settings&gt;Local Policies&gt;Security Options&gt;Microsoft network server: Digitally sign communications (always).</t>
  </si>
  <si>
    <t>CCE-10992-6</t>
  </si>
  <si>
    <t>Set Microsoft network server: Digitally sign communications (always) to Enabled. One method to achieve the recommended configuration via Group Policy is to perform the following:
Set the following Group Policy setting to Enabled:
Computer Configuration\Windows Settings\security settings\Local Policies\Security Options\Microsoft network server: Digitally sign communications (always)</t>
  </si>
  <si>
    <t>WIN2K8R2-027</t>
  </si>
  <si>
    <t>Set Microsoft network server: Disconnect clients when logon hours expire to Enabled</t>
  </si>
  <si>
    <t>This policy setting determines whether to disconnect users who are connected to the local computer outside their user account's valid logon hours. It affects the SMB component. If you enable this policy setting, client sessions with the SMB service will be forcibly disconnected when the client's logon hours expire. If you disable this policy setting, established client sessions will be maintained after the client's logon hours expire. If you enable this policy setting you should also enable Network security: Force logoff when logon hours expire. If your organization configures logon hours for users, it makes sense to enable this policy setting.</t>
  </si>
  <si>
    <t>Navigate to the UI Path articulated in the Remediation section and confirm it is set as prescribed. This group policy object is backed by the following registry location:
	HKEY_LOCAL_MACHINESystemCurrentControlSetServicesLanManServerParameters:enableforcedlogoff</t>
  </si>
  <si>
    <t>The security setting "Microsoft network server: Disconnect clients when logon hours expire" is set to "enabled".</t>
  </si>
  <si>
    <t>The security setting "Microsoft network server: Disconnect clients when logon hours expire" is not enabled.</t>
  </si>
  <si>
    <t>1.1.1.2.1.60</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</si>
  <si>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</si>
  <si>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To implement the recommended configuration state, set the following Group Policy setting to Enabled. 
Computer Configuration&gt;Windows Settings&gt;security settings&gt;Local Policies&gt;Security Options&gt;Microsoft network server: Disconnect clients when logon hours expire.</t>
  </si>
  <si>
    <t>If logon hours are not used in your organization, this policy setting will have no impact. If logon hours are used, existing user sessions will be forcibly terminated when their logon hours expire.</t>
  </si>
  <si>
    <t>CCE-10983-5</t>
  </si>
  <si>
    <t>Set Microsoft network server: Disconnect clients when logon hours expire to Enabled. One method to achieve the recommended configuration via Group Policy is to perform the following:
Set the following Group Policy setting to Enabled:
Computer Configuration\Windows Settings\security settings\Local Policies\Security Options\Microsoft network server: Disconnect clients when logon hours expire</t>
  </si>
  <si>
    <t>WIN2K8R2-028</t>
  </si>
  <si>
    <t>Set Domain member: Maximum machine account password age to 24</t>
  </si>
  <si>
    <t>This policy setting determines the maximum allowable age for a computer account password. By default, domain members automatically change their domain passwords every 24 days. If you increase this interval significantly or set it to 0 so that the computers no longer change their passwords, an attacker would have more time to undertake a brute force attack against one of the computer accounts.</t>
  </si>
  <si>
    <t>The security setting "Domain member: Maximum machine account password age" is set to "24".</t>
  </si>
  <si>
    <t>The security setting "Domain member: Maximum machine account password age" is not set to "24".</t>
  </si>
  <si>
    <t>Updated from "30" to "24" to meet IRS Requirements</t>
  </si>
  <si>
    <t>HPW2</t>
  </si>
  <si>
    <t>HPW2: Password does not expire timely</t>
  </si>
  <si>
    <t>1.1.1.2.1.61</t>
  </si>
  <si>
    <t>In Active Directorybased domains, each computer has an account and password just like every user. By default, the domain members automatically change their domain password every 24 days. If you increase this interval significantly, or set it to 0 so that the computers no longer change their passwords, an attacker will have more time to undertake a brute force attack to guess the password of one or more computer accounts.</t>
  </si>
  <si>
    <t>To implement the recommended configuration state, set the following Group Policy setting to 24. 
Computer Configuration&gt;Windows Settings&gt;security settings&gt;Local Policies&gt;Security Options&gt;Domain member: Maximum machine account password age.</t>
  </si>
  <si>
    <t>CCE-10903-3</t>
  </si>
  <si>
    <t>Set Domain member: Maximum machine account password age to 24. One method to achieve the recommended configuration via Group Policy is to perform the following:
Set the following Group Policy setting to 24:
Computer Configuration\Windows Settings\security settings\Local Policies\Security Options\Domain member: Maximum machine account password age</t>
  </si>
  <si>
    <t>WIN2K8R2-029</t>
  </si>
  <si>
    <t>Set Network access: Restrict anonymous access to Named Pipes and Shares to Enabled</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</si>
  <si>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HKLMSystem CurrentControlSetServicesLanManServerParameters registry key. This registry value toggles null session shares on or off to control whether the server service restricts unauthenticated clients access to named resources. Null sessions are a weakness that can be exploited through shares (including the default shares) on computers in your environment.</t>
  </si>
  <si>
    <t>Navigate to the UI Path articulated in the Remediation section and confirm it is set as prescribed. This group policy object is backed by the following registry location:
	HKEY_LOCAL_MACHINESystemCurrentControlSetServicesLanManServerParameters:restrictnullsessaccess</t>
  </si>
  <si>
    <t>The security setting "Network access: Restrict anonymous access to Named Pipes and Shares" is set to "enabled".</t>
  </si>
  <si>
    <t>The security setting "Network access: Restrict anonymous access to Named Pipes and Shares" is not enabled.</t>
  </si>
  <si>
    <t>1.1.1.2.1.62</t>
  </si>
  <si>
    <t>Null sessions are a weakness that can be exploited through shares (including the default shares) on computers in your environment.</t>
  </si>
  <si>
    <t>To implement the recommended configuration state, set the following Group Policy setting to Enabled. 
Computer Configuration&gt;Windows Settings&gt;security settings&gt;Local Policies&gt;Security Options&gt;Network access: Restrict anonymous access to Named Pipes and Shares.</t>
  </si>
  <si>
    <t>You can enable this policy setting to restrict null session access for unauthenticated users to all server pipes and shared folders except those that are listed in the NullSessionPipes and NullSessionShares entries. If you choose to enable this setting and are supporting Windows NT 4.0 domains, you should check if any of the named pipes are required to maintain trust relationships between the domains, and then add the pipe to the Network access: Named pipes that can be accessed anonymously: . COMNAPSNA session access . COMNODESNA session access . SQLQUERYSQL instance access . SPOOLSSSpooler service . LLSRPCLicense Logging service . NetlogonNet Logon service . LsarpcLSA access . SamrRemote access to SAM objects . browserComputer Browser service Previous to the release of Windows Server 2003 with Service Pack 1 (SP1) these named pipes were allowed anonymous access by default, but with the increased hardening in Windows Server 2003 with SP1 these pipes must be explicitly added if needed.</t>
  </si>
  <si>
    <t>CCE-10940-5</t>
  </si>
  <si>
    <t>Set Network access: Restrict anonymous access to Named Pipes and Shares to Enabled. One method to achieve the recommended configuration via Group Policy is to perform the following:
Set the following Group Policy setting to Enabled:
Computer Configuration\Windows Settings\security settings\Local Policies\Security Options\Network access: Restrict anonymous access to Named Pipes and Shares</t>
  </si>
  <si>
    <t>WIN2K8R2-030</t>
  </si>
  <si>
    <t>Set User Account Control: Switch to the secure desktop when prompting for elevation to Enabled</t>
  </si>
  <si>
    <t>This policy setting controls whether the elevation request prompt is displayed on the interactive users desktop or the secure desktop. The options are: . Enabled: (Default) All elevation requests go to the secure desktop regardless of prompt behavior policy settings for administrators and standard users. . Disabled: All elevation requests go to the interactive users desktop. Prompt behavior policy settings for administrators and standard users are used.</t>
  </si>
  <si>
    <t>Navigate to the UI Path articulated in the Remediation section and confirm it is set as prescribed. This group policy object is backed by the following registry location:
	HKEY_LOCAL_MACHINESoftwareMicrosoftWindowsCurrentVersionPoliciesSystem:PromptOnSecureDesktop</t>
  </si>
  <si>
    <t>The security setting "User Account Control: Switch to the secure desktop when prompting for elevation" is set to "enabled".</t>
  </si>
  <si>
    <t>The security setting "User Account Control: Switch to the secure desktop when prompting for elevation" is not enabled.</t>
  </si>
  <si>
    <t>1.1.1.2.1.63</t>
  </si>
  <si>
    <t>Elevation prompt dialog boxes can be spoofed, causing users to disclose their passwords to malicious software.</t>
  </si>
  <si>
    <t>To implement the recommended configuration state, set the following Group Policy setting to Enabled. 
Computer Configuration&gt;Windows Settings&gt;security settings&gt;Local Policies&gt;Security Options&gt;User Account Control: Switch to the secure desktop when prompting for elevation.</t>
  </si>
  <si>
    <t>CCE-10109-7</t>
  </si>
  <si>
    <t>Set User Account Control: Switch to the secure desktop when prompting for elevation to Enabled. One method to achieve the recommended configuration via Group Policy is to perform the following:
Set the following Group Policy setting to Enabled:
Computer Configuration\Windows Settings\security settings\Local Policies\Security Options\User Account Control: Switch to the secure desktop when prompting for elevation</t>
  </si>
  <si>
    <t>WIN2K8R2-031</t>
  </si>
  <si>
    <t>Set MSS: (DisableIPSourceRouting) IP source routing protection level (protects against packet spoofing) to Highest protection, source routing is completely disabled</t>
  </si>
  <si>
    <t>The registry value entry DisableIPSourceRouting was added to the template file in the HKEY_LOCAL_MACHINESystemCurrentControlSetServicesTcpipParameters registry key. The entry appears as MSS: (DisableIPSourceRouting) IP source routing protection level (protects against packet spoofing) in the SCE. 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t>
  </si>
  <si>
    <t>Navigate to the UI Path articulated in the Remediation section and confirm it is set as prescribed. This group policy object is backed by the following registry location:
	HKEY_LOCAL_MACHINESystemCurrentControlSetServicesTcpipParameters:DisableIPSourceRouting</t>
  </si>
  <si>
    <t>The security setting "MSS: (DisableIPSourceRouting) IP source routing protection level (protects against packet spoofing)" is set to "Highest protection, source routing is completely disabled".
Note: The registry value for "Highest protection, source routing is completely disabled" is "2".</t>
  </si>
  <si>
    <t>The security setting "MSS: DisableIPSourceRouting" is not set to "2".</t>
  </si>
  <si>
    <t>1.1.1.2.1.64</t>
  </si>
  <si>
    <t>To implement the recommended configuration state, set the following Group Policy setting to 2. 
Computer Configuration&gt;Windows Settings&gt;security settings&gt;Local Policies&gt;Security Options&gt;MSS: (DisableIPSourceRouting) IP source routing protection level (protects against packet spoofing)</t>
  </si>
  <si>
    <t>CCE-10732-6</t>
  </si>
  <si>
    <t>Set MSS: (DisableIPSourceRouting) IP source routing protection level (protects against packet spoofing) to Highest protection, source routing is completely disabled. One method to achieve the recommended configuration via Group Policy is to perform the following:
Set the following Group Policy setting to 2:
Computer Configuration\Windows Settings\security settings\Local Policies\Security Options\MSS: (DisableIPSourceRouting) IP source routing protection level (protects against packet spoofing)</t>
  </si>
  <si>
    <t>WIN2K8R2-032</t>
  </si>
  <si>
    <t>Set Domain member: Digitally sign secure channel data (when possible) to Enabled</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</si>
  <si>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Microsoft recommends to configure the Domain member: Digitally sign secure channel data (when possible) setting to Enabled.</t>
  </si>
  <si>
    <t>Navigate to the UI Path articulated in the Remediation section and confirm it is set as prescribed. This group policy object is backed by the following registry location:
	HKEY_LOCAL_MACHINESystemCurrentControlSetServicesNetlogonParameters:signsecurechannel</t>
  </si>
  <si>
    <t>The security setting "Domain member: Digitally sign secure channel data (when possible)" is set to "enabled".</t>
  </si>
  <si>
    <t>The security setting "Domain member: Digitally sign secure channel data (when possible)" is not enabled.</t>
  </si>
  <si>
    <t>1.1.1.2.1.65</t>
  </si>
  <si>
    <t>To implement the recommended configuration state, set the following Group Policy setting to Enabled. 
Computer Configuration&gt;Windows Settings&gt;security settings&gt;Local Policies&gt;Security Options&gt;Domain member: Digitally sign secure channel data (when possible)</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</si>
  <si>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</si>
  <si>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CCE-10009-9</t>
  </si>
  <si>
    <t>Set Domain member: Digitally sign secure channel data (when possible) to Enabled. One method to achieve the recommended configuration via Group Policy is to perform the following:
Set the following Group Policy setting to Enabled:
Computer Configuration\Windows Settings\security settings\Local Policies\Security Options\Domain member: Digitally sign secure channel data (when possible)</t>
  </si>
  <si>
    <t>WIN2K8R2-033</t>
  </si>
  <si>
    <t>Set User Account Control: Only elevate executables that are signed and validated to Disabled</t>
  </si>
  <si>
    <t>This policy setting enforces public key infrastructure (PKI) signature checks for any interactive applications that request elevation of privilege. Enterprise administrators can control which applications are allowed to run by adding certificates to the Trusted Publishers certificate store on local computers. The options are: . Enabled: Enforces the PKI certification path validation for a given executable file before it is permitted to run. . Disabled: (Default) Does not enforce PKI certification path validation before a given executable file is permitted to run.</t>
  </si>
  <si>
    <t>Navigate to the UI Path articulated in the Remediation section and confirm it is set as prescribed. This group policy object is backed by the following registry location:
	HKEY_LOCAL_MACHINESoftwareMicrosoftWindowsCurrentVersionPoliciesSystem:ValidateAdminCodeSignatures</t>
  </si>
  <si>
    <t>The security setting "User Account Control: Only elevate executables that are signed and validated" is set to "disabled".</t>
  </si>
  <si>
    <t>The security setting "User Account Control: Only elevate executables that are signed and validated" is not disabled.</t>
  </si>
  <si>
    <t>1.1.1.2.1.66</t>
  </si>
  <si>
    <t>Intellectual property, personally identifiable information, and other confidential data are normally manipulated by applications on the computer and require elevated credentials to get access to the information. Users and administrators inherently trust applications used with these information sources and provide their credentials. If one of these applications is replaced by a rogue application that appears identical to the trusted application the confidential data could be compromised and the users administrative credentials would also be compromised.</t>
  </si>
  <si>
    <t>To implement the recommended configuration state, set the following Group Policy setting to Disabled. 
Computer Configuration&gt;Windows Settings&gt;security settings&gt;Local Policies&gt;Security Options&gt;User Account Control: Only elevate executables that are signed and validated</t>
  </si>
  <si>
    <t>Enabling this setting requires that you have a PKI infrastructure and that your Enterprise administrators have populated the Trusted Root Store with the certificates for the allowed applications. Some older applications are not signed and will not be able to be used in an environment that is hardened with this setting. You should carefully test your applications in a pre-production environment before implementing this setting. For information about the steps required to test application compatibility, make application compatibility fixes, and sign installer packages to prepare your organization for deployment of Windows Vista User Account Control, see Understanding and Configuring User Account Control in Windows Vista (http://go.microsoft.com/fwlink/?LinkID=79026). Control over the applications that are installed on the desktops and the hardware that is able to join your domain should provide similar protection from the vulnerability addressed by this setting. Additionally, the level of protection provided by this setting is not an assurance that all rogue applications will be found</t>
  </si>
  <si>
    <t>CCE-10922-3</t>
  </si>
  <si>
    <t>Set User Account Control: Only elevate executables that are signed and validated to Disabled. One method to achieve the recommended configuration via Group Policy is to perform the following:
Set the following Group Policy setting to Disabled:
Computer Configuration\Windows Settings\security settings\Local Policies\Security Options\User Account Control: Only elevate executables that are signed and validated</t>
  </si>
  <si>
    <t>WIN2K8R2-034</t>
  </si>
  <si>
    <t>AC-6</t>
  </si>
  <si>
    <t>Least Privilege</t>
  </si>
  <si>
    <t>Set System settings: Use Certificate Rules on Windows Executables for Software Restriction Policies to Enabled</t>
  </si>
  <si>
    <t>This policy setting determines whether digital certificates are processed when software restriction policies are enabled and a user or process attempts to run software with an .exe file name extension. It enables or disables certificate rules (a type of software restriction policies rule). With software restriction policies, you can create a certificate rule that will allow or disallow the execution of Authenticode(R)-signed software, based on the digital certificate that is associated with the software. For certificate rules to take effect in software restriction policies, you must enable this policy setting.</t>
  </si>
  <si>
    <t>Navigate to the UI Path articulated in the Remediation section and confirm it is set as prescribed. This group policy object is backed by the following registry location:
	HKEY_LOCAL_MACHINESoftwarePoliciesMicrosoftWindowsSaferCodeIdentifiers:AuthenticodeEnabled</t>
  </si>
  <si>
    <t>The security setting "System settings: Use Certificate Rules on Windows Executables for Software Restriction Policies" is set to "enabled".</t>
  </si>
  <si>
    <t>The security setting "System settings: Use Certificate Rules on Windows Executables for Software Restriction Policies" is not enabled.</t>
  </si>
  <si>
    <t>1.1.1.2.1.67</t>
  </si>
  <si>
    <t>Software restriction policies help to protect users and computers because they can prevent the execution of unauthorized code, such as viruses and Trojans horses.</t>
  </si>
  <si>
    <t>To implement the recommended configuration state, set the following Group Policy setting to Enabled. 
Computer Configuration&gt;Windows Settings&gt;security settings&gt;Local Policies&gt;Security Options&gt;System settings: Use Certificate Rules on Windows Executables for Software Restriction Policies</t>
  </si>
  <si>
    <t>If you enable certificate rules, software restriction policies check a certificate revocation list (CRL) to ensure that the software's certificate and signature are valid. This checking process may negatively affect performance when signed programs start. To disable this feature you can edit the software restriction policies in the desired GPO. On the Trusted Publishers Properties dialog box, clear the Publisher and Timestamp check boxes.</t>
  </si>
  <si>
    <t>CCE-10900-9</t>
  </si>
  <si>
    <t>Set System settings: Use Certificate Rules on Windows Executables for Software Restriction Policies to Enabled. One method to achieve the recommended configuration via Group Policy is to perform the following:
Set the following Group Policy setting to Enabled:
Computer Configuration\Windows Settings\security settings\Local Policies\Security Options\System settings: Use Certificate Rules on Windows Executables for Software Restriction Policies</t>
  </si>
  <si>
    <t>WIN2K8R2-035</t>
  </si>
  <si>
    <t>Set Microsoft network client: Send unencrypted password to third-party SMB servers to Disabled</t>
  </si>
  <si>
    <t>Disable this policy setting to prevent the SMB redirector from sending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t>
  </si>
  <si>
    <t>Navigate to the UI Path articulated in the Remediation section and confirm it is set as prescribed. This group policy object is backed by the following registry location:
	HKEY_LOCAL_MACHINESystemCurrentControlSetServicesLanmanWorkstationParameters:EnablePlainTextPassword</t>
  </si>
  <si>
    <t>The security setting "Microsoft network client: Send unencrypted password to third-party SMB servers" is set to "disabled".</t>
  </si>
  <si>
    <t>The security setting "Microsoft network client: Send unencrypted password to third-party SMB servers" is not disabled.</t>
  </si>
  <si>
    <t>1.1.1.2.1.69</t>
  </si>
  <si>
    <t>If you enable this policy setting, the server can transmit passwords in plaintext across the network to other computers that offer SMB services. These other computers may not use any of the SMB security mechanisms that are included with Windows Server 2003.</t>
  </si>
  <si>
    <t>To implement the recommended configuration state, set the following Group Policy setting to Disabled. 
Computer Configuration&gt;Windows Settings&gt;security settings&gt;Local Policies&gt;Security Options&gt;Microsoft network client: Send unencrypted password to third-party SMB servers</t>
  </si>
  <si>
    <t>Some very old applications and operating systems such as MS-DOS, Windows for Workgroups 3.11, and Windows 95a may not be able to communicate with the servers in your organization by means of the SMB protocol.</t>
  </si>
  <si>
    <t>CCE-10838-1</t>
  </si>
  <si>
    <t>Set Microsoft network client: Send unencrypted password to third-party SMB servers to Disabled. One method to achieve the recommended configuration via Group Policy is to perform the following:
Set the following Group Policy setting to Disabled:
Computer Configuration\Windows Settings\security settings\Local Policies\Security Options\Microsoft network client: Send unencrypted password to third-party SMB servers</t>
  </si>
  <si>
    <t>WIN2K8R2-036</t>
  </si>
  <si>
    <t>AC-8</t>
  </si>
  <si>
    <t>System Use Notification</t>
  </si>
  <si>
    <t>Configure Interactive logon: Message text for users attempting to log on</t>
  </si>
  <si>
    <t>Microsoft recommends that you use this setting, if appropriate to your environment and your organizations business requirements, to help protect end user computers. This policy setting specifies a text message that displays to users when they log on.</t>
  </si>
  <si>
    <t>Navigate to the UI Path articulated in the Remediation section and confirm it is set as prescribed for your organization. This group policy object is backed by the following registry location:
	HKEY_LOCAL_MACHINESoftwareMicrosoftWindowsCurrentVersionPoliciesSystem:LegalNoticeText</t>
  </si>
  <si>
    <t>The Windows policy setting "Interactive logon: Message title for users attempting to log 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</si>
  <si>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The interactive logon warning banner does not meet IRS Publication 1075 Exhibit 8 standards.</t>
  </si>
  <si>
    <t>Added IRS Warning Banner</t>
  </si>
  <si>
    <t>HAC14
HAC38</t>
  </si>
  <si>
    <t>HAC14: Warning banner is insufficient
HAC38: Warning banner does not exist</t>
  </si>
  <si>
    <t>1.1.1.2.1.70</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</si>
  <si>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</si>
  <si>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To implement the recommended configuration state, set the following Group Policy setting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Computer Configuration&gt;Windows Settings&gt;security settings&gt;Local Policies&gt;Security Options&gt;Interactive logon: Message text for users attempting to log on</t>
  </si>
  <si>
    <t>Users will see a message in a dialog box before they can log on to the server console.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 If you inadvertently create a logon message policy on a Windows Vista-based or Windows XP Professional-based computer and you discover that it does not display properly on Windows 2000-based computers, do the following: Change the setting to Not Defined, and then change the setting to the desired value by using a Windows 2000-based computer. Important If you do not reconfigure this setting to Not Defined before reconfiguring the setting using a Windows 2000-based computer, the changes will not take effect properly.</t>
  </si>
  <si>
    <t>CCE-10673-2</t>
  </si>
  <si>
    <t>Configure Interactive logon: Message text for users attempting to log on. One method to achieve the recommended configuration via Group Policy is to perform the following:
Set the following Group Policy setting to a warning banner that is IRS compliant.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Computer Configuration\Windows Settings\security settings\Local Policies\Security Options\Interactive logon: Message text for users attempting to log on</t>
  </si>
  <si>
    <t>WIN2K8R2-037</t>
  </si>
  <si>
    <t>Set System objects: Strengthen default permissions of internal system objects (e.g. Symbolic Links) to Enabled</t>
  </si>
  <si>
    <t>This policy setting determines the strength of the default discretionary access control list (DACL) for objects. The setting helps secure objects that can be located and shared among processes and its default configuration strengthens the DACL, because it allows users who are not administrators to read shared objects but does not allow them to modify any that they did not create.</t>
  </si>
  <si>
    <t>Navigate to the UI Path articulated in the Remediation section and confirm it is set as prescribed. This group policy object is backed by the following registry location:
	HKEY_LOCAL_MACHINESystemCurrentControlSetControlSession Manager:ProtectionMode</t>
  </si>
  <si>
    <t>The security setting "System objects: Strengthen default permissions of internal system objects (e.g. Symbolic Links)" is set to "enabled".</t>
  </si>
  <si>
    <t>The security setting "System objects: Strengthen default permissions of internal system objects (e.g. Symbolic Links)" is not enabled.</t>
  </si>
  <si>
    <t>1.1.1.2.1.71</t>
  </si>
  <si>
    <t>This setting determines the strength of the default DACL for objects. Windows Server 2003 maintains a global list of shared computer resources so that objects can be located and shared among processes. Each type of object is created with a default DACL that specifies who can access the objects and with what permissions. If you enable this setting, the default DACL is strengthened because non-administrator users are allowed to read shared objects but not modify shared objects that they did not create.</t>
  </si>
  <si>
    <t>To implement the recommended configuration state, set the following Group Policy setting to Enabled. 
Computer Configuration&gt;Windows Settings&gt;security settings&gt;Local Policies&gt;Security Options&gt;System objects: Strengthen default permissions of internal system objects (e.g. Symbolic Links)</t>
  </si>
  <si>
    <t>CCE-11010-6</t>
  </si>
  <si>
    <t>Set System objects: Strengthen default permissions of internal system objects (e.g. Symbolic Links) to Enabled. One method to achieve the recommended configuration via Group Policy is to perform the following:
Set the following Group Policy setting to Enabled: Computer Configuration\Windows Settings\security settings\Local Policies\Security Options\System objects: Strengthen default permissions of internal system objects (e.g. Symbolic Links).</t>
  </si>
  <si>
    <t>WIN2K8R2-038</t>
  </si>
  <si>
    <t>Set Network access: Do not allow anonymous enumeration of SAM accounts and shares to Enabled</t>
  </si>
  <si>
    <t>This policy setting controls the ability of anonymous users to enumerate SAM accounts as well as shares. If you enable this policy setting, anonymous users will not be able to enumerate domain account user names and network share names on the workstations in your environment. The Network access: Do not allow anonymous enumeration of SAM accounts and shares setting is configured to Enabled for the two environments that are discussed in this guide.</t>
  </si>
  <si>
    <t>Navigate to the UI Path articulated in the Remediation section and confirm it is set as prescribed. This group policy object is backed by the following registry location:
	HKEY_LOCAL_MACHINESystemCurrentControlSetControlLsa:RestrictAnonymous</t>
  </si>
  <si>
    <t>The security setting "Network access: Do not allow anonymous enumeration of SAM accounts and shares" is set to "enabled".</t>
  </si>
  <si>
    <t>The security setting "Network access: Do not allow anonymous enumeration of SAM accounts and shares" is not enabled.</t>
  </si>
  <si>
    <t>1.1.1.2.1.72</t>
  </si>
  <si>
    <t>An unauthorized user could anonymously list account names and shared resources and use the information to attempt to guess passwords or perform social engineering attacks.</t>
  </si>
  <si>
    <t>To implement the recommended configuration state, set the following Group Policy setting to Enabled. 
Computer Configuration&gt;Windows Settings&gt;security settings&gt;Local Policies&gt;Security Options&gt;Network access: Do not allow anonymous enumeration of SAM accounts and shares</t>
  </si>
  <si>
    <t>It will be impossible to grant access to users of another domain across a one-way trust because administrators in the trusting domain will be unable to enumerate lists of accounts in the other domain. Users who access file and print servers anonymously will be unable to list the shared network resources on those servers; the users will have to authenticate before they can view the lists of shared folders and printers.</t>
  </si>
  <si>
    <t>CCE-10557-7</t>
  </si>
  <si>
    <t>Set Network access: Do not allow anonymous enumeration of SAM accounts and shares to Enabled. One method to achieve the recommended configuration via Group Policy is to perform the following:
Set the following Group Policy setting to Enabled:
Computer Configuration\Windows Settings\security settings\Local Policies\Security Options\Network access: Do not allow anonymous enumeration of SAM accounts and shares</t>
  </si>
  <si>
    <t>WIN2K8R2-039</t>
  </si>
  <si>
    <t>Set User Account Control: Virtualize file and registry write failures to per-user locations to Enabled</t>
  </si>
  <si>
    <t>This policy setting controls whether application write failures are redirected to defined registry and file system locations. This policy setting mitigates applications that run as administrator and write run-time application data to %ProgramFiles%, %Windir%, %Windir%system32, or HKLMSoftware. The options are: . Enabled: (Default) Application write failures are redirected at run time to defined user locations for both the file system and registry. . Disabled: Applications that write data to protected locations fail.</t>
  </si>
  <si>
    <t>Navigate to the UI Path articulated in the Remediation section and confirm it is set as prescribed. This group policy object is backed by the following registry location:
	HKEY_LOCAL_MACHINESoftwareMicrosoftWindowsCurrentVersionPoliciesSystem:EnableVirtualization</t>
  </si>
  <si>
    <t>The security setting "User Account Control: Virtualize file and registry write failures to per-user locations" is set to "enabled".</t>
  </si>
  <si>
    <t>The security setting "User Account Control: Virtualize file and registry write failures to per-user locations" is not enabled.</t>
  </si>
  <si>
    <t>HAU10</t>
  </si>
  <si>
    <t>HAU10: Audit logs are not properly protected</t>
  </si>
  <si>
    <t>1.1.1.2.1.73</t>
  </si>
  <si>
    <t>This setting reduces vulnerabilities by ensuring that legacy applications only write data to permitted locations.</t>
  </si>
  <si>
    <t>To implement the recommended configuration state, set the following Group Policy setting to Enabled. 
Computer Configuration&gt;Windows Settings&gt;security settings&gt;Local Policies&gt;Security Options&gt;User Account Control: Virtualize file and registry write failures to per-user locations</t>
  </si>
  <si>
    <t>CCE-10865-4</t>
  </si>
  <si>
    <t>Set User Account Control: Virtualize file and registry write failures to per-user locations to Enabled. One method to achieve the recommended configuration via Group Policy is to perform the following:
Set the following Group Policy setting to Enabled:
Computer Configuration\Windows Settings\security settings\Local Policies\Security Options\User Account Control: Virtualize file and registry write failures to per-user locations</t>
  </si>
  <si>
    <t>WIN2K8R2-040</t>
  </si>
  <si>
    <t>AC-1</t>
  </si>
  <si>
    <t>Access Control Policies and Procedures</t>
  </si>
  <si>
    <t>Set MSS: (ScreenSaverGracePeriod) The time in seconds before the screen saver grace period expires (0 recommended) to 0</t>
  </si>
  <si>
    <t>The registry value entry ScreenSaverGracePeriod was added to the template file in the HKEY_LOCAL_MACHINESYSTEMSoftwareMicrosoft Windows NTCurrentVersionWinlogon registry key. The entry appears as MSS: (ScreenSaverGracePeriod) The time in seconds before the screen saver grace period expires (0 recommended) in the SCE. Windows includes a grace period between when the screen saver is launched and when the console is actually locked automatically when screen saver locking is enabled. This setting is configured to 0 seconds for both of the environments that are discussed in this guide.</t>
  </si>
  <si>
    <t>Navigate to the UI Path articulated in the Remediation section and confirm it is set as prescribed. This group policy object is backed by the following registry location:
	HKEY_LOCAL_MACHINESoftwareMicrosoftWindows NTCurrentVersionWinlogon:ScreenSaverGracePeriod</t>
  </si>
  <si>
    <t>The security setting "MSS: (ScreenSaverGracePeriod) The time in seconds before the screen saver grace period expires (0 recommended)" is set to "0".</t>
  </si>
  <si>
    <t>The security setting "MSS: ScreenSaverGracePeriod" is not set to "0".</t>
  </si>
  <si>
    <t>1.1.1.2.1.75</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</si>
  <si>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</si>
  <si>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To implement the recommended configuration state, set the following Group Policy setting to 0. 
Computer Configuration&gt;Windows Settings&gt;security settings&gt;Local Policies&gt;Security Options&gt;MSS: (ScreenSaverGracePeriod) The time in seconds before the screen saver grace period expires (0 recommended)</t>
  </si>
  <si>
    <t>Users will have to enter their passwords to resume their console sessions as soon as the screen saver activates.</t>
  </si>
  <si>
    <t>CCE-10019-8</t>
  </si>
  <si>
    <t>Set MSS: (ScreenSaverGracePeriod) The time in seconds before the screen saver grace period expires (0 recommended) to 0. One method to achieve the recommended configuration via Group Policy is to perform the following:
Set the following Group Policy setting to 0:
Computer Configuration\Windows Settings\security settings\Local Policies\Security Options\MSS: (ScreenSaverGracePeriod) The time in seconds before the screen saver grace period expires (0 recommended)</t>
  </si>
  <si>
    <t>WIN2K8R2-041</t>
  </si>
  <si>
    <t>Set Interactive logon: Do not require CTRL+ALT+DEL to Disabled</t>
  </si>
  <si>
    <t>This policy setting determines whether users must press CTRL+ALT+DEL before they log on. If you enable this policy setting, users can log on without this key combination. If you disable this policy setting, users must press CTRL+ALT+DEL before they log on to Windows unless they use a smart card for Windows logon. A smart card is a tamper-proof device that stores security information.</t>
  </si>
  <si>
    <t>Navigate to the UI Path articulated in the Remediation section and confirm it is set as prescribed. This group policy object is backed by the following registry location:
	HKEY_LOCAL_MACHINESoftwareMicrosoftWindowsCurrentVersionPoliciesSystem:DisableCAD</t>
  </si>
  <si>
    <t>The security setting "Interactive logon: Do not require CTRL+ALT+DEL" is set to "disabled".</t>
  </si>
  <si>
    <t>The security setting "Interactive logon: Do not require CTRL+ALT+DEL" is not disabled.</t>
  </si>
  <si>
    <t>1.1.1.2.1.76</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</si>
  <si>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</si>
  <si>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To implement the recommended configuration state, set the following Group Policy setting to Disabled. 
Computer Configuration&gt;Windows Settings&gt;security settings&gt;Local Policies&gt;Security Options&gt;Interactive logon: Do not require CTRL+ALT+DEL</t>
  </si>
  <si>
    <t>Unless they use a smart card to log on, users will have to simultaneously press three keys before the logon dialog box will display.</t>
  </si>
  <si>
    <t>CCE-10810-0</t>
  </si>
  <si>
    <t>Set Interactive logon: Do not require CTRL+ALT+DEL to Disabled. One method to achieve the recommended configuration via Group Policy is to perform the following:
Set the following Group Policy setting to Disabled:
Computer Configuration\Windows Settings\security settings\Local Policies\Security Options\Interactive logon: Do not require CTRL+ALT+DEL</t>
  </si>
  <si>
    <t>WIN2K8R2-042</t>
  </si>
  <si>
    <t>Set Devices: Prevent users from installing printer drivers to Enabled</t>
  </si>
  <si>
    <t>It is feasible for a attacker to disguise a Trojan horse program as a printer driver. The program may appear to users as if they must use it to print, but such a program could unleash malicious code on your computer network. To reduce the possibility of such an event, only administrators should be allowed to install printer drivers. However, because laptops are mobile devices, laptop users may occasionally need to install a printer driver from a remote source to continue their work. Therefore, this policy setting should be disabled for laptop users, but always enabled for desktop users.</t>
  </si>
  <si>
    <t>Navigate to the UI Path articulated in the Remediation section and confirm it is set as prescribed. This group policy object is backed by the following registry location:
	HKEY_LOCAL_MACHINESystemCurrentControlSetControlPrintProvidersLanMan Print ServicesServers:AddPrinterDrivers</t>
  </si>
  <si>
    <t>The security setting "Devices: Prevent users from installing printer drivers" is set to "enabled".</t>
  </si>
  <si>
    <t>The security setting "Devices: Prevent users from installing printer drivers" is not enabled.</t>
  </si>
  <si>
    <t>1.1.1.2.1.78</t>
  </si>
  <si>
    <t>It may be appropriate in some organizations to allow users to install printer drivers on their own workstations. However, you should allow only Administrators, not users, to do so on servers, because printer driver installation on a server may unintentionally cause the computer to become less stable. A malicious user could install inappropriate printer drivers in a deliberate attempt to damage the computer, or a user might accidentally install malicious software that masquerades as a printer driver.</t>
  </si>
  <si>
    <t>To implement the recommended configuration state, set the following Group Policy setting to Enabled. 
Computer Configuration&gt;Windows Settings&gt;security settings&gt;Local Policies&gt;Security Options&gt;Devices: Prevent users from installing printer drivers</t>
  </si>
  <si>
    <t>Only users with Administrative, Power User, or Server Operator privileges will be able to install printers on the servers. If this policy setting is enabled but the driver for a network printer already exists on the local computer, users can still add the network printer.</t>
  </si>
  <si>
    <t>CCE-9999-4</t>
  </si>
  <si>
    <t>Enable the Devices: Prevent users from installing printer drivers. One method to achieve the recommended configuration via Group Policy is to perform the following: 
Set the following UI path to Enabled:
Computer Configuration\Policies\Windows Settings\Security Settings\Local Policies\Security Options\Devices: Prevent users from installing printer drivers</t>
  </si>
  <si>
    <t>WIN2K8R2-043</t>
  </si>
  <si>
    <t>AC-4</t>
  </si>
  <si>
    <t>Information Flow Enforcement</t>
  </si>
  <si>
    <t>Set MSS: (SafeDllSearchMode) Enable Safe DLL search mode (recommended) to Enabled</t>
  </si>
  <si>
    <t>The registry value entry SafeDllSearchMode was added to the template file in the HKEY_LOCAL_MACHINE SYSTEMCurrentControlSetControlSession Manager registry key. The entry appears as MSS: (SafeDllSearchMode) Enable Safe DLL search mode (recommended) in the SCE. 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t>
  </si>
  <si>
    <t>Navigate to the UI Path articulated in the Remediation section and confirm it is set as prescribed. This group policy object is backed by the following registry location:
	HKEY_LOCAL_MACHINESYSTEMCurrentControlSetControlSession Manager:SafeDllSearchMode</t>
  </si>
  <si>
    <t>The security setting "MSS: (SafeDllSearchMode) Enable Safe DLL search mode (recommended)" is set to "enabled".</t>
  </si>
  <si>
    <t>The security setting "MSS: SafeDllSearchMode" is not enabled.</t>
  </si>
  <si>
    <t>HCM10</t>
  </si>
  <si>
    <t>HCM10: System has unneeded functionality installed</t>
  </si>
  <si>
    <t>1.1.1.2.1.79</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</si>
  <si>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</si>
  <si>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To implement the recommended configuration state, set the following Group Policy setting to Enabled. 
Computer Configuration&gt;Windows Settings&gt;security settings&gt;Local Policies&gt;Security Options&gt;MSS: (SafeDllSearchMode) Enable Safe DLL search mode (recommended)</t>
  </si>
  <si>
    <t>Applications will be forced to search for DLLs in the system path first. For applications that require unique versions of these DLLs that are included with the application, this entry could cause performance or stability problems.</t>
  </si>
  <si>
    <t>CCE-10772-2</t>
  </si>
  <si>
    <t>Enable the MSS: (SafeDllSearchMode) Enable Safe DLL search mode (recommended). One method to achieve the recommended configuration via Group Policy is to perform the following: 
Set the following UI path to Enabled:
Computer Configuration\Policies\Administrative Templates\MSS (Legacy)\MSS: (SafeDllSearchMode) Enable Safe DLL search mode (recommended)</t>
  </si>
  <si>
    <t>WIN2K8R2-044</t>
  </si>
  <si>
    <t>Set MSS: (AutoAdminLogon) Enable Automatic Logon (not recommended) to Disabled</t>
  </si>
  <si>
    <t>The registry value entry AutoAdminLogon was added to the template file in the HKEY_LOCAL_MACHINESoftwareMicrosoftWindows NTCurrentVersionWinlogon registry key. The entry appears as MSS: (AutoAdminLogon) Enable Automatic Logon (not recommended) in the Security Configuration Editor. 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the Knowledge Base article 315231, How to turn on automatic logon in Windows XP.</t>
  </si>
  <si>
    <t>Navigate to the UI Path articulated in the Remediation section and confirm it is set as prescribed. This group policy object is backed by the following registry location:
	HKEY_LOCAL_MACHINESoftwareMicrosoftWindows NTCurrentVersionWinlogon:AutoAdminLogon</t>
  </si>
  <si>
    <t>The security setting "MSS: (AutoAdminLogon) Enable Automatic Logon (not recommended)" is set to "disabled".</t>
  </si>
  <si>
    <t>The security setting "MSS: AutoAdminLogon" is not disabled.</t>
  </si>
  <si>
    <t>1.1.1.2.1.80</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</si>
  <si>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</si>
  <si>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To implement the recommended configuration state, set the following Group Policy setting to Disabled. 
Computer Configuration&gt;Windows Settings&gt;security settings&gt;Local Policies&gt;Security Options&gt;MSS: (AutoAdminLogon) Enable Automatic Logon (not recommended)</t>
  </si>
  <si>
    <t>None. By default this entry is not enabled.</t>
  </si>
  <si>
    <t>CCE-10745-8</t>
  </si>
  <si>
    <t>Disable the MSS: (AutoAdminLogon) Enable Automatic Logon (not recommended). One method to achieve the recommended configuration via Group Policy is to perform the following:
Set the following UI path to Disabled:
Computer Configuration\Policies\Administrative Templates\MSS (Legacy)\MSS: (AutoAdminLogon) Enable Automatic Logon (not recommended)</t>
  </si>
  <si>
    <t>WIN2K8R2-045</t>
  </si>
  <si>
    <t>Set Network security: Minimum session security for NTLM SSP based (including secure RPC) clients to Require NTLMv2 session security, Require 128-bit encryption</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</si>
  <si>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clients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t>
  </si>
  <si>
    <t>Navigate to the UI Path articulated in the Remediation section and confirm it is set as prescribed. This group policy object is backed by the following registry location:
	HKEY_LOCAL_MACHINESystemCurrentControlSetControlLsaMSV1_0:NTLMMinClientSec</t>
  </si>
  <si>
    <t>The security setting "Network security: Minimum session security for NTLM SSP based (including secure RPC) clients" is set to "Require NTLMv2 session security, Require 128-bit encryption".</t>
  </si>
  <si>
    <t>The security setting "Network security: Minimum session security for NTLM SSP based (including secure RPC) clients" is not properly configured.</t>
  </si>
  <si>
    <t>1.1.1.2.1.81</t>
  </si>
  <si>
    <t>You can enable all of the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</si>
  <si>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To implement the recommended configuration state, set the following Group Policy setting to 537395200. 
Computer Configuration&gt;Windows Settings&gt;security settings&gt;Local Policies&gt;Security Options&gt;Network security: Minimum session security for NTLM SSP based (including secure RPC) clients</t>
  </si>
  <si>
    <t>Client applications that are enforcing these settings will be unable to communicate with older servers that do not support them. This setting could impact Windows Clustering when applied to servers running Windows Server 2003, see "How to apply more restrictive security settings on a Windows Server 2003-based cluster server" at http://support.microsoft.com/default.aspx?scid=kb;en-us;891597 and "You receive an "Error 0x8007042b" error message when you add or join a node to a cluster if you use NTLM version 2 in Windows Server 2003" at http://support.microsoft.com/kb/890761/ for more information on possible issues and how to resolve them.</t>
  </si>
  <si>
    <t>CCE-10035-4</t>
  </si>
  <si>
    <t>Set the Network security: Minimum session security for NTLM SSP based (including secure RPC) clients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clients</t>
  </si>
  <si>
    <t>WIN2K8R2-046</t>
  </si>
  <si>
    <t>Set Microsoft network client: Digitally sign communications (always) to Enabled</t>
  </si>
  <si>
    <t>This policy setting determines whether packet signing is required by the SMB client component. If you enable this policy setting, the Microsoft network client computer cannot communicate with a Microsoft network server unless that server agrees to sign SMB packets. In mixed environments with legacy client computers, set this option to Disabled because these computers will not be able to authenticate or gain access to domain controllers. However, you can use this policy setting in Windows 2000 or later environments.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t>
  </si>
  <si>
    <t>Navigate to the UI Path articulated in the Remediation section and confirm it is set as prescribed. This group policy object is backed by the following registry location:
	HKEY_LOCAL_MACHINESystemCurrentControlSetServicesLanmanWorkstationParameters:RequireSecuritySignature</t>
  </si>
  <si>
    <t>The security setting "Microsoft network client: Digitally sign communications (always)" is set to "enabled".</t>
  </si>
  <si>
    <t>The security setting "Microsoft network client: Digitally sign communications (always)" is not enabled.</t>
  </si>
  <si>
    <t>1.1.1.2.1.82</t>
  </si>
  <si>
    <t>To implement the recommended configuration state, set the following Group Policy setting to Enabled. 
Computer Configuration&gt;Windows Settings&gt;security settings&gt;Local Policies&gt;Security Options&gt;Microsoft network client: Digitally sign communications (always)</t>
  </si>
  <si>
    <t>CCE-10970-2</t>
  </si>
  <si>
    <t xml:space="preserve">Enable the Microsoft network client: Digitally sign communications (always).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(always)
</t>
  </si>
  <si>
    <t>WIN2K8R2-047</t>
  </si>
  <si>
    <t>Set Shutdown: Clear virtual memory pagefile to Disabled</t>
  </si>
  <si>
    <t>This policy setting determines whether the virtual memory pagefile is cleared when the system is shut down. When this policy setting is enabled, the system pagefile is cleared each time that the system shuts down properly. If you enable this security setting, the hibernation file (Hiberfil.sys) is zeroed out when hibernation is disabled on a portable computer system. It will take longer to shut down and restart the computer, and will be especially noticeable on computers with large paging files.</t>
  </si>
  <si>
    <t>Navigate to the UI Path articulated in the Remediation section and confirm it is set as prescribed. This group policy object is backed by the following registry location:
	HKEY_LOCAL_MACHINESystemCurrentControlSetControlSession ManagerMemory Management:ClearPageFileAtShutdown</t>
  </si>
  <si>
    <t>The security setting "Shutdown: Clear virtual memory pagefile" is set to "disabled".</t>
  </si>
  <si>
    <t>The security setting "Shutdown: Clear virtual memory pagefile" is not disabled.</t>
  </si>
  <si>
    <t>HSI33</t>
  </si>
  <si>
    <t>HSI33: Memory protection mechanisms are not sufficient</t>
  </si>
  <si>
    <t>1.1.1.2.1.83</t>
  </si>
  <si>
    <t>Important information that is kept in real memory may be written periodically to the page file to help Windows Server 2003 handle multitasking functions. An attacker who has physical access to a server that has been shut down could view the contents of the paging file. The attacker could move the system volume into a different computer and then analyze the contents of the paging file. Although this process is time consuming, it could expose data that is cached from random access memory (RAM) to the paging file. Caution An attacker who has physical access to the server could bypass this countermeasure by simply unplugging the server from its power source.</t>
  </si>
  <si>
    <t>To implement the recommended configuration state, set the following Group Policy setting to Disabled. 
Computer Configuration&gt;Windows Settings&gt;security settings&gt;Local Policies&gt;Security Options&gt;Shutdown: Clear virtual memory pagefile</t>
  </si>
  <si>
    <t>It will take longer to shut down and restart the server, especially on servers with large paging files. For a server with 2 gigabytes (GB) of RAM and a 2-GB paging file, this policy setting could increase the shutdown process by 20 to 30 minutes, or more. For some organizations, this downtime violates their internal service level agreements. Therefore, use caution before you implement this countermeasure in your environment.</t>
  </si>
  <si>
    <t>CCE-11049-4</t>
  </si>
  <si>
    <t>Set Shutdown: Clear virtual memory pagefile to Disabled. One method to achieve the recommended configuration via Group Policy is to perform the following:
Set the following Group Policy setting to Disabled:
Computer Configuration\Windows Settings\security settings\Local Policies\Security Options\Shutdown: Clear virtual memory pagefile</t>
  </si>
  <si>
    <t>WIN2K8R2-048</t>
  </si>
  <si>
    <t>Set Network access: Remotely accessible registry paths and sub-paths</t>
  </si>
  <si>
    <t>This policy setting determines which registry paths and sub-paths will be accessible when an application or process references the WinReg key to determine access permissions. Note: In Windows XP this setting is called Network access: Remotely accessible registry paths, the setting with that same name in Windows Vista, Windows Server 2008, and Windows Server 2003 does not exist in Windows XP.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</si>
  <si>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Navigate to the UI Path articulated in the Remediation section and confirm it is set as prescribed. This group policy object is backed by the following registry location:
	HKEY_LOCAL_MACHINESystemCurrentControlSetControlSecurePipeServersWinregAllowedPaths:Machine</t>
  </si>
  <si>
    <t>The security setting "Network access: Remotely accessible registry paths and sub-paths" is set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t>
  </si>
  <si>
    <t>The security setting "Network access: Remotely accessible registry paths and sub-paths" is not properly configured.</t>
  </si>
  <si>
    <t>1.1.1.2.1.84</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</si>
  <si>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</si>
  <si>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To implement the recommended configuration state, set the following Group Policy setting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
Computer Configuration&gt;Windows Settings&gt;security settings&gt;Local Policies&gt;Security Options&gt;Network access: Remotely accessible registry paths and sub-paths</t>
  </si>
  <si>
    <t>Remote management tools such as the Microsoft Baseline Security Analyzer and Microsoft Systems Management Server require remote access to the registry to properly monitor and manage those computers. If you remove the default registry paths from the list of accessible ones, such remote management tools could fail. Note: If you want to allow remote access, you must also enable the Remote Registry service.</t>
  </si>
  <si>
    <t>CCE-10935-5</t>
  </si>
  <si>
    <t>Set Network access: Remotely accessible registry paths and sub-paths. One method to achieve the recommended configuration via Group Policy is to perform the following:
Set the following Group Policy setting to the following list: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Configuration\Windows Settings\security settings\Local Policies\Security Options\Network access: Remotely accessible registry paths and sub-paths</t>
  </si>
  <si>
    <t>WIN2K8R2-049</t>
  </si>
  <si>
    <t>Set Network access: Do not allow anonymous enumeration of SAM accounts to Enabled</t>
  </si>
  <si>
    <t>This policy setting controls the ability of anonymous users to enumerate the accounts in the Security Accounts Manager (SAM). If you enable this policy setting, users with anonymous connections cannot enumerate domain account user names on the workstations in your environment. This policy setting also allows additional restrictions on anonymous connections.</t>
  </si>
  <si>
    <t>Navigate to the UI Path articulated in the Remediation section and confirm it is set as prescribed. This group policy object is backed by the following registry location:
	HKEY_LOCAL_MACHINESystemCurrentControlSetControlLsa:RestrictAnonymousSAM</t>
  </si>
  <si>
    <t>The security setting "Network access: Do not allow anonymous enumeration of SAM accounts" is set to "enabled".</t>
  </si>
  <si>
    <t>The security setting "Network access: Do not allow anonymous enumeration of SAM accounts" is not enabled.</t>
  </si>
  <si>
    <t>1.1.1.2.1.85</t>
  </si>
  <si>
    <t>An unauthorized user could anonymously list account names and use the information to perform social engineering attacks or attempt to guess passwords. (Social engineering attacks try to deceive users in some way to obtain passwords or some form of security information.)</t>
  </si>
  <si>
    <t>To implement the recommended configuration state, set the following Group Policy setting to Enabled. 
Computer Configuration&gt;Windows Settings&gt;security settings&gt;Local Policies&gt;Security Options&gt;Network access: Do not allow anonymous enumeration of SAM accounts</t>
  </si>
  <si>
    <t>It will be impossible to establish trusts with Windows NT 4.0based domains. Also, client computers that run older versions of the Windows operating system such as Windows NT 3.51 and Windows 95 will experience problems when they try to use resources on the server.</t>
  </si>
  <si>
    <t>CCE-10027-1</t>
  </si>
  <si>
    <t>Set Network access: Do not allow anonymous enumeration of SAM accounts to Enabled. One method to achieve the recommended configuration via Group Policy is to perform the following:
Set the following Group Policy setting to Enabled:
Computer Configuration\Windows Settings\security settings\Local Policies\Security Options\Network access: Do not allow anonymous enumeration of SAM accounts</t>
  </si>
  <si>
    <t>WIN2K8R2-050</t>
  </si>
  <si>
    <t>Set Shutdown: Allow system to be shut down without having to log on to Disabled</t>
  </si>
  <si>
    <t>This policy setting determines whether a computer can be shut down when a user is not logged on. If this policy setting is enabled, the shutdown command is available on the Windows logon screen. It is recommended to disable this policy setting to restrict the ability to shut down the computer to users with credentials on the system.</t>
  </si>
  <si>
    <t>Navigate to the UI Path articulated in the Remediation section and confirm it is set as prescribed. This group policy object is backed by the following registry location:
	HKEY_LOCAL_MACHINESoftwareMicrosoftWindowsCurrentVersionPoliciesSystem:ShutdownWithoutLogon</t>
  </si>
  <si>
    <t>The security setting "Shutdown: Allow system to be shut down without having to log on" is set to "disabled".</t>
  </si>
  <si>
    <t>The security setting "Shutdown: Allow system to be shut down without having to log on" is not disabled.</t>
  </si>
  <si>
    <t>HCM48</t>
  </si>
  <si>
    <t>HCM48: Low-risk operating system settings are not configured securely</t>
  </si>
  <si>
    <t>1.1.1.2.1.86</t>
  </si>
  <si>
    <t>Users who can access the console locally could shut down the computer. Attackers could also walk to the local console and restart the server, which would cause a temporary DoS condition. Attackers could also shut down the server and leave all of its applications and services unavailable.</t>
  </si>
  <si>
    <t>To implement the recommended configuration state, set the following Group Policy setting to Disabled. 
Computer Configuration&gt;Windows Settings&gt;security settings&gt;Local Policies&gt;Security Options&gt;Shutdown: Allow system to be shut down without having to log on</t>
  </si>
  <si>
    <t>Operators will have to log on to servers to shut them down or restart them.</t>
  </si>
  <si>
    <t>CCE-10419-0</t>
  </si>
  <si>
    <t>Disable Shutdown: Allow system to be shut down without having to log on. One method to achieve the recommended configuration via Group Policy is to perform the following:
Set the following UI path to Disabled:
Computer Configuration\Policies\Windows Settings\Security Settings\Local Policies\Security Options\Shutdown: Allow system to be shut down without having to log on</t>
  </si>
  <si>
    <t>WIN2K8R2-051</t>
  </si>
  <si>
    <t>Set Audit: Force audit policy subcategory settings (Windows Vista or later) to override audit policy category settings to Enabled</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</si>
  <si>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t>
  </si>
  <si>
    <t>Navigate to the UI Path articulated in the Remediation section and confirm it is set as prescribed. This group policy object is backed by the following registry location:
	HKEY_LOCAL_MACHINESystemCurrentControlSetControlLsa:scenoapplylegacyauditpolicy</t>
  </si>
  <si>
    <t>The security setting "Audit: Force audit policy subcategory settings (Windows Vista or later) to override audit policy category settings" is set to "enabled".</t>
  </si>
  <si>
    <t>The security setting "Audit: Force audit policy subcategory settings (Windows Vista or later) to override audit policy category settings" is not enabled.</t>
  </si>
  <si>
    <t>HAU17</t>
  </si>
  <si>
    <t>HAU17: Audit logs do not capture sufficient auditable events</t>
  </si>
  <si>
    <t>1.1.1.2.1.87</t>
  </si>
  <si>
    <t>Prior to the introduction of auditing subcategories in Windows Vista, it was difficult to track events at a per-system or per-user level. The larger event categories created too many events and the key information that needed to be audited was difficult to find.</t>
  </si>
  <si>
    <t>To implement the recommended configuration state, set the following Group Policy setting to Enabled. 
Computer Configuration&gt;Windows Settings&gt;security settings&gt;Local Policies&gt;Security Options&gt;Audit: Force audit policy subcategory settings (Windows Vista or later) to override audit policy category settings</t>
  </si>
  <si>
    <t>The individual audit policy subcategories that are available in Windows Vista are not exposed in the interface of Group Policy tools. Administrators can deploy a custom audit policy that applies detailed security auditing settings to Windows Vista-based client computers in a Windows Server 2003 domain or in a Windows 2000 domain. If after enabling this setting, you attempt to modify an auditing setting by using Group Policy, the Group Policy auditing setting will be ignored in favor of the custom policy setting. To modify auditing settings by using Group Policy, you must first disable this key.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</si>
  <si>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CCE-10112-1</t>
  </si>
  <si>
    <t>Set Audit: Force audit policy subcategory settings (Windows Vista or later) to override audit policy category settings to Enabled. One method to achieve the recommended configuration via Group Policy is to perform the following:
Set the following Group Policy setting to Enabled:
Computer Configuration\Windows Settings\security settings\Local Policies\Security Options\Audit: Force audit policy subcategory settings (Windows Vista or later) to override audit policy category settings</t>
  </si>
  <si>
    <t>WIN2K8R2-052</t>
  </si>
  <si>
    <t>Set Network access: Let Everyone permissions apply to anonymous users to Disabled</t>
  </si>
  <si>
    <t>This policy setting determines what additional permissions are assigned for anonymous connections to the computer. If you enable this policy setting, anonymous Windows users are allowed to perform certain activities, such as enumerate the names of domain accounts and network shares. An unauthorized user could anonymously list account names and shared resources and use the information to guess passwords or perform social engineering attacks.</t>
  </si>
  <si>
    <t>Navigate to the UI Path articulated in the Remediation section and confirm it is set as prescribed. This group policy object is backed by the following registry location:
	HKEY_LOCAL_MACHINESystemCurrentControlSetControlLsa:EveryoneIncludesAnonymous</t>
  </si>
  <si>
    <t>The security setting "Network access: Let Everyone permissions apply to anonymous users" is set to "disabled".</t>
  </si>
  <si>
    <t>The security setting "Network access: Let Everyone permissions apply to anonymous users" is not disabled.</t>
  </si>
  <si>
    <t>1.1.1.2.1.88</t>
  </si>
  <si>
    <t>An unauthorized user could anonymously list account names and shared resources and use the information to attempt to guess passwords, perform social engineering attacks, or launch DoS attacks.</t>
  </si>
  <si>
    <t>To implement the recommended configuration state, set the following Group Policy setting to Disabled. 
Computer Configuration&gt;Windows Settings&gt;security settings&gt;Local Policies&gt;Security Options&gt;Network access: Let Everyone permissions apply to anonymous users</t>
  </si>
  <si>
    <t>CCE-10297-0</t>
  </si>
  <si>
    <t>Set Network access: Let Everyone permissions apply to anonymous users to Disabled. One method to achieve the recommended configuration via Group Policy is to perform the following:
Set the following Group Policy setting to Disabled:
Computer Configuration\Windows Settings\security settings\Local Policies\Security Options\Network access: Let Everyone permissions apply to anonymous users</t>
  </si>
  <si>
    <t>WIN2K8R2-053</t>
  </si>
  <si>
    <t>Set User Account Control: Detect application installations and prompt for elevation to Enabled</t>
  </si>
  <si>
    <t>This policy setting controls the behavior of application installation detection for the computer. The options are: . Enabled: (Default for home) When an application installation package is detected that requires elevation of privilege, the user is prompted to enter an administrative user name and password. If the user enters valid credentials, the operation continues with the applicable privilege. . Disabled: (Default for enterprise) Application installation packages are not detected and prompted for elevation. Enterprises that are running standard user desktops and use delegated installation technologies such as Group Policy Software Installation or Systems Management Server (SMS) should disable this policy setting. In this case, installer detection is unnecessary.</t>
  </si>
  <si>
    <t>Navigate to the UI Path articulated in the Remediation section and confirm it is set as prescribed. This group policy object is backed by the following registry location:
	HKEY_LOCAL_MACHINESoftwareMicrosoftWindowsCurrentVersionPoliciesSystem:EnableInstallerDetection</t>
  </si>
  <si>
    <t>The security setting "User Account Control: Detect application installations and prompt for elevation" is set to "enabled".</t>
  </si>
  <si>
    <t>The security setting "User Account Control: Detect application installations and prompt for elevation" is not enabled.</t>
  </si>
  <si>
    <t>HSA4</t>
  </si>
  <si>
    <t>HSA4: Software installation rights are not limited to the technical staff</t>
  </si>
  <si>
    <t>1.1.1.2.1.90</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</si>
  <si>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</si>
  <si>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To implement the recommended configuration state, set the following Group Policy setting to Enabled. 
Computer Configuration&gt;Windows Settings&gt;security settings&gt;Local Policies&gt;Security Options&gt;User Account Control: Detect application installations and prompt for elevation</t>
  </si>
  <si>
    <t>Users will need to provide administrative passwords to be able to install programs.</t>
  </si>
  <si>
    <t>CCE-10794-6</t>
  </si>
  <si>
    <t>Set User Account Control: Detect application installations and prompt for elevation to Enabled. One method to achieve the recommended configuration via Group Policy is to perform the following:
Set the following Group Policy setting to Enabled:
Computer Configuration\Windows Settings\security settings\Local Policies\Security Options\User Account Control: Detect application installations and prompt for elevation</t>
  </si>
  <si>
    <t>WIN2K8R2-054</t>
  </si>
  <si>
    <t>Set Microsoft network client: Digitally sign communications (if server agrees) to Enabled</t>
  </si>
  <si>
    <t>This policy setting determines whether the SMB client will attempt to negotiate SMB packet signing. The implementation of digital signing in Windows based networks helps to prevent sessions from being hijacked. If you enable this policy setting, the Microsoft network client will use signing only if the server with which it communicates accepts digitally signed communication. Microsoft recommends to enable The Microsoft network client: Digitally sign communications (if server agrees) setting. Note Enabling this policy setting on SMB clients on your network makes them fully effective for packet signing with all clients and servers in your environment.</t>
  </si>
  <si>
    <t>Navigate to the UI Path articulated in the Remediation section and confirm it is set as prescribed. This group policy object is backed by the following registry location:
	HKEY_LOCAL_MACHINESystemCurrentControlSetServicesLanmanWorkstationParameters:EnableSecuritySignature</t>
  </si>
  <si>
    <t>The security setting "Microsoft network client: Digitally sign communications (if server agrees)" is set to "enabled".</t>
  </si>
  <si>
    <t>The security setting "Microsoft network client: Digitally sign communications (if server agrees)" is not enabled.</t>
  </si>
  <si>
    <t>1.1.1.2.1.91</t>
  </si>
  <si>
    <t>To implement the recommended configuration state, set the following Group Policy setting to Enabled. 
Computer Configuration&gt;Windows Settings&gt;security settings&gt;Local Policies&gt;Security Options&gt;Microsoft network client: Digitally sign communications (if server agrees)</t>
  </si>
  <si>
    <t>CCE-10974-4</t>
  </si>
  <si>
    <t>Set Microsoft network client: Digitally sign communications (if server agrees) to Enabled. One method to achieve the recommended configuration via Group Policy is to perform the following:
Set the following Group Policy setting to Enabled:
Computer Configuration\Windows Settings\security settings\Local Policies\Security Options\Microsoft network client: Digitally sign communications (if server agrees)</t>
  </si>
  <si>
    <t>WIN2K8R2-055</t>
  </si>
  <si>
    <t>Set Network security: LDAP client signing requirements to Negotiate signing</t>
  </si>
  <si>
    <t>This policy setting determines the level of data signing that is requested on behalf of clients that issue LDAP BIND requests, as follows: . None. The LDAP BIND request is issued with the caller-specified options. . Negotiate signing. If Transport Layer Security/Secure Sockets Layer (TLS/SSL) has not been started, the LDAP BIND request is initiated with the LDAP data signing option set in addition to the caller-specified options. If TLS/SSL has been started, the LDAP BIND request is initiated with the caller-specified options. . Require signature. This level is the same as Negotiate signing. However, if the LDAP server's intermediate saslBindInProgress response does not indicate that LDAP traffic signing is required, the caller is told that the LDAP BIND command request failed. Note: This policy setting does not have any impact on ldap_simple_bind or ldap_simple_bind_s. No Microsoft LDAP clients that are included with Windows XP Professional use ldap_simple_bind or ldap_simple_bind_s to communicate with a domain controller. The possible values for the Network security: LDAP client signing requirements setting are: . None . Negotiate signing . Require signature . Not Defined</t>
  </si>
  <si>
    <t>Navigate to the UI Path articulated in the Remediation section and confirm it is set as prescribed. This group policy object is backed by the following registry location:
	HKEY_LOCAL_MACHINESystemCurrentControlSetServicesLDAP:LDAPClientIntegrity</t>
  </si>
  <si>
    <t>The security setting "Network security: LDAP client signing requirements" is set to "Negotiate signing".</t>
  </si>
  <si>
    <t>The security setting "Network security: LDAP client signing requirements" is not set to "Negotiate signing".</t>
  </si>
  <si>
    <t>1.1.1.2.1.92</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</si>
  <si>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</si>
  <si>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To implement the recommended configuration state, set the following Group Policy setting to 1. 
Computer Configuration&gt;Windows Settings&gt;security settings&gt;Local Policies&gt;Security Options&gt;Network security: LDAP client signing requirements</t>
  </si>
  <si>
    <t>If you configure the server to require LDAP signatures you must also configure the client. If you do not configure the client it will not be able to communicate with the server, which could cause many features to fail, including user authentication, Group Policy, and logon scripts.</t>
  </si>
  <si>
    <t>CCE-10614-6</t>
  </si>
  <si>
    <t>Set Network security: LDAP client signing requirements to Negotiate signing. One method to achieve the recommended configuration via Group Policy is to perform the following:
Set the following Group Policy setting to 1:
Computer Configuration\Windows Settings\security settings\Local Policies\Security Options\Network security: LDAP client signing requirements</t>
  </si>
  <si>
    <t>WIN2K8R2-056</t>
  </si>
  <si>
    <t>Set Interactive logon: Do not display last user name to Enabled</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</si>
  <si>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t>
  </si>
  <si>
    <t>Navigate to the UI Path articulated in the Remediation section and confirm it is set as prescribed. This group policy object is backed by the following registry location:
	HKEY_LOCAL_MACHINESoftwareMicrosoftWindowsCurrentVersionPoliciesSystem:DontDisplayLastUserName</t>
  </si>
  <si>
    <t>The security setting "Interactive logon: Do not display last user name" is set to "enabled".</t>
  </si>
  <si>
    <t>The security setting "Interactive logon: Do not display last user name" is not enabled.</t>
  </si>
  <si>
    <t>1.1.1.2.1.93</t>
  </si>
  <si>
    <t>An attacker with access to the console (for example, someone with physical access or someone who is able to connect to the server through Terminal Services) could view the name of the last user who logged on to the server. The attacker could then try to guess the password, use a dictionary, or use a brute-force attack to try and log on.</t>
  </si>
  <si>
    <t>To implement the recommended configuration state, set the following Group Policy setting to Enabled. 
Computer Configuration&gt;Windows Settings&gt;security settings&gt;Local Policies&gt;Security Options&gt;Interactive logon: Do not display last user name</t>
  </si>
  <si>
    <t>Users will not see their user name or domain name when unlocking their computer, they will have to enter that information.</t>
  </si>
  <si>
    <t>CCE-10788-8</t>
  </si>
  <si>
    <t>Set Interactive logon: Do not display last user name to Enabled. One method to achieve the recommended configuration via Group Policy is to perform the following:
Set the following Group Policy setting to Enabled:
Computer Configuration\Windows Settings\security settings\Local Policies\Security Options\Interactive logon: Do not display last user name</t>
  </si>
  <si>
    <t>WIN2K8R2-057</t>
  </si>
  <si>
    <t>Set Network security: Do not store LAN Manager hash value on next password change to Enabled</t>
  </si>
  <si>
    <t>This policy setting determines whether the LAN Manager (LM) hash value for the new password is stored when the password is changed. The LM hash is relatively weak and prone to attack compared to the cryptographically stronger Microsoft Windows NT(R) hash. Note Older operating systems and some third-party applications may fail when this policy setting is enabled. Also you will need to change the password on all accounts after you enable this setting.</t>
  </si>
  <si>
    <t>Navigate to the UI Path articulated in the Remediation section and confirm it is set as prescribed. This group policy object is backed by the following registry location:
	HKEY_LOCAL_MACHINESystemCurrentControlSetControlLsa:NoLMHash</t>
  </si>
  <si>
    <t>The security setting "Network security: Do not store LAN Manager hash value on next password change" is set to "enabled".</t>
  </si>
  <si>
    <t>The security setting "Network security: Do not store LAN Manager hash value on next password change" is not enabled.</t>
  </si>
  <si>
    <t>HPW10</t>
  </si>
  <si>
    <t>HPW10: Passwords are allowed to be stored</t>
  </si>
  <si>
    <t>1.1.1.2.1.96</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</si>
  <si>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</si>
  <si>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To implement the recommended configuration state, set the following Group Policy setting to Enabled. 
Computer Configuration&gt;Windows Settings&gt;security settings&gt;Local Policies&gt;Security Options&gt;Network security: Do not store LAN Manager hash value on next password change</t>
  </si>
  <si>
    <t>Earlier operating systems such as Windows 95, Windows 98, and Windows ME as well as some third-party applications will fail.</t>
  </si>
  <si>
    <t>CCE-10830-8</t>
  </si>
  <si>
    <t>Set Network security: Do not store LAN Manager hash value on next password change to Enabled. One method to achieve the recommended configuration via Group Policy is to perform the following:
Set the following Group Policy setting to Enabled:
Computer Configuration\Windows Settings\security settings\Local Policies\Security Options\Network security: Do not store LAN Manager hash value on next password change</t>
  </si>
  <si>
    <t>WIN2K8R2-058</t>
  </si>
  <si>
    <t>Set Interactive logon: Prompt user to change password before expiration to 14</t>
  </si>
  <si>
    <t>This policy setting determines how far in advance users are warned that their password will expire. It is recommended that you configure this policy setting to 14 days to sufficiently warn users when their passwords will expire.</t>
  </si>
  <si>
    <t>Navigate to the UI Path articulated in the Remediation section and confirm it is set as prescribed. This group policy object is backed by the following registry location:
	HKEY_LOCAL_MACHINESoftwareMicrosoftWindows NTCurrentVersionWinlogon:passwordexpirywarning</t>
  </si>
  <si>
    <t>The security setting "Interactive logon: Prompt user to change password before expiration" is set to "14".</t>
  </si>
  <si>
    <t>The security setting "Interactive logon: Prompt user to change password before expiration" is not set to "14".</t>
  </si>
  <si>
    <t>HPW7</t>
  </si>
  <si>
    <t>HPW7: Password change notification is not sufficient</t>
  </si>
  <si>
    <t>1.1.1.2.1.97</t>
  </si>
  <si>
    <t>It is recommended that user passwords be configured to expire periodically. 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</si>
  <si>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To implement the recommended configuration state, set the following Group Policy setting to 14. 
Computer Configuration&gt;Windows Settings&gt;security settings&gt;Local Policies&gt;Security Options&gt;Interactive logon: Prompt user to change password before expiration</t>
  </si>
  <si>
    <t>Users will see a dialog box prompt to change their password each time that they log on to the domain when their password is configured to expire in 14 or fewer days.</t>
  </si>
  <si>
    <t>CCE-10930-6</t>
  </si>
  <si>
    <t>Set Interactive logon: Prompt user to change password before expiration to 14. One method to achieve the recommended configuration via Group Policy is to perform the following:
Set the following Group Policy setting to 14:
Computer Configuration\Windows Settings\security settings\Local Policies\Security Options\Interactive logon: Prompt user to change password before expiration</t>
  </si>
  <si>
    <t>WIN2K8R2-059</t>
  </si>
  <si>
    <t>Set Domain member: Require strong (Windows 2000 or later) session key to Enabled</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</si>
  <si>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later. If communication to non-Windows 2000based domains is required, it is recommended that you disable this policy setting.</t>
  </si>
  <si>
    <t>Navigate to the UI Path articulated in the Remediation section and confirm it is set as prescribed. This group policy object is backed by the following registry location:
	HKEY_LOCAL_MACHINESystemCurrentControlSetServicesNetlogonParameters:requirestrongkey</t>
  </si>
  <si>
    <t>The security setting "Domain member: Require strong (Windows 2000 or later) session key" is set to "enabled".</t>
  </si>
  <si>
    <t>The security setting "Domain member: Require strong (Windows 2000 or later) session key" is not enabled.</t>
  </si>
  <si>
    <t>1.1.1.2.1.100</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</si>
  <si>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</si>
  <si>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To implement the recommended configuration state, set the following Group Policy setting to Enabled. 
Computer Configuration&gt;Windows Settings&gt;security settings&gt;Local Policies&gt;Security Options&gt;Domain member: Require strong (Windows 2000 or later) session key</t>
  </si>
  <si>
    <t>Computers that have this policy setting enabled will not be able to join Windows NT 4.0 domains, and trusts between Active Directory domains and Windows NT-style domains may not work properly. Also, computers that do not support this policy setting will not be able to join domains in which the domain controllers have this policy setting enabled.</t>
  </si>
  <si>
    <t>CCE-10541-1</t>
  </si>
  <si>
    <t>Set Domain member: Require strong (Windows 2000 or later) session key to Enabled. One method to achieve the recommended configuration via Group Policy is to perform the following:
Set the following Group Policy setting to Enabled:
Computer Configuration\Windows Settings\security settings\Local Policies\Security Options\Domain member: Require strong (Windows 2000 or later) session key</t>
  </si>
  <si>
    <t>WIN2K8R2-060</t>
  </si>
  <si>
    <t>AC-12</t>
  </si>
  <si>
    <t>Session Termination</t>
  </si>
  <si>
    <t>Set Microsoft network server: Amount of idle time required before suspending session to 30</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</si>
  <si>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A value of 0 will disconnect an idle session as quickly as possible. The maximum value is 99999, which is 208 days; in effect, this value disables the setting.</t>
  </si>
  <si>
    <t>Navigate to the UI Path articulated in the Remediation section and confirm it is set as prescribed. This group policy object is backed by the following registry location:
	HKEY_LOCAL_MACHINESystemCurrentControlSetServicesLanManServerParameters:autodisconnect</t>
  </si>
  <si>
    <t>The security setting "Microsoft network server: Amount of idle time required before suspending session" is set to "30".</t>
  </si>
  <si>
    <t>The security setting "Microsoft network server: Amount of idle time required before suspending session" is not set to "30".</t>
  </si>
  <si>
    <t>Idle Time Out - No Change</t>
  </si>
  <si>
    <t>HRM5</t>
  </si>
  <si>
    <t>HRM5: User sessions do not terminate after the Publication 1075 period of inactivity</t>
  </si>
  <si>
    <t>1.1.1.2.1.101</t>
  </si>
  <si>
    <t>Each SMB session consumes server resources, and numerous null sessions will slow the server or possibly cause it to fail. An attacker could repeatedly establish SMB sessions until the servers SMB services become slow or unresponsive.</t>
  </si>
  <si>
    <t>To implement the recommended configuration state, set the following Group Policy setting to 30. 
Computer Configuration&gt;Windows Settings&gt;security settings&gt;Local Policies&gt;Security Options&gt;Microsoft network server: Amount of idle time required before suspending session</t>
  </si>
  <si>
    <t>There will be little impact because SMB sessions will be re-established automatically if the client resumes activity.</t>
  </si>
  <si>
    <t>CCE-10362-2</t>
  </si>
  <si>
    <t>Set Microsoft network server: Amount of idle time required before suspending session to 30. One method to achieve the recommended configuration via Group Policy is to perform the following:
Set the following Group Policy setting to 30:
Computer Configuration\Windows Settings\security settings\Local Policies\Security Options\Microsoft network server: Amount of idle time required before suspending session</t>
  </si>
  <si>
    <t>WIN2K8R2-061</t>
  </si>
  <si>
    <t>Set Interactive logon: Number of previous logons to cache (in case domain controller is not available) to 0</t>
  </si>
  <si>
    <t>This policy setting determines whether a user can log on to a Windows domain using cached account information. Logon information for domain accounts can be cached locally to allow users to log on even if a domain controller cannot be contacted. This policy setting determines the number of unique users for whom logon information is cached locally. If this value is set to 0, the logon cache feature is disabled. An attacker who is able to access the file system of the server could locate this cached information and use a brute force attack to determine user passwords.</t>
  </si>
  <si>
    <t>Navigate to the UI Path articulated in the Remediation section and confirm it is set as prescribed. This group policy object is backed by the following registry location:
	HKEY_LOCAL_MACHINESoftwareMicrosoftWindows NTCurrentVersionWinlogon:cachedlogonscount</t>
  </si>
  <si>
    <t>The security setting "Interactive logon: Number of previous logons to cache (in case domain controller is not available)" is set to "0".</t>
  </si>
  <si>
    <t>The security setting "Interactive logon: Number of previous logons to cache (in case domain controller is not available)" is not set to "0".</t>
  </si>
  <si>
    <t>1.1.1.2.1.102</t>
  </si>
  <si>
    <t>The number that is assigned to this policy setting indicates the number of users whose logon information the servers will cache locally. If the number is set to 10, then the server caches logon information for 10 users. When an eleventh user logs on to the computer, the server overwrites the oldest cached logon session. Users who access the server console will have their logon credentials cached on that server. An attacker who is able to access the file system of the server could locate this cached information and use a brute force attack to attempt to determine user passwords. To mitigate this type of attack, Windows encrypts the information and obscures its physical location.</t>
  </si>
  <si>
    <t>To implement the recommended configuration state, set the following Group Policy setting to 0. 
Computer Configuration&gt;Windows Settings&gt;security settings&gt;Local Policies&gt;Security Options&gt;Interactive logon: Number of previous logons to cache (in case domain controller is not available)</t>
  </si>
  <si>
    <t>Users will be unable to log on to any computers if there is no domain controller available to authenticate them. Organizations may want to configure this value to 2 for end-user computers, especially for mobile users. A configuration value of 2 means that the user's logon information will still be in the cache, even if a member of the IT department has recently logged on to their computer to perform system maintenance. This method allows users to log on to their computers when they are not connected to the organization's network.</t>
  </si>
  <si>
    <t>CCE-10926-4</t>
  </si>
  <si>
    <t>Set Interactive logon: Number of previous logons to cache (in case domain controller is not available) to 0. One method to achieve the recommended configuration via Group Policy is to perform the following:
Set the following Group Policy setting to 0:
Computer Configuration\Windows Settings\security settings\Local Policies\Security Options\Interactive logon: Number of previous logons to cache (in case domain controller is not available)</t>
  </si>
  <si>
    <t>WIN2K8R2-062</t>
  </si>
  <si>
    <t>Set Interactive logon: Require Domain Controller authentication to unlock workstation to Enabled</t>
  </si>
  <si>
    <t>Logon information is required to unlock a locked computer. For domain accounts, the Interactive logon: Require Domain Controller authentication to unlock workstation setting determines whether it is necessary to contact a domain controller to unlock a computer. If you enable this setting, a domain controller must authenticate the domain account that is being used to unlock the computer. If you disable this setting, logon information confirmation with a domain controller is not required for a user to unlock the computer. However, if you configure the Interactive logon: Number of previous logons to cache (in case domain controller is not available) setting to a value that is greater than zero, then the users cached credentials will be used to unlock the computer. Note: This setting applies to Windows 2000 computers, but it is not available through the Security Configuration Manager tools on these computers.</t>
  </si>
  <si>
    <t>Navigate to the UI Path articulated in the Remediation section and confirm it is set as prescribed. This group policy object is backed by the following registry location:
	HKEY_LOCAL_MACHINESoftwareMicrosoftWindows NTCurrentVersionWinlogon:ForceUnlockLogon</t>
  </si>
  <si>
    <t>The security setting "Interactive logon: Require Domain Controller authentication to unlock workstation" is set to "enabled".</t>
  </si>
  <si>
    <t>The security setting "Interactive logon: Require Domain Controller authentication to unlock workstation" is not enabled.</t>
  </si>
  <si>
    <t>1.1.1.2.1.104</t>
  </si>
  <si>
    <t>By default, the computer caches in memory the credentials of any users who are authenticated locally. The computer uses these cached credentials to authenticate anyone who attempts to unlock the console. When cached credentials are used, any changes that have recently been made to the account—such as user rights assignments, account lockout, or the account being disabled—are not considered or applied after the account is authenticated. User privileges are not updated, and (more importantly) disabled accounts are still able to unlock the console of the computer.</t>
  </si>
  <si>
    <t>To implement the recommended configuration state, set the following Group Policy setting to Enabled. 
Computer Configuration&gt;Windows Settings&gt;security settings&gt;Local Policies&gt;Security Options&gt;Interactive logon: Require Domain Controller authentication to unlock workstation</t>
  </si>
  <si>
    <t>When the console on a computer is locked, either by a user or automatically by a screen saver time-out, the console can only be unlocked if the user is able to re-authenticate to the domain controller. If no domain controller is available, then users cannot unlock their workstations. If you configure the Interactive logon: Number of previous logons to cache (in case domain controller is not available) setting to 0, users whose domain controllers are unavailable (such as mobile or remote users) will not be able to log on.</t>
  </si>
  <si>
    <t>CCE-10705-2</t>
  </si>
  <si>
    <t>Set Interactive logon: Require Domain Controller authentication to unlock workstation to Enabled. One method to achieve the recommended configuration via Group Policy is to perform the following:
Set the following Group Policy setting to Enabled:
Computer Configuration\Windows Settings\security settings\Local Policies\Security Options\Interactive logon: Require Domain Controller authentication to unlock workstation</t>
  </si>
  <si>
    <t>WIN2K8R2-063</t>
  </si>
  <si>
    <t>Set User Account Control: Behavior of the elevation prompt for standard users to Prompt for credentials</t>
  </si>
  <si>
    <t>This policy setting controls the behavior of the elevation prompt for standard users. The options are: . Prompt for credentials: When an operation requires elevation of privilege, the user is prompted to enter an administrative user name and password. If the user enters valid credentials, the operation continues with the applicable privilege. . Automatically deny elevation requests: When an operation requires elevation of privilege, a configurable access denied error message is displayed. An enterprise that is running desktops as standard user may choose this setting to reduce help desk calls. . Prompt for credentials on the secure desktop: (Default) When an operation requires elevation of privilege, the user is prompted on the secure desktop to enter a different user name and password. If the user enters valid credentials, the operation continues with the applicable privilege. Note that this option was introduced in Windows 7 and it is not applicable to computers running Windows Vista or Windows Server 2008.</t>
  </si>
  <si>
    <t>Navigate to the UI Path articulated in the Remediation section and confirm it is set as prescribed. This group policy object is backed by the following registry location:
	HKEY_LOCAL_MACHINESoftwareMicrosoftWindowsCurrentVersionPoliciesSystem:ConsentPromptBehaviorUser</t>
  </si>
  <si>
    <t>The security setting "User Account Control: Behavior of the elevation prompt for standard users" is set to "Prompt for credentials".</t>
  </si>
  <si>
    <t>The security setting "User Account Control: Behavior of the elevation prompt for standard users" is not set to "Prompt for credentials".</t>
  </si>
  <si>
    <t>1.1.1.2.1.107</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</si>
  <si>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</si>
  <si>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To implement the recommended configuration state, set the following Group Policy setting to 3. 
Computer Configuration&gt;Windows Settings&gt;security settings&gt;Local Policies&gt;Security Options&gt;User Account Control: Behavior of the elevation prompt for standard users</t>
  </si>
  <si>
    <t>Users will need to provide administrative passwords to be able to run programs with elevated privileges. This could cause an increased load on IT staff while the programs that are impacted are identified and standard operating procedures are modified to support least privilege operations.</t>
  </si>
  <si>
    <t>CCE-10807-6</t>
  </si>
  <si>
    <t>Set User Account Control: Behavior of the elevation prompt for standard users to Prompt for credentials. One method to achieve the recommended configuration via Group Policy is to perform the following:
Set the following Group Policy setting to 3: Computer Configuration\Windows Settings\security settings\Local Policies\Security Options\User Account Control: Behavior of the elevation prompt for standard users.</t>
  </si>
  <si>
    <t>WIN2K8R2-064</t>
  </si>
  <si>
    <t>Set User Account Control: Only elevate UIAccess applications that are installed in secure locations to Enabled</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</si>
  <si>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options are: . Enabled: (Default) If an application resides in a secure location in the file system, it runs only with UIAccess integrity. . Disabled: An application runs with UIAccess integrity even if it does not reside in a secure location in the file system.</t>
  </si>
  <si>
    <t>Navigate to the UI Path articulated in the Remediation section and confirm it is set as prescribed. This group policy object is backed by the following registry location:
	HKEY_LOCAL_MACHINESoftwareMicrosoftWindowsCurrentVersionPoliciesSystem:EnableSecureUIAPaths</t>
  </si>
  <si>
    <t>The security setting "User Account Control: Only elevate UIAccess applications that are installed in secure locations" is set to "enabled".</t>
  </si>
  <si>
    <t>The security setting "User Account Control: Only elevate UIAccess applications that are installed in secure locations" is not enabled.</t>
  </si>
  <si>
    <t>1.1.1.2.1.109</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</si>
  <si>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</si>
  <si>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To implement the recommended configuration state, set the following Group Policy setting to Enabled. 
Computer Configuration&gt;Windows Settings&gt;security settings&gt;Local Policies&gt;Security Options&gt;User Account Control: Only elevate UI&gt;Access applications that are installed in secure locations</t>
  </si>
  <si>
    <t>If the application that requests UIAccess meets the UIAccess setting requirements, Windows Vista starts the application with the ability to bypass most of the UIPI restrictions. If the application does not meet the security restrictions, the application will be started without UIAccess rights and can interact only with applications at the same or lower privilege level.</t>
  </si>
  <si>
    <t>CCE-10570-0</t>
  </si>
  <si>
    <t>Set User Account Control: Only elevate UIAccess applications that are installed in secure locations to Enabled. One method to achieve the recommended configuration via Group Policy is to perform the following:
Set the following Group Policy setting to Enabled:
Computer Configuration\Windows Settings\security settings\Local Policies\Security Options\User Account Control: Only elevate UI\Access applications that are installed in secure locations</t>
  </si>
  <si>
    <t>WIN2K8R2-065</t>
  </si>
  <si>
    <t>Set Network access: Remotely accessible registry paths to System&gt;CurrentControlSet&gt;Control&gt;ProductOptions
System&gt;CurrentControlSet&gt;Control&gt;Server Applications
Software&gt;Microsoft&gt;Windows NT&gt;CurrentVersion</t>
  </si>
  <si>
    <t>This policy setting determines which registry paths will be accessible after referencing the WinReg key to determine access permissions to the paths. Note: This setting does not exist in Windows XP. There was a setting with that name in Windows XP, but it is called Network access: Remotely accessible registry paths and subpaths in Windows Server 2003, Windows Vista, and Windows Server 2008.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</si>
  <si>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Navigate to the UI Path articulated in the Remediation section and confirm it is set as prescribed. This group policy object is backed by the following registry location:
	HKEY_LOCAL_MACHINESystemCurrentControlSetControlSecurePipeServersWinregAllowedExactPaths:Machine</t>
  </si>
  <si>
    <t>The security setting "Network access: Remotely accessible registry paths" is set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t>
  </si>
  <si>
    <t>The security setting "Network access: Remotely accessible registry paths" is not properly configured.</t>
  </si>
  <si>
    <t>1.1.1.2.1.110</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</si>
  <si>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</si>
  <si>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To implement the recommended configuration state, set the following Group Policy is set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
Computer Configuration&gt;Windows Settings&gt;security settings&gt;Local Policies&gt;Security Options&gt;Network access: Remotely accessible registry paths</t>
  </si>
  <si>
    <t>CCE-10949-6</t>
  </si>
  <si>
    <t>Set Network access: Remotely accessible registry paths to System\CurrentControlSet\Control\ProductOptions
System\CurrentControlSet\Control\Server ApplicationsSoftware\Microsoft\Windows NT\CurrentVersion. One method to achieve the recommended configuration via Group Policy is to perform the following:
Set the following Group Policy is set to the following list: 
System\CurrentControlSet\Control\Print\Printers
System\CurrentControlSet\Services\Eventlog
Software\Microsoft\OLAP Server
Software\Microsoft\Windows NT\CurrentVersion\Print
Software\Microsoft\Windows NT\CurrentVersion\Windows
System\CurrentControlSet\Cont
Computer Configuration\Windows Settings\security settings\Local Policies\Security Options\Network access: Remotely accessible registry paths</t>
  </si>
  <si>
    <t>WIN2K8R2-066</t>
  </si>
  <si>
    <t>Set Audit: Shut down system immediately if unable to log security audits to Disabled</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</si>
  <si>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Therefore, this policy setting is configured to Not Defined for both of the environments that are discussed in this chapter.</t>
  </si>
  <si>
    <t>Navigate to the UI Path articulated in the Remediation section and confirm it is set as prescribed. This group policy object is backed by the following registry location:
	HKEY_LOCAL_MACHINESystemCurrentControlSetControlLsa:crashonauditfail</t>
  </si>
  <si>
    <t>The security setting "Audit: Shut down system immediately if unable to log security audits" is set to "disabled".</t>
  </si>
  <si>
    <t>The security setting "Audit: Shut down system immediately if unable to log security audits" is not disabled.</t>
  </si>
  <si>
    <t>HAU25</t>
  </si>
  <si>
    <t>HAU25: Audit processing failures are not properly reported and responded to</t>
  </si>
  <si>
    <t>1.1.1.2.1.111</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</si>
  <si>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</si>
  <si>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To implement the recommended configuration state, set the following Group Policy setting to Disabled. 
Computer Configuration&gt;Windows Settings&gt;security settings&gt;Local Policies&gt;Security Options&gt;Audit: Shut down system immediately if unable to log security audits</t>
  </si>
  <si>
    <t>If you enable this policy setting,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t>
  </si>
  <si>
    <t>CCE-10742-5</t>
  </si>
  <si>
    <t>Set Audit: Shut down system immediately if unable to log security audits to Disabled. One method to achieve the recommended configuration via Group Policy is to perform the following:
Set the following Group Policy setting to Disabled:
Computer Configuration\Windows Settings\security settings\Local Policies\Security Options\Audit: Shut down system immediately if unable to log security audits</t>
  </si>
  <si>
    <t>WIN2K8R2-067</t>
  </si>
  <si>
    <t xml:space="preserve">Set Network access: Shares that can be accessed anonymously to </t>
  </si>
  <si>
    <t>This policy setting determines which network shares can be accessed by anonymous users. The default configuration for this policy setting has little effect because all users have to be authenticated before they can access shared resources on the server. Note: It can be very dangerous to add other shares to this Group Policy setting. Any network user can access any shares that are listed, which could exposure or corrupt sensitive data.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</si>
  <si>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Navigate to the UI Path articulated in the Remediation section and confirm it is set as prescribed. This group policy object is backed by the following registry location:
	HKEY_LOCAL_MACHINESystemCurrentControlSetServicesLanManServerParameters:NullSessionShares</t>
  </si>
  <si>
    <t>The security setting "Network access: Shares that can be accessed anonymously" is set to "Null".</t>
  </si>
  <si>
    <t>The security setting "Network access: Shares that can be accessed anonymously" is not properly configured.</t>
  </si>
  <si>
    <t>Updated Remediation.  Added "Defined but containing no entries (Blank)"</t>
  </si>
  <si>
    <t>1.1.1.2.1.114</t>
  </si>
  <si>
    <t>It is very dangerous to enable this setting. Any shares that are listed can be accessed by any network user, which could lead to the exposure or corruption of sensitive data.</t>
  </si>
  <si>
    <t>To implement the recommended configuration state, set the following Group Policy setting to (Blank) Defined but containing no entries. 
Computer Configuration&gt;Windows Settings&gt;security settings&gt;Local Policies&gt;Security Options&gt;Network access: Shares that can be accessed anonymously</t>
  </si>
  <si>
    <t>There should be little impact because this is the default configuration. Only authenticated users will have access to shared resources on the server.</t>
  </si>
  <si>
    <t>CCE-10821-7</t>
  </si>
  <si>
    <t>Set Network access: Shares that can be accessed anonymously to . One method to achieve the recommended configuration via Group Policy is to perform the following:
Set the following Group Policy setting to (Blank) Defined but containing no entries:
Computer Configuration\Windows Settings\security settings\Local Policies\Security Options\Network access: Shares that can be accessed anonymously</t>
  </si>
  <si>
    <t>WIN2K8R2-068</t>
  </si>
  <si>
    <t>Set Generate security audits to Local Service, Network Service</t>
  </si>
  <si>
    <t>This policy setting determines which users or processes can generate audit records in the Security log. When configuring a user right in the SCM enter a comma delimited list of accounts. Accounts can be either local or located in Active Directory, they can be groups, users, or computers.</t>
  </si>
  <si>
    <t>The security setting "Generate security audits" is set to "Local Service, Network Service".</t>
  </si>
  <si>
    <t>The security setting "Generate security audits" is not set to "Local Service, Network Service".</t>
  </si>
  <si>
    <t>1.1.1.2.2</t>
  </si>
  <si>
    <t>1.1.1.2.2.7</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</si>
  <si>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</si>
  <si>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To implement the recommended configuration state, set the following Group Policy setting to Local Service, Network Service. 
Computer Configuration&gt;Windows Settings&gt;security settings&gt;Local Policies&gt;User Rights Assignment&gt;Generate security audits</t>
  </si>
  <si>
    <t>CCE-10274-9</t>
  </si>
  <si>
    <t>Set Generate security audits to Local Service, Network Service. One method to achieve the recommended configuration via Group Policy is to perform the following:
Set the following Group Policy setting to Local Service, Network Service:
Computer Configuration\Windows Settings\security settings\Local Policies\User Rights Assignment\Generate security audit</t>
  </si>
  <si>
    <t>WIN2K8R2-069</t>
  </si>
  <si>
    <t>Set Create a pagefile to Administrators</t>
  </si>
  <si>
    <t>This policy setting allows users to change the size of the pagefile. By making the pagefile extremely large or extremely small, an attacker could easily affect the performance of a compromised computer. When configuring a user right in the SCM enter a comma delimited list of accounts. Accounts can be either local or located in Active Directory, they can be groups, users, or computers.</t>
  </si>
  <si>
    <t>The security setting "Create a pagefile" is set to "Administrators".</t>
  </si>
  <si>
    <t>The security setting "Create a pagefile" is not set to "Administrators".</t>
  </si>
  <si>
    <t>1.1.1.2.2.10</t>
  </si>
  <si>
    <t>Users who can change the page file size could make it extremely small or move the file to a highly fragmented storage volume, which could cause reduced computer performance.</t>
  </si>
  <si>
    <t>To implement the recommended configuration state, set the following Group Policy setting to Administrators. 
Computer Configuration&gt;Windows Settings&gt;security settings&gt;Local Policies&gt;User Rights Assignment&gt;Create a pagefile</t>
  </si>
  <si>
    <t>CCE-9937-4</t>
  </si>
  <si>
    <t>Set Create a pagefile to Administrators. One method to achieve the recommended configuration via Group Policy is to perform the following:
Set the following Group Policy setting to Administrators:
Computer Configuration\Windows Settings\security settings\Local Policies\User Rights Assignment\Create a pagefile</t>
  </si>
  <si>
    <t>WIN2K8R2-070</t>
  </si>
  <si>
    <t>Set Force shutdown from a remote system to Administrators</t>
  </si>
  <si>
    <t>This policy setting allows users to shut down Windows Vistabased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When configuring a user right in the SCM enter a comma delimited list of accounts. Accounts can be either local or located in Active Directory, they can be groups, users, or computers.</t>
  </si>
  <si>
    <t>The security setting "Force shutdown from a remote system" is set to "Administrators".</t>
  </si>
  <si>
    <t>The security setting "Force shutdown from a remote system" is not set to "Administrators".</t>
  </si>
  <si>
    <t>1.1.1.2.2.13</t>
  </si>
  <si>
    <t>Any user who can shut down a computer could cause a DoS condition to occur. Therefore, this user right should be tightly restricted.</t>
  </si>
  <si>
    <t>To implement the recommended configuration state, set the following Group Policy setting to Administrators. 
Computer Configuration&gt;Windows Settings&gt;security settings&gt;Local Policies&gt;User Rights Assignment&gt;Force shutdown from a remote system</t>
  </si>
  <si>
    <t>If you remove the Force shutdown from a remote system user right from the Server Operator group you could limit the abilities of users who are assigned to specific administrative roles in your environment. You should confirm that delegated activities will not be adversely affected.</t>
  </si>
  <si>
    <t>CCE-10785-4</t>
  </si>
  <si>
    <t>Set Force shutdown from a remote system to Administrators. One method to achieve the recommended configuration via Group Policy is to perform the following:
Set the following Group Policy setting to Administrators:
Computer Configuration\Windows Settings\security settings\Local Policies\User Rights Assignment\Force shutdown from a remote system</t>
  </si>
  <si>
    <t>WIN2K8R2-071</t>
  </si>
  <si>
    <t>Set Allow log on through Remote Desktop Services to Administrators</t>
  </si>
  <si>
    <t>This policy setting determines which users or groups have the right to log on as a Terminal Services client. Remote desktop users require this user right.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When configuring a user right in the SCM enter a comma delimited list of accounts. Accounts can be either local or located in Active Directory, they can be groups, users, or computers.</t>
  </si>
  <si>
    <t>The security setting "Allow log on through Remote Desktop Services" is set to "Administrators".</t>
  </si>
  <si>
    <t>The security setting "Allow log on through Remote Desktop Services" is not set to "Administrators".</t>
  </si>
  <si>
    <t>1.1.1.2.2.16</t>
  </si>
  <si>
    <t>Any account with the Allow log on through Terminal Services user right can log on to the remote console of the computer. If you do not restrict this user right to legitimate users who need to log on to the console of the computer, unauthorized users could download and run malicious software to elevate their privileges.</t>
  </si>
  <si>
    <t>To implement the recommended configuration state, set the following Group Policy setting to Administrators. 
Computer Configuration&gt;Windows Settings&gt;security settings&gt;Local Policies&gt;User Rights Assignment&gt;Allow log on through Remote Desktop Services</t>
  </si>
  <si>
    <t>Removal of the Allow log on through Terminal Services user right from other groups or membership changes in these default groups could limit the abilities of users who perform specific administrative roles in your environment. You should confirm that delegated activities will not be adversely affected.</t>
  </si>
  <si>
    <t>CCE-10858-9</t>
  </si>
  <si>
    <t>Set Allow log on through Remote Desktop Services to Administrators. One method to achieve the recommended configuration via Group Policy is to perform the following:
Set the following Group Policy setting to Administrators:
Computer Configuration\Windows Settings\security settings\Local Policies\User Rights Assignment\Allow log on through Remote Desktop Services</t>
  </si>
  <si>
    <t>WIN2K8R2-072</t>
  </si>
  <si>
    <t>Set Enable computer and user accounts to be trusted for delegation to No One</t>
  </si>
  <si>
    <t>This policy setting allows users to change the Trusted for Delegation setting on a computer object in Active Directory. Abuse of this privilege could allow unauthorized users to impersonate other users on the network. When configuring a user right in the SCM enter a comma delimited list of accounts. Accounts can be either local or located in Active Directory, they can be groups, users, or computers.</t>
  </si>
  <si>
    <t>The security setting "Enable computer and user accounts to be trusted for delegation" is set to "No One".</t>
  </si>
  <si>
    <t>The security setting "Enable computer and user accounts to be trusted for delegation" is not properly configured.</t>
  </si>
  <si>
    <t>1.1.1.2.2.18</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</si>
  <si>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</si>
  <si>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To implement the recommended configuration state, the following Group Policy should not be set to any user.
Computer Configuration&gt;Windows Settings&gt;security settings&gt;Local Policies&gt;User Rights Assignment&gt;Enable computer and user accounts to be trusted for delegation</t>
  </si>
  <si>
    <t>CCE-10618-7</t>
  </si>
  <si>
    <t>Set Enable computer and user accounts to be trusted for delegation to No One. One method to achieve the recommended configuration via Group Policy is to perform the following:
Set the following Group Policy to No One:
Computer Configuration\Windows Settings\security settings\Local Policies\User Rights Assignment\Enable computer and user accounts to be trusted for delegation</t>
  </si>
  <si>
    <t>WIN2K8R2-073</t>
  </si>
  <si>
    <t>Set Lock pages in memory to No One</t>
  </si>
  <si>
    <t>This policy setting allows a process to keep data in physical memory, which prevents the system from paging the data to virtual memory on disk. If this user right is assigned, significant degradation of system performance can occur. When configuring a user right in the SCM enter a comma delimited list of accounts. Accounts can be either local or located in Active Directory, they can be groups, users, or computers.</t>
  </si>
  <si>
    <t>The security setting "Lock pages in memory" is set to "No One".</t>
  </si>
  <si>
    <t>The security setting "Lock pages in memory" is not properly configured.</t>
  </si>
  <si>
    <t>1.1.1.2.2.19</t>
  </si>
  <si>
    <t>Users with the Lock pages in memory user right could assign physical memory to several processes, which could leave little or no RAM for other processes and result in a DoS condition.</t>
  </si>
  <si>
    <t>To implement the recommended configuration state, the following Group Policy should not be set to any user.
Computer Configuration&gt;Windows Settings&gt;security settings&gt;Local Policies&gt;User Rights Assignment&gt;Lock pages in memory</t>
  </si>
  <si>
    <t>CCE-10955-3</t>
  </si>
  <si>
    <t>Set Lock pages in memory to No One. One method to achieve the recommended configuration via Group Policy is to perform the following:
Set the following Group Policy to No One:
Computer Configuration\Windows Settings\security settings\Local Policies\User Rights Assignment\Lock pages in memory</t>
  </si>
  <si>
    <t>WIN2K8R2-074</t>
  </si>
  <si>
    <t>Set Deny access to this computer from the network to Guests</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</si>
  <si>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When configuring a user right in the SCM enter a comma delimited list of accounts. Accounts can be either local or located in Active Directory, they can be groups, users, or computers.</t>
  </si>
  <si>
    <t>The security setting "Deny access to this computer from the network" is set to "Guests".</t>
  </si>
  <si>
    <t>The security setting "Deny access to this computer from the network" is not set to "Guests".</t>
  </si>
  <si>
    <t>1.1.1.2.2.22</t>
  </si>
  <si>
    <t>Users who can log on to the computer over the network can enumerate lists of account names, group names, and shared resources. Users with permission to access shared folders and files can connect over the network and possibly view or modify data.</t>
  </si>
  <si>
    <t>To implement the recommended configuration state, set the following Group Policy setting to Guests (additional entries also acceptable as authorized per enterprise policy).
Computer Configuration&gt;Windows Settings&gt;security settings&gt;Local Policies&gt;User Rights Assignment&gt;Deny access to this computer from the network</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</si>
  <si>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</si>
  <si>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CCE-10733-4</t>
  </si>
  <si>
    <t>Set Deny access to this computer from the network to Guests. One method to achieve the recommended configuration via Group Policy is to perform the following:
Set the following Group Policy setting to Guests (additional entries also acceptable as authorized per enterprise policy):
Computer Configuration\Windows Settings\security settings\Local Policies\User Rights Assignment\Deny access to this computer from the network</t>
  </si>
  <si>
    <t>WIN2K8R2-075</t>
  </si>
  <si>
    <t>Set Bypass traverse checking to Administrators, Authenticated Users, Backup Operators, Local Service, Network Service</t>
  </si>
  <si>
    <t>This policy setting allows users who do not have the Traverse Folder access permission to pass through folders when they browse an object path in the NTFS file system or the registry. This user right does not allow users to list the contents of a folder. When configuring a user right in the SCM enter a comma delimited list of accounts. Accounts can be either local or located in Active Directory, they can be groups, users, or computers.</t>
  </si>
  <si>
    <t>The security setting "Bypass traverse checking" is set to "Administrators, Authenticated Users,  Backup Operators, Local Service, Network Service".</t>
  </si>
  <si>
    <t>The security setting "Bypass traverse checking" is not set to "Administrators, Authenticated Users, Backup Operators, Local Service, Network Service".</t>
  </si>
  <si>
    <t>1.1.1.2.2.24</t>
  </si>
  <si>
    <t>The default configuration for the Bypass traverse checking setting is to allow all users, including the Everyone group, to bypass traverse checking. Permissions to files and folders are controlled though appropriate configuration of file system access control lists (ACLs), as the ability to traverse the folder does not provide any read or write permissions to the user. The only scenario in which the default configuration could lead to a mishap would be if the administrator who configures permissions does not understand how this policy setting works. For example, the administrator might expect that users who are unable to access a folder will be unable to access the contents of any child folders. Such a situation is unlikely, and therefore this vulnerability presents little risk.</t>
  </si>
  <si>
    <t>To implement the recommended configuration state, set the following Group Policy setting to Administrators, Authenticated Users, Backup Operators, Local Service, Network Service. 
Computer Configuration&gt;Windows Settings&gt;security settings&gt;Local Policies&gt;User Rights Assignment&gt;Bypass traverse checking</t>
  </si>
  <si>
    <t>The Windows operating systems, as well as many applications, were designed with the expectation that anyone who can legitimately access the computer will have this user right. Therefore, we recommend that you thoroughly test any changes to assignments of the Bypass traverse checking user right before you make such changes to production systems. In particular, IIS requires this user right to be assigned to the Network Service, Local Service, IIS_WPG, IUSR_, and IWAM_ accounts. (It must also be assigned to the ASPNET account through its membership in the Users group.) We recommend that you leave this policy setting at its default configuration.</t>
  </si>
  <si>
    <t>CCE-10369-7</t>
  </si>
  <si>
    <t>Set Bypass traverse checking to Administrators, Authenticated Users, Backup Operators, Local Service, Network Service. One method to achieve the recommended configuration via Group Policy is to perform the following:
Set the following Group Policy setting to Administrators, Authenticated Users, Backup Operators, Local Service, Network Service:
Computer Configuration\Windows Settings\security settings\Local Policies\User Rights Assignment\Bypass traverse checking</t>
  </si>
  <si>
    <t>WIN2K8R2-076</t>
  </si>
  <si>
    <t>Set Debug programs to Administrators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</si>
  <si>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Note Microsoft released several security updates in October 2003 that used a version of Update.exe that required the administrator to have the Debug programs user right. Administrators who did not have this user right were unable to install these security updates until they reconfigured their user rights. This is not typical behavior for operating system updates. For more information, see Knowledge Base article 830846: Windows Product Updates may stop responding or may use most or all the CPU resources. When configuring a user right in the SCM enter a comma delimited list of accounts. Accounts can be either local or located in Active Directory, they can be groups, users, or computers.</t>
  </si>
  <si>
    <t>The security setting "Debug programs" is set to "Administrators".</t>
  </si>
  <si>
    <t>The security setting "Debug programs" is not set to "Administrators".</t>
  </si>
  <si>
    <t>1.1.1.2.2.25</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</si>
  <si>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</si>
  <si>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To implement the recommended configuration state, set the following Group Policy setting to Administrators. 
Computer Configuration&gt;Windows Settings&gt;security settings&gt;Local Policies&gt;User Rights Assignment&gt;Debug programs</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</si>
  <si>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privilege; if it does not have it, Windows Clustering will fail. For additional information about how to configure Windows Clustering in conjunction with computer hardening, see article 891597, How to apply more restrictive security settings on a Windows Server 2003based cluster server, in the Microsoft Knowledge Base (http://go.microsoft.com/fwlink/?LinkId=100746).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 Also, some older versions of Update.exe (which is used to install Windows product updates) require the account that applies the update to have this user right. If you install one of the patches that uses this version of Update.exe, the computer could become unresponsive. For more information, see article 830846, Windows Product Updates may stop responding or may use most or all the CPU resources, in the Microsoft Knowledge Base (http://go.microsoft.com/fwlink/?LinkId=100747).</t>
  </si>
  <si>
    <t>CCE-10915-7</t>
  </si>
  <si>
    <t>Set Debug programs to Administrators. One method to achieve the recommended configuration via Group Policy is to perform the following:
Set the following Group Policy setting to Administrators:
Computer Configuration\Windows Settings\security settings\Local Policies\User Rights Assignment\Debug programs</t>
  </si>
  <si>
    <t>WIN2K8R2-077</t>
  </si>
  <si>
    <t>Set Deny log on as a batch job to Guests</t>
  </si>
  <si>
    <t>This policy setting determines which accounts will not be able to log on to the computer as a batch job. A batch job is not a batch (.bat) file, but rather a batch-queue facility. Accounts that use the Task Scheduler to schedule jobs need this user right. The Deny log on as a batch job user right overrides the Log on as a batch job user right, which could be used to allow accounts to schedule jobs that consume excessive system resources. Such an occurrence could cause a DoS condition. Failure to assign this user right to the recommended accounts can be a security risk. When configuring a user right in the SCM enter a comma delimited list of accounts. Accounts can be either local or located in Active Directory, they can be groups, users, or computers.</t>
  </si>
  <si>
    <t>The security setting "Deny log on as a batch job" is set to "Guests".</t>
  </si>
  <si>
    <t>The security setting "Deny log on as a batch job" is not set to "Guests".</t>
  </si>
  <si>
    <t>1.1.1.2.2.30</t>
  </si>
  <si>
    <t>Accounts that have the Deny log on as a batch job user right could be used to schedule jobs that could consume excessive computer resources and cause a DoS condition.</t>
  </si>
  <si>
    <t>To implement the recommended configuration state, set the following Group Policy setting to Guests. 
Computer Configuration&gt;Windows Settings&gt;security settings&gt;Local Policies&gt;User Rights Assignment&gt;Deny log on as a batch job</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</si>
  <si>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</si>
  <si>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CCE-10596-5</t>
  </si>
  <si>
    <t>Set Deny log on as a batch job to Guests. One method to achieve the recommended configuration via Group Policy is to perform the following:
Set the following Group Policy setting to Guests:
Computer Configuration\Windows Settings\security settings\Local Policies\User Rights Assignment\Deny log on as a batch job</t>
  </si>
  <si>
    <t>WIN2K8R2-078</t>
  </si>
  <si>
    <t>Set Create global objects to Administrators, SERVICE, LOCAL SERVICE, NETWORK SERVICE</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</si>
  <si>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When configuring a user right in the SCM enter a comma delimited list of accounts. Accounts can be either local or located in Active Directory, they can be groups, users, or computers.</t>
  </si>
  <si>
    <t>The security setting "Create global objects" is set to "Administrators, Service, Local Service, Network Service".</t>
  </si>
  <si>
    <t>The security setting "Create global objects" is not set to "Administrators, Service, Local Service, Network Service".</t>
  </si>
  <si>
    <t>1.1.1.2.2.33</t>
  </si>
  <si>
    <t>Users who can create global objects could affect Windows services and processes that run under other user or system accounts. This capability could lead to a variety of problems, such as application failure, data corruption and elevation of privilege.</t>
  </si>
  <si>
    <t>To implement the recommended configuration state, set the following Group Policy setting to Administrators, Service, Local Service, Network Service. 
Computer Configuration&gt;Windows Settings&gt;security settings&gt;Local Policies&gt;User Rights Assignment&gt;Create global objects</t>
  </si>
  <si>
    <t>CCE-10792-0</t>
  </si>
  <si>
    <t>Set Create global objects to Administrators, SERVICE, LOCAL SERVICE, NETWORK SERVICE. One method to achieve the recommended configuration via Group Policy is to perform the following:
Set the following Group Policy setting to Administrators, Service, Local Service, Network Service: 
Computer Configuration\Windows Settings\security settings\Local Policies\User Rights Assignment\Create global objects</t>
  </si>
  <si>
    <t>WIN2K8R2-079</t>
  </si>
  <si>
    <t>Set Shut down the system to Administrators</t>
  </si>
  <si>
    <t>This policy setting determines which users who are logged on locally to the computers in your environment can shut down the operating system with the Shut Down command. Misuse of this user right can result in a denial of service condition. When configuring a user right in the SCM enter a comma delimited list of accounts. Accounts can be either local or located in Active Directory, they can be groups, users, or computers.</t>
  </si>
  <si>
    <t>The security setting "Shut down the system" is set to "Administrators".</t>
  </si>
  <si>
    <t>The security setting "Shut down the system" is not set to "Administrators".</t>
  </si>
  <si>
    <t>1.1.1.2.2.35</t>
  </si>
  <si>
    <t>The ability to shut down domain controllers should be limited to a very small number of trusted administrators. Although the Shut down the system user right requires the ability to log on to the server, you should be very careful about which accounts and groups you allow to shut down a domain controller. When a domain controller is shut down, it is no longer available to process logons, serve Group Policy, and answer Lightweight Directory Access Protocol (LDAP) queries. If you shut down domain controllers that possess Flexible SingleMaster Operations (FSMO) roles, you can disable key domain functionality, such as processing logons for new passwords—the Primary Domain Controller (PDC) Emulator role.</t>
  </si>
  <si>
    <t>To implement the recommended configuration state, set the following Group Policy setting to Administrators. 
Computer Configuration&gt;Windows Settings&gt;security settings&gt;Local Policies&gt;User Rights Assignment&gt;Shut down the system</t>
  </si>
  <si>
    <t>The impact of removing these default groups from the Shut down the system user right could limit the delegated abilities of assigned roles in your environment. You should confirm that delegated activities will not be adversely affected.</t>
  </si>
  <si>
    <t>CCE-10439-8</t>
  </si>
  <si>
    <t>Set Shut down the system to Administrators. One method to achieve the recommended configuration via Group Policy is to perform the following:
Set the following Group Policy setting to Administrators:
Computer Configuration\Windows Settings\security settings\Local Policies\User Rights Assignment\Shut down the system</t>
  </si>
  <si>
    <t>WIN2K8R2-080</t>
  </si>
  <si>
    <t>Set Adjust memory quotas for a process to Administrators, Local Service, Network Service</t>
  </si>
  <si>
    <t>This policy setting allows a user to adjust the maximum amount of memory that is available to a process. The ability to adjust memory quotas is useful for system tuning, but it can be abused. In the wrong hands, it could be used to launch a denial of service (DoS) attack. When configuring a user right in the SCM enter a comma delimited list of accounts. Accounts can be either local or located in Active Directory, they can be groups, users, or computers.</t>
  </si>
  <si>
    <t>The security setting "Adjust memory quotas for a process" is set to "Administrators, Local Service, Network Service".</t>
  </si>
  <si>
    <t>The security setting "Adjust memory quotas for a process" is not set to "Administrators, Local Service, Network Service".</t>
  </si>
  <si>
    <t>1.1.1.2.2.38</t>
  </si>
  <si>
    <t>A user with the Adjust memory quotas for a process privilege can reduce the amount of memory that is available to any process, which could cause business-critical network applications to become slow or to fail. In the wrong hands, this privilege could be used to start a denial of service (DoS) attack.</t>
  </si>
  <si>
    <t>To implement the recommended configuration state, set the following Group Policy setting to Administrators, Local Service, Network Service. 
Computer Configuration&gt;Windows Settings&gt;security settings&gt;Local Policies&gt;User Rights Assignment&gt;Adjust memory quotas for a process</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</si>
  <si>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IIS requires that this privilege be explicitly assigned to the IWAM_, Network Service, and Service accounts. Otherwise, this countermeasure should have no impact on most computers. If this user right is necessary for a user account, it can be assigned to a local computer account instead of a domain account.</t>
  </si>
  <si>
    <t>CCE-10849-8</t>
  </si>
  <si>
    <t>Set Adjust memory quotas for a process to Administrators, Local Service, Network Service. One method to achieve the recommended configuration via Group Policy is to perform the following:
Set the following Group Policy setting to Administrators, Local Service, Network Service:
Computer Configuration\Windows Settings\security settings\Local Policies\User Rights Assignment\Adjust memory quotas for a process</t>
  </si>
  <si>
    <t>WIN2K8R2-081</t>
  </si>
  <si>
    <t>Set Access Credential Manager as a trusted caller to No One</t>
  </si>
  <si>
    <t>This security setting is used by Credential Manager during Backup and Restore. No accounts should have this user right, as it is only assigned to Winlogon. Users saved credentials might be compromised if this user right is assigned to other entities. When configuring a user right in the SCM enter a comma delimited list of accounts. Accounts can be either local or located in Active Directory, they can be groups, users, or computers.</t>
  </si>
  <si>
    <t>The security setting "Access Credential Manager as a trusted caller" is set to "Not Defined".</t>
  </si>
  <si>
    <t>The security setting "Access Credential Manager as a trusted caller" is not properly configured.</t>
  </si>
  <si>
    <t>1.1.1.2.2.41</t>
  </si>
  <si>
    <t>If an account is given this right the user of the account may create an application that calls into Credential Manager and is returned the credentials for another user.</t>
  </si>
  <si>
    <t>To implement the recommended configuration state, ensure that no accounts have this user right, as it is only assigned to Winlogon.
Computer Configuration&gt;Windows Settings&gt;security settings&gt;Local Policies&gt;User Rights Assignment&gt;Access Credential Manager as a trusted caller</t>
  </si>
  <si>
    <t>None, this is the default configuration</t>
  </si>
  <si>
    <t>CCE-9972-1</t>
  </si>
  <si>
    <t>Set Access Credential Manager as a trusted caller to No One. One method to achieve the recommended configuration via Group Policy is to perform the following:
Set the following Group Policy setting to No One:
Computer Configuration\Windows Settings\security settings\Local Policies\User Rights Assignment\Access Credential Manager as a trusted caller</t>
  </si>
  <si>
    <t>WIN2K8R2-082</t>
  </si>
  <si>
    <t>Set Deny log on locally to Guests</t>
  </si>
  <si>
    <t>This security setting determines which users are prevented from logging on at the computer. This policy setting supersedes the Allow log on locally policy setting if an account is subject to both policies.Important:If you apply this security policy to the Everyone group, no one will be able to log on locally. When configuring a user right in the SCM enter a comma delimited list of accounts. Accounts can be either local or located in Active Directory, they can be groups, users, or computers.</t>
  </si>
  <si>
    <t>The security setting "Deny log on locally" is set to "Guests".</t>
  </si>
  <si>
    <t>The security setting "Deny log on locally" is not set to "Guests".</t>
  </si>
  <si>
    <t>1.1.1.2.2.44</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</si>
  <si>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</si>
  <si>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To implement the recommended configuration state, set the following Group Policy setting to Guests. 
Computer Configuration&gt;Windows Settings&gt;security settings&gt;Local Policies&gt;User Rights Assignment&gt;Deny log on locally</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</si>
  <si>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</si>
  <si>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CCE-10750-8</t>
  </si>
  <si>
    <t>Set Deny log on locally to Guests. One method to achieve the recommended configuration via Group Policy is to perform the following:
Set the following Group Policy setting to Guests:
Computer Configuration\Windows Settings\security settings\Local Policies\User Rights Assignment\Deny log on locally</t>
  </si>
  <si>
    <t>WIN2K8R2-083</t>
  </si>
  <si>
    <t>Set Increase scheduling priority to Administrators</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</si>
  <si>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When configuring a user right in the SCM enter a comma delimited list of accounts. Accounts can be either local or located in Active Directory, they can be groups, users, or computers.</t>
  </si>
  <si>
    <t>The security setting "Increase scheduling priority" is set to "Administrators".</t>
  </si>
  <si>
    <t>The security setting "Increase scheduling priority" is not set to "Administrators".</t>
  </si>
  <si>
    <t>1.1.1.2.2.47</t>
  </si>
  <si>
    <t>A user who is assigned this user right could increase the scheduling priority of a process to Real-Time, which would leave little processing time for all other processes and could lead to a DoS condition.</t>
  </si>
  <si>
    <t>To implement the recommended configuration state, set the following Group Policy setting to Administrators. 
Computer Configuration&gt;Windows Settings&gt;security settings&gt;Local Policies&gt;User Rights Assignment&gt;Increase scheduling priority</t>
  </si>
  <si>
    <t>CCE-9961-4</t>
  </si>
  <si>
    <t>Set Increase scheduling priority to Administrators. One method to achieve the recommended configuration via Group Policy is to perform the following:
Set the following Group Policy setting to Administrators:
Computer Configuration\Windows Settings\security settings\Local Policies\User Rights Assignment\Increase scheduling priority</t>
  </si>
  <si>
    <t>WIN2K8R2-084</t>
  </si>
  <si>
    <t>Set Increase a process working set to Administrators, Local Service</t>
  </si>
  <si>
    <t>This privilege determines which user accounts can increase or decrease the size of a process's working set. The working set of a process is the set of memory pages currently visible to the process in physical RAM memory. These pages are resident and available for an application to use without triggering a page fault. The minimum and maximum working set sizes affect the virtual memory paging behavior of a process. When configuring a user right in the SCM enter a comma delimited list of accounts. Accounts can be either local or located in Active Directory, they can be groups, users, or computers.</t>
  </si>
  <si>
    <t>The security setting "Increase a process working set" is set to "Administrators, Local Service".</t>
  </si>
  <si>
    <t>The security setting "Increase a process working set" is not set to "Administrators, Local Service".</t>
  </si>
  <si>
    <t>1.1.1.2.2.50</t>
  </si>
  <si>
    <t>This right is granted to all users by default. However, increasing the working set size for a process decreases the amount of physical memory available to the rest of the system. It would be possible for malicious code to increase the process working set to a level that could severely degrade system performance and potentially cause a denial of service.</t>
  </si>
  <si>
    <t>To implement the recommended configuration state, set the following Group Policy setting to Administrators, Local Service. 
Computer Configuration&gt;Windows Settings&gt;security settings&gt;Local Policies&gt;User Rights Assignment&gt;Increase a process working set</t>
  </si>
  <si>
    <t>Users will be unable to increase the working set for their processes, which could degrade performance.</t>
  </si>
  <si>
    <t>CCE-10548-6</t>
  </si>
  <si>
    <t>Set Increase a process working set to Administrators, Local Service. One method to achieve the recommended configuration via Group Policy is to perform the following:
Set the following Group Policy setting to Administrators, Local Service:
Computer Configuration\Windows Settings\security settings\Local Policies\User Rights Assignment\Increase a process working set</t>
  </si>
  <si>
    <t>WIN2K8R2-085</t>
  </si>
  <si>
    <t>Set Access this computer from the network to Administrators, Authenticated Users</t>
  </si>
  <si>
    <t>This policy setting allows other users on the network to connect to the computer and is required by various network protocols that include Server Message Block (SMB)based protocols, NetBIOS, Common Internet File System (CIFS), and Component Object Model Plus (COM+). When configuring a user right in the SCM enter a comma delimited list of accounts. Accounts can be either local or located in Active Directory, they can be groups, users, or computers.</t>
  </si>
  <si>
    <t>The security setting "Access this computer from the network" is set to "Administrators, Authenticated Users".</t>
  </si>
  <si>
    <t>The security setting "Access this computer from the network" is not set to "Administrators, Authenticated Users".</t>
  </si>
  <si>
    <t>1.1.1.2.2.52</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</si>
  <si>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in the group will be able to read the files in those shared folders. However, this situation is unlikely for new installations of Windows Server(R) 2003 with Service Pack 1 (SP1), because the default share and NTFS permissions in Windows Server 2003 do not include the Everyone group. This vulnerability may have a higher level of risk for computers that you upgrade from Windows NT(R) 4.0 or Windows 2000, because the default permissions for these operating systems are not as restrictive as the default permissions in Windows Server 2003.</t>
  </si>
  <si>
    <t>To implement the recommended configuration state, set the following Group Policy setting to Administrators, Authenticated Users. 
Computer Configuration&gt;Windows Settings&gt;security settings&gt;Local Policies&gt;User Rights Assignment&gt;Access this computer from the network</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</si>
  <si>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 it is recommended that it is assigned to the Users group.If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</si>
  <si>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CCE-10086-7</t>
  </si>
  <si>
    <t>Set Access this computer from the network to Administrators, Authenticated Users. One method to achieve the recommended configuration via Group Policy is to perform the following:
Set the following Group Policy setting to Administrators, Authenticated Users:
Computer Configuration\Windows Settings\security settings\Local Policies\User Rights Assignment\Access this computer from the network</t>
  </si>
  <si>
    <t>WIN2K8R2-086</t>
  </si>
  <si>
    <t>Set Act as part of the operating system to No One</t>
  </si>
  <si>
    <t>This policy setting allows a process to assume the identity of any user and thus gain access to the resources that the user is authorized to access. When configuring a user right in the SCM enter a comma delimited list of accounts. Accounts can be either local or located in Active Directory, they can be groups, users, or computers.</t>
  </si>
  <si>
    <t>The security setting "Act as part of the operating system" is set to "No One".</t>
  </si>
  <si>
    <t>The security setting "Act as part of the operating system" is not properly configured.</t>
  </si>
  <si>
    <t>1.1.1.2.2.53</t>
  </si>
  <si>
    <t>The Act as part of the operating system user right is extremely powerful. Anyone with this user right can take complete control of the computer and erase evidence of their activities.</t>
  </si>
  <si>
    <t>To implement the recommended configuration state, the following Group Policy should not be set to any user.
Computer Configuration&gt;Windows Settings&gt;security settings&gt;Local Policies&gt;User Rights Assignment&gt;Act as part of the operating system</t>
  </si>
  <si>
    <t>There should be little or no impact because the Act as part of the operating system user right is rarely needed by any accounts other than the Local System account.</t>
  </si>
  <si>
    <t>CCE-10232-7</t>
  </si>
  <si>
    <t>Set Act as part of the operating system to No One. One method to achieve the recommended configuration via Group Policy is to perform the following: 
Set the following Group Policy setting to No One:
Computer Configuration\Windows Settings\security settings\Local Policies\User Rights Assignment\Act as part of the operating system</t>
  </si>
  <si>
    <t>WIN2K8R2-087</t>
  </si>
  <si>
    <t>Set Impersonate a client after authentication to Administrators, SERVICE, Local Service, Network Service</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</si>
  <si>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When configuring a user right in the SCM enter a comma delimited list of accounts. Accounts can be either local or located in Active Directory, they can be groups, users, or computers.</t>
  </si>
  <si>
    <t>The security setting "Impersonate a client after authentication" is set to "Administrators, Service, Local Service, Network Service".</t>
  </si>
  <si>
    <t>The security setting "Impersonate a client after authentication" is not set to "Administrators, Service, Local Service, Network Service".</t>
  </si>
  <si>
    <t>1.1.1.2.2.56</t>
  </si>
  <si>
    <t>An attacker with the Impersonate a client after authentication user right could create a service, trick a client to make them connect to the service, and then impersonate that client to elevate the attackers level of access to that of the client.</t>
  </si>
  <si>
    <t>To implement the recommended configuration state, set the following Group Policy setting to Administrators, Service, Local Service, Network Service. 
Computer Configuration&gt;Windows Settings&gt;security settings&gt;Local Policies&gt;User Rights Assignment&gt;Impersonate a client after authentication</t>
  </si>
  <si>
    <t>In most cases this configuration will have no impact. If you have installed optional components such as ASP.NET or IIS, you may need to assign the Impersonate a client after authentication user right to additional accounts that are required by those components, such as IUSR_, IIS_WPG, ASP.NET or IWAM_.</t>
  </si>
  <si>
    <t>CCE-9946-5</t>
  </si>
  <si>
    <t>Set Impersonate a client after authentication to Administrators, SERVICE, Local Service, Network Service. One method to achieve the recommended configuration via Group Policy is to perform the following:
Set the following Group Policy setting to Administrators, Service, Local Service, Network Service:
Computer Configuration\Windows Settings\security settings\Local Policies\User Rights Assignment\Impersonate a client after authentication</t>
  </si>
  <si>
    <t>WIN2K8R2-088</t>
  </si>
  <si>
    <t>Set Manage auditing and security log to Administrators</t>
  </si>
  <si>
    <t>This policy setting determines which users can change the auditing options for files and directories and clear the Security log. When configuring a user right in the SCM enter a comma delimited list of accounts. Accounts can be either local or located in Active Directory, they can be groups, users, or computers.</t>
  </si>
  <si>
    <t>The security setting "Manage auditing and security log" is set to "Administrators".</t>
  </si>
  <si>
    <t>The security setting "Manage auditing and security log" is not set to "Administrators".</t>
  </si>
  <si>
    <t>1.1.1.2.2.59</t>
  </si>
  <si>
    <t>The ability to manage the Security event log is a powerful user right and it should be closely guarded. Anyone with this user right can clear the Security log to erase important evidence of unauthorized activity.</t>
  </si>
  <si>
    <t>To implement the recommended configuration state, set the following Group Policy setting to Administrators. 
Computer Configuration&gt;Windows Settings&gt;security settings&gt;Local Policies&gt;User Rights Assignment&gt;Manage auditing and security log</t>
  </si>
  <si>
    <t>CCE-10726-8</t>
  </si>
  <si>
    <t>Set Manage auditing and security log to Administrators. One method to achieve the recommended configuration via Group Policy is to perform the following:
Set the following Group Policy setting to Administrators:
Computer Configuration\Windows Settings\security settings\Local Policies\User Rights Assignment\Manage auditing and security log</t>
  </si>
  <si>
    <t>WIN2K8R2-089</t>
  </si>
  <si>
    <t>Set Allow log on locally to Administrators</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</si>
  <si>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or IIS also require this user right. The Guest account is assigned this user right by default. Although this account is disabled by default, it is recommended that you enable this setting through Group Policy. However, this user right should generally be restricted to the Administrators and Users groups. Assign this user right to the Backup Operators group if your organization requires that they have this capability. When configuring a user right in the SCM enter a comma delimited list of accounts. Accounts can be either local or located in Active Directory, they can be groups, users, or computers.</t>
  </si>
  <si>
    <t>The security setting "Allow log on locally" is set to "Administrators".</t>
  </si>
  <si>
    <t>The security setting "Allow log on locally" is not set to "Administrators".</t>
  </si>
  <si>
    <t>1.1.1.2.2.61</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</si>
  <si>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</si>
  <si>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To implement the recommended configuration state, set the following Group Policy setting to Administrators. 
Computer Configuration&gt;Windows Settings&gt;security settings&gt;Local Policies&gt;User Rights Assignment&gt;Allow log on locally</t>
  </si>
  <si>
    <t>If you remove these default groups, you could limit the abilities of users who are assigned to specific administrative roles in your environment. If you have installed optional components such as ASP.NET or Internet Information Services, you may need to assign Allow log on locally user right to additional accounts that are required by those components. IIS requires that this user right be assigned to the IUSR_ account. You should confirm that delegated activities will not be adversely affected by any changes that you make to the Allow log on locally user rights assignments.</t>
  </si>
  <si>
    <t>CCE-10853-0</t>
  </si>
  <si>
    <t>Set Allow log on locally to Administrators. One method to achieve the recommended configuration via Group Policy is to perform the following:
Set the following Group Policy setting to Administrators:
Computer Configuration\Windows Settings\security settings\Local Policies\User Rights Assignment\Allow log on locally</t>
  </si>
  <si>
    <t>WIN2K8R2-090</t>
  </si>
  <si>
    <t>Set Remove computer from docking station to Administrators</t>
  </si>
  <si>
    <t>This policy setting allows the user of a portable computer to click Eject PC on the Start menu to undock the computer. When configuring a user right in the SCM enter a comma delimited list of accounts. Accounts can be either local or located in Active Directory, they can be groups, users, or computers.</t>
  </si>
  <si>
    <t>The security setting "Remove computer from docking station" is set to "Administrators".</t>
  </si>
  <si>
    <t>The security setting "Remove computer from docking station" is not set to "Administrators".</t>
  </si>
  <si>
    <t>1.1.1.2.2.63</t>
  </si>
  <si>
    <t>Anyone who has the Remove computer from docking station user right can log on and then remove a portable computer from its docking station. If this setting is not defined, it has the same effect as if everyone was granted this right. However, the value of implementing this countermeasure is reduced by the following factors: . If attackers can restart the computer, they could remove it from the docking station after the BIOS starts but before the operating system starts. . This setting does not affect servers, because they typically are not installed in docking stations. . An attacker could steal the computer and the docking station together.</t>
  </si>
  <si>
    <t>To implement the recommended configuration state, set the following Group Policy setting to Administrators. 
Computer Configuration&gt;Windows Settings&gt;security settings&gt;Local Policies&gt;User Rights Assignment&gt;Remove computer from docking station</t>
  </si>
  <si>
    <t>By default, only members of the local Administrator group are granted this right. Other user accounts must be explicitly granted the right as necessary. If your organizations users are not members of the local Administrators groups on their portable computers, they will be unable to remove their own portable computers from their docking stations without shutting them down first. Therefore, you may want to assign the Remove computer from docking station privilege to the local Users group for portable computers.</t>
  </si>
  <si>
    <t>CCE-10969-4</t>
  </si>
  <si>
    <t>Set Remove computer from docking station to Administrators. One method to achieve the recommended configuration via Group Policy is to perform the following:
Set the following Group Policy setting to Administrators:
Computer Configuration\Windows Settings\security settings\Local Policies\User Rights Assignment\Remove computer from docking station</t>
  </si>
  <si>
    <t>WIN2K8R2-091</t>
  </si>
  <si>
    <t>Set Take ownership of files or other objects to Administrators</t>
  </si>
  <si>
    <t>This policy setting allows users to take ownership of files, folders, registry keys, processes, or threads. This user right bypasses any permissions that are in place to protect objects to give ownership to the specified user. When configuring a user right in the SCM enter a comma delimited list of accounts. Accounts can be either local or located in Active Directory, they can be groups, users, or computers.</t>
  </si>
  <si>
    <t>The security setting "Take ownership of files or other objects" is set to "Administrators".</t>
  </si>
  <si>
    <t>The security setting "Take ownership of files or other objects" is not set to "Administrators".</t>
  </si>
  <si>
    <t>1.1.1.2.2.64</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</si>
  <si>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</si>
  <si>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To implement the recommended configuration state, set the following Group Policy setting to Administrators. 
Computer Configuration&gt;Windows Settings&gt;security settings&gt;Local Policies&gt;User Rights Assignment&gt;Take ownership of files or other objects</t>
  </si>
  <si>
    <t>CCE-10954-6</t>
  </si>
  <si>
    <t>Set Take ownership of files or other objects to Administrators. One method to achieve the recommended configuration via Group Policy is to perform the following:
Set the following Group Policy setting to Administrators:
Computer Configuration\Windows Settings\security settings\Local Policies\User Rights Assignment\Take ownership of files or other objects</t>
  </si>
  <si>
    <t>WIN2K8R2-092</t>
  </si>
  <si>
    <t>Set Audit Policy: Object Access: File System to No Auditing</t>
  </si>
  <si>
    <t>This subcategory reports when file system objects are accessed. Only file system objects with SACLs cause audit events to be generated, and only when they are accessed in a manner matching their SACL. By itself, this policy setting will not cause auditing of any events. It determines whether to audit the event of a user who accesses a file system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4664: An attempt was made to create a hard link. 4985: The state of a transaction has changed. 5051: A file was virtualized. Refer to the Microsoft Knowledgebase article Description of security events in Windows Vista and in Windows Server 2008 for the most recent information about this setting: http://support.microsoft.com/default.aspx/kb/947226.</t>
  </si>
  <si>
    <t>The security setting "Audit Policy: Object Access: File System" is set to "No Auditing".</t>
  </si>
  <si>
    <t>The security setting "Audit Policy: Object Access: File System" is not set to "No Auditing".</t>
  </si>
  <si>
    <t>HAU21</t>
  </si>
  <si>
    <t xml:space="preserve">HAU21: System does not audit all attempts to gain access </t>
  </si>
  <si>
    <t>1.1.1.3.1.1</t>
  </si>
  <si>
    <t>1.1.1.3.1.1.1</t>
  </si>
  <si>
    <t>If audit settings are not configured, it can be difficult or impossible to determine what occurred during a security incident. However, if audit settings are configured so that events are generated for all activities the Security log will be filled with data and hard to use. Also, you can use a large amount of data storage as well as adversely affect overall computer performance if you configure audit settings for a large number of objects. If failure auditing is used and the Audit: Shut down system immediately if unable to log security audits setting in the Security Options section of Group Policy is enabled, an attacker could generate millions of failure events such as logon failures in order to fill the Security log and force the computer to shut down, creating a Denial of Service. If security logs are allowed to be overwritten, an attacker can overwrite part or all of their activity by generating large numbers of events so that the evidence of their intrusion is overwritten.</t>
  </si>
  <si>
    <t>To implement the recommended configuration state, set the following Group Policy setting to No Auditing. 
Computer Configuration&gt;Windows Settings&gt;security settings&gt;Advanced Audit Policy Configuration&gt;Audit Policies&gt;Object Access&gt;Audit Policy: Object Access: File System</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</si>
  <si>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</si>
  <si>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CCE-10263-2</t>
  </si>
  <si>
    <t>Set Audit Policy: Object Access: File System to No Auditing. One method to achieve the recommended configuration via Group Policy is to perform the following:
Set the following Group Policy setting to No Auditing:
Computer Configuration\Windows Settings\security settings\Advanced Audit Policy Configuration\Audit Policies\Object Access\Audit Policy: Object Access: File System</t>
  </si>
  <si>
    <t>WIN2K8R2-093</t>
  </si>
  <si>
    <t>Set Audit Policy: Object Access: Handle Manipulation to No Auditing</t>
  </si>
  <si>
    <t>This subcategory reports when a handle to an object is opened or closed. Only objects with SACLs cause these events to be generated, and only if the attempted handle operation matches the SACL. Handle Manipulation events are only generated for object types where the corresponding Object Access subcategory is enabled, for example File System or Registry. Events for this subcategory include: 4656: A handle to an object was requested. 4658: The handle to an object was closed. 4690: An attempt was made to duplicate a handle to an object. Refer to the Microsoft Knowledgebase article Description of security events in Windows Vista and in Windows Server 2008 for the most recent information about this setting: http://support.microsoft.com/default.aspx/kb/947226.</t>
  </si>
  <si>
    <t>The security setting "Audit Policy: Object Access: Handle Manipulation" is set to "No Auditing".</t>
  </si>
  <si>
    <t>The security setting "Audit Policy: Object Access: Handle Manipulation" is not set to "No Auditing".</t>
  </si>
  <si>
    <t>1.1.1.3.1.1.2</t>
  </si>
  <si>
    <t>To implement the recommended configuration state, set the following Group Policy setting to No Auditing. 
Computer Configuration&gt;Windows Settings&gt;security settings&gt;Advanced Audit Policy Configuration&gt;Audit Policies&gt;Object Access&gt;Audit Policy: Object Access: Handle Manipulation</t>
  </si>
  <si>
    <t>CCE-10902-5</t>
  </si>
  <si>
    <t>Set Audit Policy: Object Access: Handle Manipulation to No Auditing. One method to achieve the recommended configuration via Group Policy is to perform the following:
Set the following Group Policy setting to No Auditing:
Computer Configuration\Windows Settings\security settings\Advanced Audit Policy Configuration\Audit Policies\Object Access\Audit Policy: Object Access: Handle Manipulation</t>
  </si>
  <si>
    <t>WIN2K8R2-094</t>
  </si>
  <si>
    <t>Set Audit Policy: Object Access: Filtering Platform Packet Drop to No Auditing</t>
  </si>
  <si>
    <t>This subcategory reports when packets are dropped by Windows Filtering Platform (WFP). These events can be very high in volume. Events for this subcategory include: 5152: The Windows Filtering Platform blocked a packet. 5153: A more restrictive Windows Filtering Platform filter has blocked a packet. Refer to the Microsoft Knowledgebase article Description of security events in Windows Vista and in Windows Server 2008 for the most recent information about this setting: http://support.microsoft.com/default.aspx/kb/947226.</t>
  </si>
  <si>
    <t>The security setting "Audit Policy: Object Access: Filtering Platform Packet Drop" is set to "No Auditing".</t>
  </si>
  <si>
    <t>The security setting "Audit Policy: Object Access: Filtering Platform Packet Drop" is not set to "No Auditing".</t>
  </si>
  <si>
    <t>1.1.1.3.1.1.3</t>
  </si>
  <si>
    <t>To implement the recommended configuration state, set the following Group Policy setting to No Auditing. 
Computer Configuration&gt;Windows Settings&gt;security settings&gt;Advanced Audit Policy Configuration&gt;Audit Policies&gt;Object Access&gt;Audit Policy: Object Access: Filtering Platform Packet Drop</t>
  </si>
  <si>
    <t>CCE-11148-4</t>
  </si>
  <si>
    <t>Set Audit Policy: Object Access: Filtering Platform Packet Drop to No Auditing. One method to achieve the recommended configuration via Group Policy is to perform the following:
Set the following Group Policy setting to No Auditing:
Computer Configuration\Windows Settings\security settings\Advanced Audit Policy Configuration\Audit Policies\Object Access\Audit Policy: Object Access: Filtering Platform Packet Drop</t>
  </si>
  <si>
    <t>WIN2K8R2-095</t>
  </si>
  <si>
    <t>Set Audit Policy: Object Access: Certification Services to No Auditing</t>
  </si>
  <si>
    <t>This subcategory reports when Certification Services operations are performed. Events for this subcategory include: 4868: The certificate manager denied a pending certificate request. 4869: Certificate Services received a resubmitted certificate request. 4870: Certificate Services revoked a certificate. 4871: Certificate Services received a request to publish the certificate revocation list (CRL). 4872: Certificate Services published the certificate revocation list (CRL). 4873: A certificate request extension changed. 4874: One or more certificate request attributes changed. 4875: Certificate Services received a request to shut down. 4876: Certificate Services backup started. 4877: Certificate Services backup completed. 4878: Certificate Services restore started. 4879: Certificate Services restore completed. 4880: Certificate Services started. 4881: Certificate Services stopped. 4882 : The security permissions for Certificate Services changed. 4883: Certificate Services retrieved an archived key. 4884: Certificate Services imported a certificate into its database. 4885: The audit filter for Certificate Services changed. 4886: Certificate Services received a certificate request. 4887: Certificate Services approved a certificate request and issued a certificate. 4888: Certificate Services denied a certificate request. 4889: Certificate Services set the status of a certificate request to pending. 4890: The certificate manager settings for Certificate Services changed. 4891: A configuration entry changed in Certificate Services. 4892: A property of Certificate Services changed. 4893: Certificate Services archived a key. 4894: Certificate Services imported and archived a key. 4895: Certificate Services published the CA certificate to Active Directory Domain Services. 4896: One or more rows have been deleted from the certificate database. 4897: Role separation enabled: 4898: Certificate Services loaded a template. 4899: A Certificate Services template was updated. 4900: Certificate Services template security was updated. 5120: OCSP Responder Service Started. 5121: OCSP Responder Service Stopped. 5122: A Configuration entry changed in the OCSP Responder Service. 5123: A configuration entry changed in the OCSP Responder Service. 5124: A security setting was updated on OCSP Responder Service. 5125: A request was submitted to OCSP Responder Service. 5126: Signing Certificate was automatically updated by the OCSP Responder Service. 5127: The OCSP Revocation Provider successfully updated the revocation information. Refer to the Microsoft Knowledgebase article Description of security events in Windows Vista and in Windows Server 2008 for the most recent information about this setting: http://support.microsoft.com/default.aspx/kb/947226.</t>
  </si>
  <si>
    <t>The security setting "Audit Policy: Object Access: Certification Services" is set to "No Auditing".</t>
  </si>
  <si>
    <t>The security setting "Audit Policy: Object Access: Certification Services" is not set to "No Auditing".</t>
  </si>
  <si>
    <t>1.1.1.3.1.1.4</t>
  </si>
  <si>
    <t>To implement the recommended configuration state, set the following Group Policy setting to No Auditing. 
Computer Configuration&gt;Windows Settings&gt;security settings&gt;Advanced Audit Policy Configuration&gt;Audit Policies&gt;Object Access&gt;Audit Policy: Object Access: Certification Services</t>
  </si>
  <si>
    <t>CCE-10216-0</t>
  </si>
  <si>
    <t>Set Audit Policy: Object Access: Certification Services to No Auditing. One method to achieve the recommended configuration via Group Policy is to perform the following:
Set the following Group Policy setting to No Auditing:
Computer Configuration\Windows Settings\security settings\Advanced Audit Policy Configuration\Audit Policies\Object Access\Audit Policy: Object Access: Certification Services</t>
  </si>
  <si>
    <t>WIN2K8R2-096</t>
  </si>
  <si>
    <t>Set Audit Policy: Object Access: SAM to No Auditing</t>
  </si>
  <si>
    <t>This subcategory reports when SAM objects are accessed. Refer to the Microsoft Knowledgebase article Description of security events in Windows Vista and in Windows Server 2008 for the most recent information about this setting: http://support.microsoft.com/default.aspx/kb/947226.</t>
  </si>
  <si>
    <t>The security setting "Audit Policy: Object Access: SAM" is set to "No Auditing".</t>
  </si>
  <si>
    <t>The security setting "Audit Policy: Object Access: SAM" is not set to "No Auditing".</t>
  </si>
  <si>
    <t>1.1.1.3.1.1.5</t>
  </si>
  <si>
    <t>To implement the recommended configuration state, set the following Group Policy setting to No Auditing. 
Computer Configuration&gt;Windows Settings&gt;security settings&gt;Advanced Audit Policy Configuration&gt;Audit Policies&gt;Object Access&gt;Audit Policy: Object Access: SAM</t>
  </si>
  <si>
    <t>CCE-10491-9</t>
  </si>
  <si>
    <t>Set Audit Policy: Object Access: SAM to No Auditing. One method to achieve the recommended configuration via Group Policy is to perform the following:
Set the following Group Policy setting to No Auditing:
Computer Configuration\Windows Settings\security settings\Advanced Audit Policy Configuration\Audit Policies\Object Access\Audit Policy: Object Access: SAM</t>
  </si>
  <si>
    <t>WIN2K8R2-097</t>
  </si>
  <si>
    <t>Set Audit Policy: Object Access: Detailed File Share to No Auditing</t>
  </si>
  <si>
    <t>This policy setting allows you to audit attempts to access files and folders on a shared folder. The Detailed File Share setting logs an event every time a file or folder is accessed, whereas the File Share setting only records one event for any connection established between a client and file share. Detailed File Share audit events include detailed information about the permissions or other criteria used to grant or deny access. If you configure this policy setting, an audit event is generated when an attempt is made to access a file or folder on a share. The administrator can specify whether to audit only successes, only failures, or both successes and failures. Note: There are no system access control lists (SACLs) for shared folders. If this policy setting is enabled, access to all shared files and folders on the system is audited. Volume: High on a file server or domain controller because of SYSVOL network access required by Group Policy.</t>
  </si>
  <si>
    <t>The security setting "Audit Policy: Object Access: Detailed File Share" is set to "No Auditing".</t>
  </si>
  <si>
    <t>The security setting "Audit Policy: Object Access: Detailed File Share" is not set to "No Auditing".</t>
  </si>
  <si>
    <t>1.1.1.3.1.1.6</t>
  </si>
  <si>
    <t>To implement the recommended configuration state, set the following Group Policy setting to No Auditing. 
Computer Configuration&gt;Windows Settings&gt;security settings&gt;Advanced Audit Policy Configuration&gt;Audit Policies&gt;Object Access&gt;Audit Policy: Object Access: Detailed File Share</t>
  </si>
  <si>
    <t>CCE-10391-1</t>
  </si>
  <si>
    <t>Set Audit Policy: Object Access: Detailed File Share to No Auditing. One method to achieve the recommended configuration via Group Policy is to perform the following:
Set the following Group Policy setting to No Auditing:
Computer Configuration\Windows Settings\security settings\Advanced Audit Policy Configuration\Audit Policies\Object Access\Audit Policy: Object Access: Detailed File Share</t>
  </si>
  <si>
    <t>WIN2K8R2-098</t>
  </si>
  <si>
    <t>Set Audit Policy: Object Access: Registry to No Auditing</t>
  </si>
  <si>
    <t>This subcategory reports when registry objects are accessed. Only registry objects with SACLs cause audit events to be generated, and only when they are accessed in a manner matching their SACL. By itself, this policy setting will not cause auditing of any events. It determines whether to audit the event of a user who accesses a registry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4657 : A registry value was modified. 5039: A registry key was virtualized. Refer to the Microsoft Knowledgebase article Description of security events in Windows Vista and in Windows Server 2008 for the most recent information about this setting: http://support.microsoft.com/default.aspx/kb/947226.</t>
  </si>
  <si>
    <t>The security setting "Audit Policy: Object Access: Registry" is set to "No Auditing".</t>
  </si>
  <si>
    <t>The security setting "Audit Policy: Object Access: Registry" is not set to "No Auditing".</t>
  </si>
  <si>
    <t>1.1.1.3.1.1.7</t>
  </si>
  <si>
    <t>To implement the recommended configuration state, set the following Group Policy setting to No Auditing. 
Computer Configuration&gt;Windows Settings&gt;security settings&gt;Advanced Audit Policy Configuration&gt;Audit Policies&gt;Object Access&gt;Audit Policy: Object Access: Registry</t>
  </si>
  <si>
    <t>CCE-10224-4</t>
  </si>
  <si>
    <t>Set Audit Policy: Object Access: Registry to No Auditing. One method to achieve the recommended configuration via Group Policy is to perform the following:
Set the following Group Policy setting to No Auditing:
Computer Configuration\Windows Settings\security settings\Advanced Audit Policy Configuration\Audit Policies\Object Access\Audit Policy: Object Access: Registry</t>
  </si>
  <si>
    <t>WIN2K8R2-099</t>
  </si>
  <si>
    <t>Set Audit Policy: Object Access: Kernel Object to No Auditing</t>
  </si>
  <si>
    <t>This subcategory reports when kernel objects such as processes and mutexes are accessed. Only kernel objects with SACLs cause audit events to be generated, and only when they are accessed in a manner matching their SACL. Typically kernel objects are only given SACLs if the AuditBaseObjects or AuditBaseDirectories auditing options are enabled. Refer to the Microsoft Knowledgebase article Description of security events in Windows Vista and in Windows Server 2008 for the most recent information about this setting: http://support.microsoft.com/default.aspx/kb/947226.</t>
  </si>
  <si>
    <t>The security setting "Audit Policy: Object Access: Kernel Object" is set to "No Auditing".</t>
  </si>
  <si>
    <t>The security setting "Audit Policy: Object Access: Kernel Object" is not set to "No Auditing".</t>
  </si>
  <si>
    <t>1.1.1.3.1.1.8</t>
  </si>
  <si>
    <t>To implement the recommended configuration state, set the following Group Policy setting to No Auditing. 
Computer Configuration&gt;Windows Settings&gt;security settings&gt;Advanced Audit Policy Configuration&gt;Audit Policies&gt;Object Access&gt;Audit Policy: Object Access: Kernel Object</t>
  </si>
  <si>
    <t>CCE-10220-2</t>
  </si>
  <si>
    <t>Set Audit Policy: Object Access: Kernel Object to No Auditing. One method to achieve the recommended configuration via Group Policy is to perform the following:
Set the following Group Policy setting to No Auditing:
Computer Configuration\Windows Settings\security settings\Advanced Audit Policy Configuration\Audit Policies\Object Access\Audit Policy: Object Access: Kernel Object</t>
  </si>
  <si>
    <t>WIN2K8R2-100</t>
  </si>
  <si>
    <t>Set Audit Policy: Object Access: Filtering Platform Connection to No Auditing</t>
  </si>
  <si>
    <t>This subcategory reports when connections are allowed or blocked by WFP. These events can be high in volume. Events for this subcategory include: 5031: The Windows Firewall Service blocked an application from accepting incoming connections on the network. 5154: The Windows Filtering Platform has permitted an application or service to listen on a port for incoming connections. 5155 : The Windows Filtering Platform has blocked an application or service from listening on a port for incoming connections. 5156: The Windows Filtering Platform has allowed a connection. 5157: The Windows Filtering Platform has blocked a connection. 5158: The Windows Filtering Platform has permitted a bind to a local port. 5159: The Windows Filtering Platform has blocked a bind to a local port. Refer to the Microsoft Knowledgebase article Description of security events in Windows Vista and in Windows Server 2008 for the most recent information about this setting: http://support.microsoft.com/default.aspx/kb/947226.</t>
  </si>
  <si>
    <t>The security setting "Audit Policy: Object Access: Filtering Platform Connection" is set to "No Auditing".</t>
  </si>
  <si>
    <t>The security setting "Audit Policy: Object Access: Filtering Platform Connection" is not set to "No Auditing".</t>
  </si>
  <si>
    <t>1.1.1.3.1.1.9</t>
  </si>
  <si>
    <t>To implement the recommended configuration state, set the following Group Policy setting to No Auditing. 
Computer Configuration&gt;Windows Settings&gt;security settings&gt;Advanced Audit Policy Configuration&gt;Audit Policies&gt;Object Access&gt;Audit Policy: Object Access: Filtering Platform Connection</t>
  </si>
  <si>
    <t>CCE-10285-5</t>
  </si>
  <si>
    <t>Set Audit Policy: Object Access: Filtering Platform Connection to No Auditing. One method to achieve the recommended configuration via Group Policy is to perform the following:
Set the following Group Policy setting to No Auditing:
Computer Configuration\Windows Settings\security settings\Advanced Audit Policy Configuration\Audit Policies\Object Access\Audit Policy: Object Access: Filtering Platform Connection</t>
  </si>
  <si>
    <t>WIN2K8R2-101</t>
  </si>
  <si>
    <t>Set Audit Policy: Object Access: File Share to No Auditing</t>
  </si>
  <si>
    <t>This subcategory reports when a file share is accessed. By itself, this policy setting will not cause auditing of any events. It determines whether to audit the event of a user who accesses a file share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5140: A network share object was accessed. Refer to the Microsoft Knowledgebase article Description of security events in Windows Vista and in Windows Server 2008 for the most recent information about this setting: http://support.microsoft.com/default.aspx/kb/947226.</t>
  </si>
  <si>
    <t>The security setting "Audit Policy: Object Access: File Share" is set to "No Auditing".</t>
  </si>
  <si>
    <t>The security setting "Audit Policy: Object Access: File Share" is not set to "No Auditing".</t>
  </si>
  <si>
    <t>1.1.1.3.1.1.10</t>
  </si>
  <si>
    <t>To implement the recommended configuration state, set the following Group Policy setting to No Auditing. 
Computer Configuration&gt;Windows Settings&gt;security settings&gt;Advanced Audit Policy Configuration&gt;Audit Policies&gt;Object Access&gt;Audit Policy: Object Access: File Share</t>
  </si>
  <si>
    <t>CCE-11021-3</t>
  </si>
  <si>
    <t>Set Audit Policy: Object Access: File Share to No Auditing. One method to achieve the recommended configuration via Group Policy is to perform the following:
Set the following Group Policy setting to No Auditing:
Computer Configuration\Windows Settings\security settings\Advanced Audit Policy Configuration\Audit Policies\Object Access\Audit Policy: Object Access: File Share</t>
  </si>
  <si>
    <t>WIN2K8R2-102</t>
  </si>
  <si>
    <t>Set Audit Policy: Object Access: Application Generated to No Auditing</t>
  </si>
  <si>
    <t>This subcategory reports when applications attempt to generate audit events by using the Windows auditing application programming interfaces (APIs). Events for this subcategory include: 4665: An attempt was made to create an application client context. 4666: An application attempted an operation: 4667: An application client context was deleted. 4668: An application was initialized. Refer to the Microsoft Knowledgebase article Description of security events in Windows Vista and in Windows Server 2008 for the most recent information about this setting: http://support.microsoft.com/default.aspx/kb/947226.</t>
  </si>
  <si>
    <t>The security setting "Audit Policy: Object Access: Application Generated" is set to "No Auditing".</t>
  </si>
  <si>
    <t>The security setting "Audit Policy: Object Access: Application Generated" is not set to "No Auditing".</t>
  </si>
  <si>
    <t>1.1.1.3.1.1.11</t>
  </si>
  <si>
    <t>To implement the recommended configuration state, set the following Group Policy setting to No Auditing. 
Computer Configuration&gt;Windows Settings&gt;security settings&gt;Advanced Audit Policy Configuration&gt;Audit Policies&gt;Object Access&gt;Audit Policy: Object Access: Application Generated</t>
  </si>
  <si>
    <t>CCE-11111-2</t>
  </si>
  <si>
    <t>Set Audit Policy: Object Access: Application Generated to No Auditing. One method to achieve the recommended configuration via Group Policy is to perform the following:
Set the following Group Policy setting to No Auditing:
Computer Configuration\Windows Settings\security settings\Advanced Audit Policy Configuration\Audit Policies\Object Access\Audit Policy: Object Access: Application Generated</t>
  </si>
  <si>
    <t>WIN2K8R2-103</t>
  </si>
  <si>
    <t>Set Audit Policy: Object Access: Other Object Access Events to No Auditing</t>
  </si>
  <si>
    <t>This subcategory reports other object access-related events such as Task Scheduler jobs and COM+ objects. Events for this subcategory include: 4671: An application attempted to access a blocked ordinal through the TBS. 4691: Indirect access to an object was requested. 4698: A scheduled task was created. 4699 : A scheduled task was deleted. 4700 : A scheduled task was enabled. 4701: A scheduled task was disabled. 4702 : A scheduled task was updated. 5888: An object in the COM+ Catalog was modified. 5889: An object was deleted from the COM+ Catalog. 5890: An object was added to the COM+ Catalog. Refer to the Microsoft Knowledgebase article Description of security events in Windows Vista and in Windows Server 2008 for the most recent information about this setting: http://support.microsoft.com/default.aspx/kb/947226.</t>
  </si>
  <si>
    <t>The security setting "Audit Policy: Object Access: Other Object Access Events" is set to "No Auditing".</t>
  </si>
  <si>
    <t>The security setting "Audit Policy: Object Access: Other Object Access Events" is not set to "No Auditing".</t>
  </si>
  <si>
    <t>1.1.1.3.1.1.12</t>
  </si>
  <si>
    <t>To implement the recommended configuration state, set the following Group Policy setting to No Auditing. 
Computer Configuration&gt;Windows Settings&gt;security settings&gt;Advanced Audit Policy Configuration&gt;Audit Policies&gt;Object Access&gt;Audit Policy: Object Access: Other Object Access Events</t>
  </si>
  <si>
    <t>CCE-11170-8</t>
  </si>
  <si>
    <t>Set Audit Policy: Object Access: Other Object Access Events to No Auditing. One method to achieve the recommended configuration via Group Policy is to perform the following:
Set the following Group Policy setting to No Auditing:
Computer Configuration\Windows Settings\security settings\Advanced Audit Policy Configuration\Audit Policies\Object Access\Audit Policy: Object Access: Other Object Access Events</t>
  </si>
  <si>
    <t>WIN2K8R2-104</t>
  </si>
  <si>
    <t>Set Audit Policy: Account Management: Computer Account Management to Success</t>
  </si>
  <si>
    <t>This subcategory reports each event of computer account management, such as when a computer account is created, changed, deleted, renamed, disabled, or enabled. Events for this subcategory include: 4741: A computer account was created. 4742: A computer account was changed. 4743: A computer account was deleted. Refer to the Microsoft Knowledgebase article Description of security events in Windows Vista and in Windows Server 2008 for the most recent information about this setting: http://support.microsoft.com/default.aspx/kb/947226.</t>
  </si>
  <si>
    <t>The security setting "Audit Policy: Account Management: Computer Account Management" is set to "Success".</t>
  </si>
  <si>
    <t>The security setting "Audit Policy: Account Management: Computer Account Management" is not set to "Success".</t>
  </si>
  <si>
    <t>HAU6</t>
  </si>
  <si>
    <t>HAU6: System does not audit changes to access control settings</t>
  </si>
  <si>
    <t>1.1.1.3.1.2</t>
  </si>
  <si>
    <t>1.1.1.3.1.2.2</t>
  </si>
  <si>
    <t>If audit settings are not configured, it can be difficult or impossible to determine what occurred during a security incident. However, if audit settings are configured so that events are generated for all activities the Security log will be filled with data and hard to use. Also, you can use a large amount of data storage as well as adversely affect overall computer performance if you configure audit settings for a large number of objects. If failure auditing is used and the Audit: Shut down system immediately if unable to log security audits setting in the Security Options section of Group Policy is enabled, an attacker could generate millions of failure events such as logon failures in order to fill the Security log and force the computer to shut down, creating a denial of service (DoS). If security logs are allowed to be overwritten, an attacker can overwrite part or all of their activity by generating large numbers of events so that the evidence of their intrusion is overwritten.</t>
  </si>
  <si>
    <t>To implement the recommended configuration state, set the following Group Policy setting to Success. 
Computer Configuration&gt;Windows Settings&gt;security settings&gt;Advanced Audit Policy Configuration&gt;Audit Policies&gt;Account Management&gt;Audit Policy: Account Management: Computer Account Management</t>
  </si>
  <si>
    <t>CCE-10860-5</t>
  </si>
  <si>
    <t>Set Audit Policy: Account Management: Computer Account Management to Success. One method to achieve the recommended configuration via Group Policy is to perform the following:
Set the following Group Policy setting to Success:
Computer Configuration\Windows Settings\security settings\Advanced Audit Policy Configuration\Audit Policies\Account Management\Audit Policy: Account Management: Computer Account Management</t>
  </si>
  <si>
    <t>WIN2K8R2-105</t>
  </si>
  <si>
    <t>Set Audit Policy: Account Management: Distribution Group Management to No Auditing</t>
  </si>
  <si>
    <t>This subcategory reports each event of distribution group management, such as when a distribution group is created, changed, or deleted or when a member is added to or removed from a distribution group. If you enable this Audit policy setting, administrators can track events to detect malicious, accidental, and authorized creation of group accounts. Events for this subcategory include: 4744: A security-disabled local group was created. 4745: A security-disabled local group was changed. 4746: A member was added to a security-disabled local group. 4747: A member was removed from a security-disabled local group. 4748: A security-disabled local group was deleted. 4749: A security-disabled global group was created. 4750: A security-disabled global group was changed. 4751: A member was added to a security-disabled global group. 4752: A member was removed from a security-disabled global group. 4753: A security-disabled global group was deleted. 4759: A security-disabled universal group was created. 4760: A security-disabled universal group was changed. 4761: A member was added to a security-disabled universal group. 4762: A member was removed from a security-disabled universal group. 4763: A security-disabled universal group was deleted. Refer to the Microsoft Knowledgebase article Description of security events in Windows Vista and in Windows Server 2008 for the most recent information about this setting: http://support.microsoft.com/default.aspx/kb/947226.</t>
  </si>
  <si>
    <t>The security setting "Audit Policy: Account Management: Distribution Group Management" is set to "No Auditing".</t>
  </si>
  <si>
    <t>The security setting "Audit Policy: Account Management: Distribution Group Management" is not set to "No Auditing".</t>
  </si>
  <si>
    <t>1.1.1.3.1.2.3</t>
  </si>
  <si>
    <t>To implement the recommended configuration state, set the following Group Policy setting to No Auditing. 
Computer Configuration&gt;Windows Settings&gt;security settings&gt;Advanced Audit Policy Configuration&gt;Audit Policies&gt;Account Management&gt;Audit Policy: Account Management: Distribution Group Management</t>
  </si>
  <si>
    <t>CCE-10201-2</t>
  </si>
  <si>
    <t>Set Audit Policy: Account Management: Distribution Group Management to No Auditing. One method to achieve the recommended configuration via Group Policy is to perform the following:
Set the following Group Policy setting to No Auditing:
Computer Configuration\Windows Settings\security settings\Advanced Audit Policy Configuration\Audit Policies\Account Management\Audit Policy: Account Management: Distribution Group Management</t>
  </si>
  <si>
    <t>WIN2K8R2-106</t>
  </si>
  <si>
    <t>Set Audit Policy: Account Management: Security Group Management to Success and Failure</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</si>
  <si>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4727: A security-enabled global group was created. 4728: A member was added to a security-enabled global group. 4729: A member was removed from a security-enabled global group. 4730: A security-enabled global group was deleted. 4731: A security-enabled local group was created. 4732: A member was added to a security-enabled local group. 4733: A member was removed from a security-enabled local group. 4734: A security-enabled local group was deleted. 4735: A security-enabled local group was changed. 4737: A security-enabled global group was changed. 4754: A security-enabled universal group was created. 4755: A security-enabled universal group was changed. 4756: A member was added to a security-enabled universal group. 4757: A member was removed from a security-enabled universal group. 4758: A security-enabled universal group was deleted. 4764: A group's type was changed. Refer to the Microsoft Knowledgebase article Description of security events in Windows Vista and in Windows Server 2008 for the most recent information about this setting: http://support.microsoft.com/default.aspx/kb/947226.</t>
  </si>
  <si>
    <t>The security setting "Audit Policy: Account Management: Security Group Management" is set to "Success and Failure".</t>
  </si>
  <si>
    <t>The security setting "Audit Policy: Account Management: Security Group Management" is not set to "Success and Failure".</t>
  </si>
  <si>
    <t>1.1.1.3.1.2.4</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</si>
  <si>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Security Group Management</t>
  </si>
  <si>
    <t>CCE-10741-7</t>
  </si>
  <si>
    <t>Set Audit Policy: Account Management: Security Group Management to Success and Failure. One method to achieve the recommended configuration via Group Policy is to perform the following:
Set the following Group Policy setting to Success and Failure:
Computer Configuration\Windows Settings\security settings\Advanced Audit Policy Configuration\Audit Policies\Account Management\Audit Policy: Account Management: Security Group Management</t>
  </si>
  <si>
    <t>WIN2K8R2-107</t>
  </si>
  <si>
    <t>Set Audit Policy: Account Management: Application Group Management to No Auditing</t>
  </si>
  <si>
    <t>This subcategory reports each event of application group management on a computer, such as when an application group is created, changed, or deleted or when a member is added to or removed from an application group. If you enable this Audit policy setting, administrators can track events to detect malicious, accidental, and authorized creation of application group accounts. Events for this subcategory include: 4783: A basic application group was created. 4784: A basic application group was changed. 4785: A member was added to a basic application group. 4786: A member was removed from a basic application group. 4787: A non-member was added to a basic application group. 4788: A non-member was removed from a basic application group. 4789: A basic application group was deleted. 4790: An LDAP query group was created. 4791: A basic application group was changed. 4792: An LDAP query group was deleted. Refer to the Microsoft Knowledgebase article Description of security events in Windows Vista and in Windows Server 2008 for the most recent information about this setting: http://support.microsoft.com/default.aspx/kb/947226.</t>
  </si>
  <si>
    <t>The security setting "Audit Policy: Account Management: Application Group Management" is set to "No Auditing".</t>
  </si>
  <si>
    <t>The security setting "Audit Policy: Account Management: Application Group Management" is not set to "No Auditing".</t>
  </si>
  <si>
    <t>1.1.1.3.1.2.5</t>
  </si>
  <si>
    <t>To implement the recommended configuration state, set the following Group Policy setting to No Auditing. 
Computer Configuration&gt;Windows Settings&gt;security settings&gt;Advanced Audit Policy Configuration&gt;Audit Policies&gt;Account Management&gt;Audit Policy: Account Management: Application Group Management</t>
  </si>
  <si>
    <t>CCE-10746-6</t>
  </si>
  <si>
    <t>Set Audit Policy: Account Management: Application Group Management to No Auditing. One method to achieve the recommended configuration via Group Policy is to perform the following:
Set the following Group Policy setting to No Auditing:
Computer Configuration\Windows Settings\security settings\Advanced Audit Policy Configuration\Audit Policies\Account Management\Audit Policy: Account Management: Application Group Management</t>
  </si>
  <si>
    <t>WIN2K8R2-108</t>
  </si>
  <si>
    <t>Set Audit Policy: Account Management: Other Account Management Events to Success and Failure</t>
  </si>
  <si>
    <t>This subcategory reports other account management events. Events for this subcategory include: 4782: The password hash an account was accessed. 4793: The Password Policy Checking API was called. Refer to the Microsoft Knowledgebase article Description of security events in Windows Vista and in Windows Server 2008 for the most recent information about this setting: http://support.microsoft.com/default.aspx/kb/947226.</t>
  </si>
  <si>
    <t>The security setting "Audit Policy: Account Management: Other Account Management Events" is set to "Success and Failure".</t>
  </si>
  <si>
    <t>The security setting "Audit Policy: Account Management: Other Account Management Events" is not set to "Success and Failure".</t>
  </si>
  <si>
    <t>1.1.1.3.1.2.6</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</si>
  <si>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Other Account Management Events</t>
  </si>
  <si>
    <t>CCE-11001-5</t>
  </si>
  <si>
    <t>Set Audit Policy: Account Management: Other Account Management Events to Success and Failure. One method to achieve the recommended configuration via Group Policy is to perform the following:
Set the following Group Policy setting to Success and Failure:
Computer Configuration\Windows Settings\security settings\Advanced Audit Policy Configuration\Audit Policies\Account Management\Audit Policy: Account Management: Other Account Management Events</t>
  </si>
  <si>
    <t>WIN2K8R2-109</t>
  </si>
  <si>
    <t>Set Audit Policy: Account Management: User Account Management to Success and Failure</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</si>
  <si>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4720: A user account was created. 4722: A user account was enabled. 4723: An attempt was made to change an accounts password. 4724: An attempt was made to reset an accounts password. 4725: A user account was disabled. 4726: A user account was deleted. 4738: A user account was changed. 4740: A user account was locked out. 4765: SID History was added to an account. 4766: An attempt to add SID History to an account failed. 4767: A user account was unlocked. 4780: The ACL was set on accounts which are members of administrators groups. 4781: The name of an account was changed: 4794: An attempt was made to set the Directory Services Restore Mode. 5376: Credential Manager credentials were backed up. 5377: Credential Manager credentials were restored from a backup. Refer to the Microsoft Knowledgebase article Description of security events in Windows Vista and in Windows Server 2008 for the most recent information about this setting: http://support.microsoft.com/default.aspx/kb/947226.</t>
  </si>
  <si>
    <t>The security setting "Audit Policy: Account Management: User Account Management" is set to "Success and Failure".</t>
  </si>
  <si>
    <t>The security setting "Audit Policy: Account Management: User Account Management" is not set to "Success and Failure".</t>
  </si>
  <si>
    <t>1.1.1.3.1.2.7</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</si>
  <si>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User Account Management</t>
  </si>
  <si>
    <t>CCE-10203-8</t>
  </si>
  <si>
    <t>Set Audit Policy: Account Management: User Account Management to Success and Failure. One method to achieve the recommended configuration via Group Policy is to perform the following:
Set the following Group Policy setting to Success and Failure:
Computer Configuration\Windows Settings\security settings\Advanced Audit Policy Configuration\Audit Policies\Account Management\Audit Policy: Account Management: User Account Management</t>
  </si>
  <si>
    <t>WIN2K8R2-110</t>
  </si>
  <si>
    <t>Set Audit Policy: DS Access: Directory Service Access to No Auditing</t>
  </si>
  <si>
    <t>This subcategory reports when an AD DS object is accessed. Only objects with SACLs cause audit events to be generated, and only when they are accessed in a manner that matches their SACL. These events are similar to the directory service access events in previous versions of Windows Server. This subcategory applies only to domain controllers. Events for this subcategory include: 4662 : An operation was performed on an object. Refer to the Microsoft Knowledgebase article Description of security events in Windows Vista and in Windows Server 2008 for the most recent information about this setting: http://support.microsoft.com/default.aspx/kb/947226.</t>
  </si>
  <si>
    <t>The security setting "Audit Policy: DS Access: Directory Service Access" is set to "No Auditing".</t>
  </si>
  <si>
    <t>The security setting "Audit Policy: DS Access: Directory Service Access" is not set to "No Auditing".</t>
  </si>
  <si>
    <t>1.1.1.3.1.3</t>
  </si>
  <si>
    <t>1.1.1.3.1.3.2</t>
  </si>
  <si>
    <t>To implement the recommended configuration state, set the following Group Policy setting to No Auditing. 
Computer Configuration&gt;Windows Settings&gt;security settings&gt;Advanced Audit Policy Configuration&gt;Audit Policies&gt;DS Access&gt;Audit Policy: DS Access: Directory Service Access</t>
  </si>
  <si>
    <t>CCE-10668-2</t>
  </si>
  <si>
    <t>Set Audit Policy: DS Access: Directory Service Access to No Auditing. One method to achieve the recommended configuration via Group Policy is to perform the following:
Set the following Group Policy setting to No Auditing:
Computer Configuration\Windows Settings\security settings\Advanced Audit Policy Configuration\Audit Policies\DS Access\Audit Policy: DS Access: Directory Service Access</t>
  </si>
  <si>
    <t>WIN2K8R2-111</t>
  </si>
  <si>
    <t>Set Audit Policy: DS Access: Directory Service Replication to No Auditing</t>
  </si>
  <si>
    <t>This subcategory reports when replication between two domain controllers begins and ends. Events for this subcategory include: 4932: Synchronization of a replica of an Active Directory naming context has begun. 4933: Synchronization of a replica of an Active Directory naming context has ended. Refer to the Microsoft Knowledgebase article Description of security events in Windows Vista and in Windows Server 2008 for the most recent information about this setting: http://support.microsoft.com/default.aspx/kb/947226.</t>
  </si>
  <si>
    <t>The security setting "Audit Policy: DS Access: Directory Service Replication" is set to "No Auditing".</t>
  </si>
  <si>
    <t>The security setting "Audit Policy: DS Access: Directory Service Replication" is not set to "No Auditing".</t>
  </si>
  <si>
    <t>1.1.1.3.1.3.3</t>
  </si>
  <si>
    <t>To implement the recommended configuration state, set the following Group Policy setting to No Auditing. 
Computer Configuration&gt;Windows Settings&gt;security settings&gt;Advanced Audit Policy Configuration&gt;Audit Policies&gt;DS Access&gt;Audit Policy: DS Access: Directory Service Replication</t>
  </si>
  <si>
    <t>CCE-10206-1</t>
  </si>
  <si>
    <t>Set Audit Policy: DS Access: Directory Service Replication to No Auditing. One method to achieve the recommended configuration via Group Policy is to perform the following:
Set the following Group Policy setting to No Auditing:
Computer Configuration\Windows Settings\security settings\Advanced Audit Policy Configuration\Audit Policies\DS Access\Audit Policy: DS Access: Directory Service Replication</t>
  </si>
  <si>
    <t>WIN2K8R2-112</t>
  </si>
  <si>
    <t>Set Audit Policy: DS Access: Directory Service Changes to No Auditing</t>
  </si>
  <si>
    <t>This subcategory reports changes to objects in Active Directory Domain Services (AD DS). The types of changes that are reported are create, modify, move, and undelete operations that are performed on an object. DS Change auditing, where appropriate, indicates the old and new values of the changed properties of the objects that were changed. Only objects with SACLs cause audit events to be generated, and only when they are accessed in a manner that matches their SACL. Some objects and properties do not cause audit events to be generated due to settings on the object class in the schema. This subcategory applies only to domain controllers. Events for this subcategory include: 5136 : A directory service object was modified. 5137 : A directory service object was created. 5138 : A directory service object was undeleted. 5139 : A directory service object was moved. Note The following event in the Directory Service Changes subcategory is available only in Windows Vista Service Pack 1 and in Windows Server 2008. 5141: A directory service object was deleted. Refer to the Microsoft Knowledgebase article Description of security events in Windows Vista and in Windows Server 2008 for the most recent information about this setting: http://support.microsoft.com/default.aspx/kb/947226.</t>
  </si>
  <si>
    <t>The security setting "Audit Policy: DS Access: Directory Service Changes" is set to "No Auditing".</t>
  </si>
  <si>
    <t>The security setting "Audit Policy: DS Access: Directory Service Changes" is not set to "No Auditing".</t>
  </si>
  <si>
    <t>1.1.1.3.1.3.5</t>
  </si>
  <si>
    <t>To implement the recommended configuration state, set the following Group Policy setting to No Auditing. 
Computer Configuration&gt;Windows Settings&gt;security settings&gt;Advanced Audit Policy Configuration&gt;Audit Policies&gt;DS Access&gt;Audit Policy: DS Access: Directory Service Changes</t>
  </si>
  <si>
    <t>CCE-10800-1</t>
  </si>
  <si>
    <t>Set Audit Policy: DS Access: Directory Service Changes to No Auditing. One method to achieve the recommended configuration via Group Policy is to perform the following:
Set the following Group Policy setting to No Auditing:
Computer Configuration\Windows Settings\security settings\Advanced Audit Policy Configuration\Audit Policies\DS Access\Audit Policy: DS Access: Directory Service Changes</t>
  </si>
  <si>
    <t>WIN2K8R2-113</t>
  </si>
  <si>
    <t>Set Audit Policy: DS Access: Detailed Directory Service Replication to No Auditing</t>
  </si>
  <si>
    <t>This subcategory reports detailed information about the information replicating between domain controllers. These events can be very high in volume. Events for this subcategory include: 4928: An Active Directory replica source naming context was established. 4929 : An Active Directory replica source naming context was removed. 4930 : An Active Directory replica source naming context was modified. 4931 : An Active Directory replica destination naming context was modified. 4934 : Attributes of an Active Directory object were replicated. 4935 : Replication failure begins. 4936 : Replication failure ends. 4937 : A lingering object was removed from a replica. Refer to the Microsoft Knowledgebase article Description of security events in Windows Vista and in Windows Server 2008 for the most recent information about this setting: http://support.microsoft.com/default.aspx/kb/947226.</t>
  </si>
  <si>
    <t>he security setting "Audit Policy: DS Access: Detailed Directory Service Replication" is set to "No Auditing".</t>
  </si>
  <si>
    <t>The security setting "Audit Policy: DS Access: Detailed Directory Service Replication" is not set to "No Auditing".</t>
  </si>
  <si>
    <t>1.1.1.3.1.3.6</t>
  </si>
  <si>
    <t>To implement the recommended configuration state, set the following Group Policy setting to No Auditing. 
Computer Configuration&gt;Windows Settings&gt;security settings&gt;Advanced Audit Policy Configuration&gt;Audit Policies&gt;DS Access&gt;Audit Policy: DS Access: Detailed Directory Service Replication</t>
  </si>
  <si>
    <t>CCE-11056-9</t>
  </si>
  <si>
    <t>Set Audit Policy: DS Access: Detailed Directory Service Replication to No Auditing. One method to achieve the recommended configuration via Group Policy is to perform the following:
Set the following Group Policy setting to No Auditing:
Computer Configuration\Windows Settings\security settings\Advanced Audit Policy Configuration\Audit Policies\DS Access\Audit Policy: DS Access: Detailed Directory Service Replication</t>
  </si>
  <si>
    <t>WIN2K8R2-114</t>
  </si>
  <si>
    <t>Set Audit Policy: Privilege Use: Non Sensitive Privilege Use to No Auditing</t>
  </si>
  <si>
    <t>This subcategory reports when a user account or service uses a non-sensitive privilege. A non-sensitive privilege includes the following user rights: Access Credential Manager as a trusted caller, Access this computer from the network, Add workstations to domain, Adjust memory quotas for a process, Allow log on locally, Allow log on through Terminal Services, Bypass traverse checking, Change the system time, Create a pagefile, Create global objects, Create permanent shared objects, Create symbolic links, Deny access this computer from the network, Deny log on as a batch job, Deny log on as a service, Deny log on locally, Deny log on through Terminal Services, Force shutdown from a remote system, Increase a process working set, Increase scheduling priority, Lock pages in memory, Log on as a batch job, Log on as a service, Modify an object label, Perform volume maintenance tasks, Profile single process, Profile system performance, Remove computer from docking station, Shut down the system, and Synchronize directory service data. Auditing this subcategory will create a very high volume of events. Events for this subcategory include: 4672: Special privileges assigned to new logon. 4673: A privileged service was called. 4674: An operation was attempted on a privileged object. Refer to the Microsoft Knowledgebase article Description of security events in Windows Vista and in Windows Server 2008 for the most recent information about this setting: http://support.microsoft.com/default.aspx/kb/947226.</t>
  </si>
  <si>
    <t>The security setting "Audit Policy: Privilege Use: Non Sensitive Privilege Use" is set to "No Auditing".</t>
  </si>
  <si>
    <t>The security setting "Audit Policy: Privilege Use: Non Sensitive Privilege Use" is not set to "No Auditing".</t>
  </si>
  <si>
    <t>1.1.1.3.1.4</t>
  </si>
  <si>
    <t>1.1.1.3.1.4.1</t>
  </si>
  <si>
    <t>To implement the recommended configuration state, set the following Group Policy setting to No Auditing. 
Computer Configuration&gt;Windows Settings&gt;security settings&gt;Advanced Audit Policy Configuration&gt;Audit Policies&gt;Privilege Use&gt;Audit Policy: Privilege Use: Non Sensitive Privilege Use</t>
  </si>
  <si>
    <t>CCE-11173-2</t>
  </si>
  <si>
    <t>Set Audit Policy: Privilege Use: Non Sensitive Privilege Use to No Auditing. One method to achieve the recommended configuration via Group Policy is to perform the following:
Set the following Group Policy setting to No Auditing:
Computer Configuration\Windows Settings\security settings\Advanced Audit Policy Configuration\Audit Policies\Privilege Use\Audit Policy: Privilege Use: Non Sensitive Privilege Use</t>
  </si>
  <si>
    <t>WIN2K8R2-115</t>
  </si>
  <si>
    <t>Set Audit Policy: Privilege Use: Other Privilege Use Events to No Auditing</t>
  </si>
  <si>
    <t>This subcategory reports when a user account or service uses a sensitive privilege. A sensitive privilege includes the following user rights: Act as part of the operating system, Back up files and directories, Create a token object, Debug programs, Enable computer and user accounts to be trusted for delegation, Generate security audits, Impersonate a client after authentication, Load and unload device drivers, Manage auditing and security log, Modify firmware environment values, Replace a process-level token, Restore files and directories, and Take ownership of files or other objects. Auditing this subcategory will create a high volume of events. Events for this subcategory include: 4672: Special privileges assigned to new logon. 4673: A privileged service was called. 4674: An operation was attempted on a privileged object. Refer to the Microsoft Knowledgebase article Description of security events in Windows Vista and in Windows Server 2008 for the most recent information about this setting: http://support.microsoft.com/default.aspx/kb/947226.</t>
  </si>
  <si>
    <t>The security setting "Audit Policy: Privilege Use: Other Privilege Use Events" is set to "No Auditing".</t>
  </si>
  <si>
    <t>The security setting "Audit Policy: Privilege Use: Other Privilege Use Events" is not set to "No Auditing".</t>
  </si>
  <si>
    <t>1.1.1.3.1.4.2</t>
  </si>
  <si>
    <t>To implement the recommended configuration state, set the following Group Policy setting to No Auditing. 
Computer Configuration&gt;Windows Settings&gt;security settings&gt;Advanced Audit Policy Configuration&gt;Audit Policies&gt;Privilege Use&gt;Audit Policy: Privilege Use: Other Privilege Use Events</t>
  </si>
  <si>
    <t>CCE-10593-2</t>
  </si>
  <si>
    <t>Set Audit Policy: Privilege Use: Other Privilege Use Events to No Auditing. One method to achieve the recommended configuration via Group Policy is to perform the following:
Set the following Group Policy setting to No Auditing:
Computer Configuration\Windows Settings\security settings\Advanced Audit Policy Configuration\Audit Policies\Privilege Use\Audit Policy: Privilege Use: Other Privilege Use Events</t>
  </si>
  <si>
    <t>WIN2K8R2-116</t>
  </si>
  <si>
    <t>Set Audit Policy: Privilege Use: Sensitive Privilege Use to Success and Failure</t>
  </si>
  <si>
    <t>The security setting "Audit Policy: Privilege Use: Sensitive Privilege Use" is set to "Success and Failure".</t>
  </si>
  <si>
    <t>The security setting "Audit Policy: Privilege Use: Sensitive Privilege Use" is not set to "Success and Failure".</t>
  </si>
  <si>
    <t>1.1.1.3.1.4.3</t>
  </si>
  <si>
    <t>To implement the recommended configuration state, set the following Group Policy setting to Success and Failure. 
Computer Configuration&gt;Windows Settings&gt;security settings&gt;Advanced Audit Policy Configuration&gt;Audit Policies&gt;Privilege Use&gt;Audit Policy: Privilege Use: Sensitive Privilege Use</t>
  </si>
  <si>
    <t>CCE-11003-1</t>
  </si>
  <si>
    <t>Set Audit Policy: Privilege Use: Sensitive Privilege Use to Success and Failure. One method to achieve the recommended configuration via Group Policy is to perform the following:
Set the following Group Policy setting to Success and Failure:
Computer Configuration\Windows Settings\security settings\Advanced Audit Policy Configuration\Audit Policies\Privilege Use\Audit Policy: Privilege Use: Sensitive Privilege Use</t>
  </si>
  <si>
    <t>WIN2K8R2-117</t>
  </si>
  <si>
    <t>Set Audit Policy: Policy Change: Filtering Platform Policy Change to No Auditing</t>
  </si>
  <si>
    <t>This subcategory reports the addition and removal of objects from WFP, including startup filters. These events can be very high in volume. Events for this subcategory include: 4709: IPsec Services was started. 4710: IPsec Services was disabled. 4711: May contain any one of the following: . PAStore Engine applied locally cached copy of Active Directory storage IPsec policy on the computer. . PAStore Engine applied Active Directory storage IPsec policy on the computer. . PAStore Engine applied local registry storage IPsec policy on the computer. . PAStore Engine failed to apply locally cached copy of Active Directory storage IPsec policy on the computer. . PAStore Engine failed to apply Active Directory storage IPsec policy on the computer. . PAStore Engine failed to apply local registry storage IPsec policy on the computer. . PAStore Engine failed to apply some rules of the active IPsec policy on the computer. . PAStore Engine failed to load directory storage IPsec policy on the computer. . PAStore Engine loaded directory storage IPsec policy on the computer. . PAStore Engine failed to load local storage IPsec policy on the computer. . PAStore Engine loaded local storage IPsec policy on the computer. . PAStore Engine polled for changes to the active IPsec policy and detected no changes. 4712: IPsec Services encountered a potentially serious failure. 5040: A change has been made to IPsec settings. An Authentication Set was added. 5041: A change has been made to IPsec settings. An Authentication Set was modified. 5042: A change has been made to IPsec settings. An Authentication Set was deleted. 5043: A change has been made to IPsec settings. A Connection Security Rule was added. 5044: A change has been made to IPsec settings. A Connection Security Rule was modified. 5045: A change has been made to IPsec settings. A Connection Security Rule was deleted. 5046: A change has been made to IPsec settings. A Crypto Set was added. 5047: A change has been made to IPsec settings. A Crypto Set was modified. 5048: A change has been made to IPsec settings. A Crypto Set was deleted. 5440: The following callout was present when the Windows Filtering Platform Base Filtering Engine started. 5441: The following filter was present when the Windows Filtering Platform Base Filtering Engine started. 5442: The following provider was present when the Windows Filtering Platform Base Filtering Engine started. 5443: The following provider context was present when the Windows Filtering Platform Base Filtering Engine started. 5444 : The following sub-layer was present when the Windows Filtering Platform Base Filtering Engine started. 5446: A Windows Filtering Platform callout has been changed. 5448: A Windows Filtering Platform provider has been changed. 5449: A Windows Filtering Platform provider context has been changed. 5450: A Windows Filtering Platform sub-layer has been changed. 5456: PAStore Engine applied Active Directory storage IPsec policy on the computer. 5457: PAStore Engine failed to apply Active Directory storage IPsec policy on the computer. 5458 : PAStore Engine applied locally cached copy of Active Directory storage IPsec policy on the computer. 5459: PAStore Engine failed to apply locally cached copy of Active Directory storage IPsec policy on the computer. 5460: PAStore Engine applied local registry storage IPsec policy on the computer. 5461: PAStore Engine failed to apply local registry storage IPsec policy on the computer. 5462: PAStore Engine failed to apply some rules of the active IPsec policy on the computer. Use the IP Security Monitor snap-in to diagnose the problem. 5463: PAStore Engine polled for changes to the active IPsec policy and detected no changes. 5464: PAStore Engine polled for changes to the active IPsec policy, detected changes, and applied them to IPsec Services. 5465: PAStore Engine received a control for forced reloading of IPsec policy and processed the control successfully. 5466: PAStore Engine polled for changes to the Active Directory IPsec policy, determined that Active Directory cannot be reached, and will use the cached copy of the Active Directory IPsec policy instead. Any changes made to the Active Directory IPsec policy since the last poll could not be applied. 5467: PAStore Engine polled for changes to the Active Directory IPsec policy, determined that Active Directory can be reached, and found no changes to the policy. The cached copy of the Active Directory IPsec policy is no longer being used. 5468: PAStore Engine polled for changes to the Active Directory IPsec policy, determined that Active Directory can be reached, found changes to the policy, and applied those changes. The cached copy of the Active Directory IPsec policy is no longer being used. 5471: PAStore Engine loaded local storage IPsec policy on the computer. 5472: PAStore Engine failed to load local storage IPsec policy on the computer. 5473: PAStore Engine loaded directory storage IPsec policy on the computer. 5474: PAStore Engine failed to load directory storage IPsec policy on the computer. 5477: PAStore Engine failed to add quick mode filter. Refer to the Microsoft Knowledgebase article Description of security events in Windows Vista and in Windows Server 2008 for the most recent information about this setting: http://support.microsoft.com/default.aspx/kb/947226.</t>
  </si>
  <si>
    <t>The security setting "Audit Policy: Policy Change: Filtering Platform Policy Change" is set to "No Auditing".</t>
  </si>
  <si>
    <t>The security setting "Audit Policy: Policy Change: Filtering Platform Policy Change" is not set to "No Auditing".</t>
  </si>
  <si>
    <t>1.1.1.3.1.5</t>
  </si>
  <si>
    <t>1.1.1.3.1.5.1</t>
  </si>
  <si>
    <t>To implement the recommended configuration state, set the following Group Policy setting to No Auditing. 
Computer Configuration&gt;Windows Settings&gt;security settings&gt;Advanced Audit Policy Configuration&gt;Audit Policies&gt;Policy Change&gt;Audit Policy: Policy Change: Filtering Platform Policy Change</t>
  </si>
  <si>
    <t>CCE-10526-2</t>
  </si>
  <si>
    <t>Set Audit Policy: Policy Change: Filtering Platform Policy Change to No Auditing. One method to achieve the recommended configuration via Group Policy is to perform the following:
Set the following Group Policy setting to No Auditing:
Computer Configuration\Windows Settings\security settings\Advanced Audit Policy Configuration\Audit Policies\Policy Change\Audit Policy: Policy Change: Filtering Platform Policy Change</t>
  </si>
  <si>
    <t>WIN2K8R2-118</t>
  </si>
  <si>
    <t>Set Audit Policy: Policy Change: Audit Policy Change to Success and Failure</t>
  </si>
  <si>
    <t>This subcategory reports changes in audit policy including SACL changes. Events for this subcategory include: 4715: The audit policy (SACL) on an object was changed. 4719: System audit policy was changed. 4902: The Per-user audit policy table was created. 4904: An attempt was made to register a security event source. 4905: An attempt was made to unregister a security event source. 4906: The CrashOnAuditFail value has changed. 4907: Auditing settings on object were changed. 4908: Special Groups Logon table modified. 4912: Per User Audit Policy was changed. Refer to the Microsoft Knowledgebase article Description of security events in Windows Vista and in Windows Server 2008 for the most recent information about this setting: http://support.microsoft.com/default.aspx/kb/947226.</t>
  </si>
  <si>
    <t>The security setting "Audit Policy: Policy Change: Audit Policy Change" is set to "Success and Failure".</t>
  </si>
  <si>
    <t>The security setting "Audit Policy: Policy Change: Audit Policy Change" is not set to "Success and Failure".</t>
  </si>
  <si>
    <t>1.1.1.3.1.5.2</t>
  </si>
  <si>
    <t>To implement the recommended configuration state, set the following Group Policy setting to Success and Failure. 
Computer Configuration&gt;Windows Settings&gt;security settings&gt;Advanced Audit Policy Configuration&gt;Audit Policies&gt;Policy Change&gt;Audit Policy: Policy Change: Audit Policy Change</t>
  </si>
  <si>
    <t>CCE-10385-3</t>
  </si>
  <si>
    <t>Set Audit Policy: Policy Change: Audit Policy Change to Success and Failure. One method to achieve the recommended configuration via Group Policy is to perform the following:
Set the following Group Policy setting to Success and Failure:
Computer Configuration\Windows Settings\security settings\Advanced Audit Policy Configuration\Audit Policies\Policy Change\Audit Policy: Policy Change: Audit Policy Change</t>
  </si>
  <si>
    <t>WIN2K8R2-119</t>
  </si>
  <si>
    <t>Set Audit Policy: Policy Change: Other Policy Change Events to No Auditing</t>
  </si>
  <si>
    <t>This subcategory reports other types of security policy changes such as configuration of the Trusted Platform Module (TPM) or cryptographic providers. Events for this subcategory include: 4909: The local policy settings for the TBS were changed. 4910: The group policy settings for the TBS were changed. 5063: A cryptographic provider operation was attempted. 5064: A cryptographic context operation was attempted. 5065: A cryptographic context modification was attempted. 5066: A cryptographic function operation was attempted. 5067: A cryptographic function modification was attempted. 5068: A cryptographic function provider operation was attempted. 5069: A cryptographic function property operation was attempted. 5070: A cryptographic function property modification was attempted. 5447: A Windows Filtering Platform filter has been changed. 6144: Security policy in the group policy objects has been applied successfully. 6145: One or more errors occurred while processing security policy in the group policy objects. Refer to the Microsoft Knowledgebase article Description of security events in Windows Vista and in Windows Server 2008 for the most recent information about this setting: http://support.microsoft.com/default.aspx/kb/947226.</t>
  </si>
  <si>
    <t>The security setting "Audit Policy: Policy Change: Other Policy Change Events" is set to "No Auditing".</t>
  </si>
  <si>
    <t>The security setting "Audit Policy: Policy Change: Other Policy Change Events" is not set to "No Auditing".</t>
  </si>
  <si>
    <t>1.1.1.3.1.5.3</t>
  </si>
  <si>
    <t>To implement the recommended configuration state, set the following Group Policy setting to No Auditing. 
Computer Configuration&gt;Windows Settings&gt;security settings&gt;Advanced Audit Policy Configuration&gt;Audit Policies&gt;Policy Change&gt;Audit Policy: Policy Change: Other Policy Change Events</t>
  </si>
  <si>
    <t>CCE-10680-7</t>
  </si>
  <si>
    <t>Set Audit Policy: Policy Change: Other Policy Change Events to No Auditing. One method to achieve the recommended configuration via Group Policy is to perform the following:
Set the following Group Policy setting to No Auditing:
Computer Configuration\Windows Settings\security settings\Advanced Audit Policy Configuration\Audit Policies\Policy Change\Audit Policy: Policy Change: Other Policy Change Events</t>
  </si>
  <si>
    <t>WIN2K8R2-120</t>
  </si>
  <si>
    <t>Set Audit Policy: Policy Change: Authentication Policy Change to Success</t>
  </si>
  <si>
    <t>This subcategory reports changes in authentication policy. Events for this subcategory include: 4706: A new trust was created to a domain. 4707: A trust to a domain was removed. 4713: Kerberos policy was changed. 4716: Trusted domain information was modified. 4717: System security access was granted to an account. 4718: System security access was removed from an account. 4739: Domain Policy was changed. 4864: A namespace collision was detected. 4865: A trusted forest information entry was added. 4866: A trusted forest information entry was removed. 4867: A trusted forest information entry was modified. Refer to the Microsoft Knowledgebase article Description of security events in Windows Vista and in Windows Server 2008 for the most recent information about this setting: http://support.microsoft.com/default.aspx/kb/947226.</t>
  </si>
  <si>
    <t>The security setting "Audit Policy: Policy Change: Authentication Policy Change" is set to "Success".</t>
  </si>
  <si>
    <t>The security setting "Audit Policy: Policy Change: Authentication Policy Change" is not set to "Success".</t>
  </si>
  <si>
    <t>1.1.1.3.1.5.4</t>
  </si>
  <si>
    <t>To implement the recommended configuration state, set the following Group Policy setting to Success. 
Computer Configuration&gt;Windows Settings&gt;security settings&gt;Advanced Audit Policy Configuration&gt;Audit Policies&gt;Policy Change&gt;Audit Policy: Policy Change: Authentication Policy Change</t>
  </si>
  <si>
    <t>CCE-11160-9</t>
  </si>
  <si>
    <t>Set Audit Policy: Policy Change: Authentication Policy Change to Success. One method to achieve the recommended configuration via Group Policy is to perform the following:
Set the following Group Policy setting to Success:
Computer Configuration\Windows Settings\security settings\Advanced Audit Policy Configuration\Audit Policies\Policy Change\Audit Policy: Policy Change: Authentication Policy Change</t>
  </si>
  <si>
    <t>WIN2K8R2-121</t>
  </si>
  <si>
    <t>Set Audit Policy: Policy Change: Authorization Policy Change to No Auditing</t>
  </si>
  <si>
    <t>This subcategory reports changes in authorization policy including permissions (DACL) changes. Events for this subcategory include: 4704: A user right was assigned. 4705: A user right was removed. 4706: A new trust was created to a domain. 4707: A trust to a domain was removed. 4714: Encrypted data recovery policy was changed. Refer to the Microsoft Knowledgebase article Description of security events in Windows Vista and in Windows Server 2008 for the most recent information about this setting: http://support.microsoft.com/default.aspx/kb/947226.</t>
  </si>
  <si>
    <t>The security setting "Audit Policy: Policy Change: Authorization Policy Change" is set to "No Auditing".</t>
  </si>
  <si>
    <t>The security setting "Audit Policy: Policy Change: Authorization Policy Change" is not set to "No Auditing".</t>
  </si>
  <si>
    <t>1.1.1.3.1.5.5</t>
  </si>
  <si>
    <t>To implement the recommended configuration state, set the following Group Policy setting to No Auditing. 
Computer Configuration&gt;Windows Settings&gt;security settings&gt;Advanced Audit Policy Configuration&gt;Audit Policies&gt;Policy Change&gt;Audit Policy: Policy Change: Authorization Policy Change</t>
  </si>
  <si>
    <t>CCE-10790-4</t>
  </si>
  <si>
    <t>Set Audit Policy: Policy Change: Authorization Policy Change to No Auditing. One method to achieve the recommended configuration via Group Policy is to perform the following:
Set the following Group Policy setting to No Auditing:
Computer Configuration\Windows Settings\security settings\Advanced Audit Policy Configuration\Audit Policies\Policy Change\Audit Policy: Policy Change: Authorization Policy Change</t>
  </si>
  <si>
    <t>WIN2K8R2-122</t>
  </si>
  <si>
    <t>Set Audit Policy: Policy Change: MPSSVC Rule-Level Policy Change to No Auditing</t>
  </si>
  <si>
    <t>This subcategory reports changes in policy rules used by the Microsoft Protection Service (MPSSVC.exe). This service is used by Windows Firewall and by Microsoft OneCare. Events for this subcategory include: 4944: The following policy was active when the Windows Firewall started. 4945: A rule was listed when the Windows Firewall started. 4946: A change has been made to Windows Firewall exception list. A rule was added. 4947: A change has been made to Windows Firewall exception list. A rule was modified. 4948: A change has been made to Windows Firewall exception list. A rule was deleted. 4949: Windows Firewall settings were restored to the default values. 4950: A Windows Firewall setting has changed. 4951: A rule has been ignored because its major version number was not recognized by Windows Firewall. 4952 : Parts of a rule have been ignored because its minor version number was not recognized by Windows Firewall. The other parts of the rule will be enforced. 4953: A rule has been ignored by Windows Firewall because it could not parse the rule. 4954: Windows Firewall Group Policy settings have changed. The new settings have been applied. 4956: Windows Firewall has changed the active profile. 4957: Windows Firewall did not apply the following rule: 4958: Windows Firewall did not apply the following rule because the rule referred to items not configured on this computer: Refer to the Microsoft Knowledgebase article Description of security events in Windows Vista and in Windows Server 2008 for the most recent information about this setting: http://support.microsoft.com/default.aspx/kb/947226.</t>
  </si>
  <si>
    <t>The security setting "Audit Policy: Policy Change: MPSSVC Rule-Level Policy Change" is set to "No Auditing".</t>
  </si>
  <si>
    <t>The security setting "Audit Policy: Policy Change: MPSSVC Rule-Level Policy Change" is not set to "No Auditing".</t>
  </si>
  <si>
    <t>1.1.1.3.1.5.6</t>
  </si>
  <si>
    <t>To implement the recommended configuration state, set the following Group Policy setting to No Auditing. 
Computer Configuration&gt;Windows Settings&gt;security settings&gt;Advanced Audit Policy Configuration&gt;Audit Policies&gt;Policy Change&gt;Audit Policy: Policy Change: MPSSVC Rule-Level Policy Change</t>
  </si>
  <si>
    <t>CCE-10530-4</t>
  </si>
  <si>
    <t>Set Audit Policy: Policy Change: MPSSVC Rule-Level Policy Change to No Auditing. One method to achieve the recommended configuration via Group Policy is to perform the following:
Set the following Group Policy setting to No Auditing:
Computer Configuration\Windows Settings\security settings\Advanced Audit Policy Configuration\Audit Policies\Policy Change\Audit Policy: Policy Change: MPSSVC Rule-Level Policy Change</t>
  </si>
  <si>
    <t>WIN2K8R2-123</t>
  </si>
  <si>
    <t>Set Audit Policy: System: IPsec Driver to Success and Failure</t>
  </si>
  <si>
    <t>This subcategory reports on the activities of the Internet Protocol security (IPsec) driver. Events for this subcategory include: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4961: IPsec dropped an inbound packet that failed a replay check. If this problem persists, it could indicate a replay attack against this computer. 4962: IPsec dropped an inbound packet that failed a replay check. The inbound packet had too low a sequence number to ensure it was not a replay. 4963: IPsec dropped an inbound clear text packet that should have been secured. This is usually due to the remote computer changing its IPsec policy without informing this computer. This could also be a spoofing attack attempt.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5478: IPsec Services has started successfully. 5479: IPsec Services has been shut down successfully. The shutdown of IPsec Services can put the computer at greater risk of network attack or expose the computer to potential security risks.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5483: IPsec Services failed to initialize RPC server. IPsec Services could not be started. 5484: IPsec Services has experienced a critical failure and has been shut down. The shutdown of IPsec Services can put the computer at greater risk of network attack or expose the computer to potential security risks.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Refer to the Microsoft Knowledgebase article Description of security events in Windows Vista and in Windows Server 2008 for the most recent information about this setting: http://support.microsoft.com/default.aspx/kb/947226.</t>
  </si>
  <si>
    <t>The security setting "Audit Policy: System: IPsec Driver" is set to "Success and Failure".</t>
  </si>
  <si>
    <t>The security setting "Audit Policy: System: IPsec Driver" is not set to "Success and Failure".</t>
  </si>
  <si>
    <t>1.1.1.3.1.6</t>
  </si>
  <si>
    <t>1.1.1.3.1.6.1</t>
  </si>
  <si>
    <t>To implement the recommended configuration state, set the following Group Policy setting to Success and Failure. 
Computer Configuration&gt;Windows Settings&gt;security settings&gt;Advanced Audit Policy Configuration&gt;Audit Policies&gt;System&gt;Audit Policy: System: IPsec Driver</t>
  </si>
  <si>
    <t>CCE-10390-3</t>
  </si>
  <si>
    <t>Set Audit Policy: System: IPsec Driver to Success and Failure. One method to achieve the recommended configuration via Group Policy is to perform the following:
Set the following Group Policy setting to Success and Failure:
Computer Configuration\Windows Settings\security settings\Advanced Audit Policy Configuration\Audit Policies\System\Audit Policy: System: IPsec Driver</t>
  </si>
  <si>
    <t>WIN2K8R2-124</t>
  </si>
  <si>
    <t>Set Audit Policy: System: Security State Change to Success and Failure</t>
  </si>
  <si>
    <t>This subcategory reports changes in security state of the system, such as when the security subsystem starts and stops. Events for this subcategory include: 4608: Windows is starting up. 4609: Windows is shutting down. 4616: The system time was changed. 4621: Administrator recovered system from CrashOnAuditFail. Users who are not administrators will now be allowed to log on. Some auditable activity might not have been recorded. Refer to the Microsoft Knowledgebase article Description of security events in Windows Vista and in Windows Server 2008 for the most recent information about this setting: http://support.microsoft.com/default.aspx/kb/947226.</t>
  </si>
  <si>
    <t>The security setting "Audit Policy: System: Security State Change" is set to "Success and Failure".</t>
  </si>
  <si>
    <t>The security setting "Audit Policy: System: Security State Change" is not set to "Success and Failure".</t>
  </si>
  <si>
    <t>1.1.1.3.1.6.2</t>
  </si>
  <si>
    <t>To implement the recommended configuration state, set the following Group Policy setting to Success and Failure. 
Computer Configuration&gt;Windows Settings&gt;security settings&gt;Advanced Audit Policy Configuration&gt;Audit Policies&gt;System&gt;Audit Policy: System: Security State Change</t>
  </si>
  <si>
    <t>CCE-11007-2</t>
  </si>
  <si>
    <t>Set Audit Policy: System: Security State Change to Success and Failure. One method to achieve the recommended configuration via Group Policy is to perform the following:
Set the following Group Policy setting to Success and Failure:
Computer Configuration\Windows Settings\security settings\Advanced Audit Policy Configuration\Audit Policies\System\Audit Policy: System: Security State Change</t>
  </si>
  <si>
    <t>WIN2K8R2-125</t>
  </si>
  <si>
    <t>Set Audit Policy: System: Security System Extension to Success and Failure</t>
  </si>
  <si>
    <t>This subcategory reports the loading of extension code such as authentication packages by the security subsystem. Events for this subcategory include: 4610: An authentication package has been loaded by the Local Security Authority. 4611: A trusted logon process has been registered with the Local Security Authority. 4614: A notification package has been loaded by the Security Account Manager. 4622: A security package has been loaded by the Local Security Authority. 4697: A service was installed in the system. Refer to the Microsoft Knowledgebase article Description of security events in Windows Vista and in Windows Server 2008 for the most recent information about this setting: http://support.microsoft.com/default.aspx/kb/947226.</t>
  </si>
  <si>
    <t>The security setting "Audit Policy: System: Security System Extension" is set to "Success and Failure".</t>
  </si>
  <si>
    <t>The security setting "Audit Policy: System: Security System Extension" is not set to "Success and Failure".</t>
  </si>
  <si>
    <t>1.1.1.3.1.6.3</t>
  </si>
  <si>
    <t>To implement the recommended configuration state, set the following Group Policy setting to Success and Failure. 
Computer Configuration&gt;Windows Settings&gt;security settings&gt;Advanced Audit Policy Configuration&gt;Audit Policies&gt;System&gt;Audit Policy: System: Security System Extension</t>
  </si>
  <si>
    <t>CCE-11029-6</t>
  </si>
  <si>
    <t>Set Audit Policy: System: Security System Extension to Success and Failure. One method to achieve the recommended configuration via Group Policy is to perform the following:
Set the following Group Policy setting to Success and Failure:
Computer Configuration\Windows Settings\security settings\Advanced Audit Policy Configuration\Audit Policies\System\Audit Policy: System: Security System Extension</t>
  </si>
  <si>
    <t>WIN2K8R2-126</t>
  </si>
  <si>
    <t>Set Audit Policy: System: Other System Events to No Auditing</t>
  </si>
  <si>
    <t>This subcategory reports on other system events. Events for this subcategory include: 5024 : The Windows Firewall Service has started successfully. 5025 : The Windows Firewall Service has been stopped. 5027 : The Windows Firewall Service was unable to retrieve the security policy from the local storage. The service will continue enforcing the current policy. 5028 : The Windows Firewall Service was unable to parse the new security policy. The service will continue with currently enforced policy. 5029: The Windows Firewall Service failed to initialize the driver. The service will continue to enforce the current policy. 5030: The Windows Firewall Service failed to start. 5032: Windows Firewall was unable to notify the user that it blocked an application from accepting incoming connections on the network. 5033 : The Windows Firewall Driver has started successfully. 5034 : The Windows Firewall Driver has been stopped. 5035 : The Windows Firewall Driver failed to start. 5037 : The Windows Firewall Driver detected critical runtime error. Terminating. 5058: Key file operation. 5059: Key migration operation. Refer to the Microsoft Knowledgebase article Description of security events in Windows Vista and in Windows Server 2008 for the most recent information about this setting: http://support.microsoft.com/default.aspx/kb/947226.</t>
  </si>
  <si>
    <t>The security setting "Audit Policy: System: Other System Events" is set to "No Auditing".</t>
  </si>
  <si>
    <t>The security setting "Audit Policy: System: Other System Events" is not set to "No Auditing".</t>
  </si>
  <si>
    <t>1.1.1.3.1.6.4</t>
  </si>
  <si>
    <t>To implement the recommended configuration state, set the following Group Policy setting to No Auditing. 
Computer Configuration&gt;Windows Settings&gt;security settings&gt;Advanced Audit Policy Configuration&gt;Audit Policies&gt;System&gt;Audit Policy: System: Other System Events</t>
  </si>
  <si>
    <t>CCE-10879-5</t>
  </si>
  <si>
    <t>Set Audit Policy: System: Other System Events to No Auditing. One method to achieve the recommended configuration via Group Policy is to perform the following:
Set the following Group Policy setting to No Auditing:
Computer Configuration\Windows Settings\security settings\Advanced Audit Policy Configuration\Audit Policies\System\Audit Policy: System: Other System Events</t>
  </si>
  <si>
    <t>WIN2K8R2-127</t>
  </si>
  <si>
    <t>Set Audit Policy: System: System Integrity to Success and Failure</t>
  </si>
  <si>
    <t>This subcategory reports on violations of integrity of the security subsystem. Events for this subcategory include: 4612 : Internal resources allocated for the queuing of audit messages have been exhausted, leading to the loss of some audits. 4615 : Invalid use of LPC port. 4618 : A monitored security event pattern has occurred. 4816 : RPC detected an integrity violation while decrypting an incoming message. 5038 : Code integrity determined that the image hash of a file is not valid. The file could be corrupt due to unauthorized modification or the invalid hash could indicate a potential disk device error. 5056: A cryptographic self test was performed. 5057: A cryptographic primitive operation failed. 5060: Verification operation failed. 5061: Cryptographic operation. 5062: A kernel-mode cryptographic self test was performed. Refer to the Microsoft Knowledgebase article Description of security events in Windows Vista and in Windows Server 2008 for the most recent information about this setting: http://support.microsoft.com/default.aspx/kb/947226.</t>
  </si>
  <si>
    <t>The security setting "Audit Policy: System: System Integrity" is set to "Success and Failure".</t>
  </si>
  <si>
    <t>The security setting "Audit Policy: System: System Integrity" is not set to "Success and Failure".</t>
  </si>
  <si>
    <t>1.1.1.3.1.6.5</t>
  </si>
  <si>
    <t>To implement the recommended configuration state, set the following Group Policy setting to Success and Failure. 
Computer Configuration&gt;Windows Settings&gt;security settings&gt;Advanced Audit Policy Configuration&gt;Audit Policies&gt;System&gt;Audit Policy: System: System Integrity</t>
  </si>
  <si>
    <t>CCE-11034-6</t>
  </si>
  <si>
    <t>Set Audit Policy: System: System Integrity to Success and Failure. One method to achieve the recommended configuration via Group Policy is to perform the following:
Set the following Group Policy setting to Success and Failure:
Computer Configuration\Windows Settings\security settings\Advanced Audit Policy Configuration\Audit Policies\System\Audit Policy: System: System Integrity</t>
  </si>
  <si>
    <t>WIN2K8R2-128</t>
  </si>
  <si>
    <t>Set Audit Policy: Logon-Logoff: IPsec Extended Mode to No Auditing</t>
  </si>
  <si>
    <t>This subcategory reports the results of AuthIP during Extended Mode negotiations. Events for this subcategory include: 4978: During Extended Mode negotiation, IPsec received an invalid negotiation packet. If this problem persists, it could indicate a network issue or an attempt to modify or replay this negotiation. 4979: IPsec Main Mode and Extended Mode security associations were established. 4980: IPsec Main Mode and Extended Mode security associations were established. 4981: IPsec Main Mode and Extended Mode security associations were established. 4982: IPsec Main Mode and Extended Mode security associations were established. 4983: An IPsec Extended Mode negotiation failed. The corresponding Main Mode security association has been deleted. 4984: An IPsec Extended Mode negotiation failed. The corresponding Main Mode security association has been deleted. Refer to the Microsoft Knowledgebase article Description of security events in Windows Vista and in Windows Server 2008 for the most recent information about this setting: http://support.microsoft.com/default.aspx/kb/947226.</t>
  </si>
  <si>
    <t>The security setting "Audit Policy: Logon-Logoff: IPsec Extended Mode" is set to "No Auditing".</t>
  </si>
  <si>
    <t>The security setting "Audit Policy: Logon-Logoff: IPsec Extended Mode" is not set to "No Auditing".</t>
  </si>
  <si>
    <t>1.1.1.3.1.7</t>
  </si>
  <si>
    <t>1.1.1.3.1.7.1</t>
  </si>
  <si>
    <t>To implement the recommended configuration state, set the following Group Policy setting to No Auditing. 
Computer Configuration&gt;Windows Settings&gt;security settings&gt;Advanced Audit Policy Configuration&gt;Audit Policies&gt;Logon/Logoff&gt;Audit Policy: Logon-Logoff: IPsec Extended Mode</t>
  </si>
  <si>
    <t>CCE-10961-1</t>
  </si>
  <si>
    <t>Set Audit Policy: Logon-Logoff: IPsec Extended Mode to No Auditing. One method to achieve the recommended configuration via Group Policy is to perform the following:
Set the following Group Policy setting to No Auditing:
Computer Configuration\Windows Settings\security settings\Advanced Audit Policy Configuration\Audit Policies\Logon/Logoff\Audit Policy: Logon-Logoff: IPsec Extended Mode</t>
  </si>
  <si>
    <t>WIN2K8R2-129</t>
  </si>
  <si>
    <t>Set Audit Policy: Logon-Logoff: Network Policy Server to No Auditing</t>
  </si>
  <si>
    <t>This subcategory reports events generated by RADIUS (IAS) and Network Access Protection (NAP) user access requests. These requests can be Grant, Deny, Discard, Quarantine, Lock, and Unlock. Auditing this setting will result in a medium or high volume of records on NPS and IAS servers. Events for this subcategory include: Note All the events in the Network Policy Server subcategory are available only in Windows Vista Service Pack 1 and in Windows Server 2008. 6272: Network Policy Server granted access to a user. 6273: Network Policy Server denied access to a user. 6274: Network Policy Server discarded the request for a user. 6275: Network Policy Server discarded the accounting request for a user. 6276: Network Policy Server quarantined a user. 6277: Network Policy Server granted access to a user but put it on probation because the host did not meet the defined health policy. 6278: Network Policy Server granted full access to a user because the host met the defined health policy. 6279: Network Policy Server locked the user account due to repeated failed authentication attempts. 6280: Network Policy Server unlocked the user account. 8191: Network Policy Server unlocked the user account. Refer to the Microsoft Knowledgebase article Description of security events in Windows Vista and in Windows Server 2008 for the most recent information about this setting: http://support.microsoft.com/default.aspx/kb/947226.</t>
  </si>
  <si>
    <t>The security setting "Audit Policy: Logon-Logoff: Network Policy Server" is set to "No Auditing".</t>
  </si>
  <si>
    <t>The security setting "Audit Policy: Logon-Logoff: Network Policy Server" is not set to "No Auditing".</t>
  </si>
  <si>
    <t>1.1.1.3.1.7.2</t>
  </si>
  <si>
    <t>To implement the recommended configuration state, set the following Group Policy setting to No Auditing. 
Computer Configuration&gt;Windows Settings&gt;security settings&gt;Advanced Audit Policy Configuration&gt;Audit Policies&gt;Logon/Logoff&gt;Audit Policy: Logon-Logoff: Network Policy Server</t>
  </si>
  <si>
    <t>CCE-10847-2</t>
  </si>
  <si>
    <t>Set Audit Policy: Logon-Logoff: Network Policy Server to No Auditing. One method to achieve the recommended configuration via Group Policy is to perform the following:
Set the following Group Policy setting to No Auditing:
Computer Configuration\Windows Settings\security settings\Advanced Audit Policy Configuration\Audit Policies\Logon/Logoff\Audit Policy: Logon-Logoff: Network Policy Server</t>
  </si>
  <si>
    <t>WIN2K8R2-130</t>
  </si>
  <si>
    <t>Set Audit Policy: Logon-Logoff: IPsec Main Mode to No Auditing</t>
  </si>
  <si>
    <t>This subcategory reports the results of Internet Key Exchange (IKE) protocol and Authenticated Internet Protocol (AuthIP) during Main Mode negotiations. Events for this subcategory include: 4646: IKE DoS-prevention mode started. 4650: An IPsec Main Mode security association was established. Extended Mode was not enabled. Certificate authentication was not used. 4651: An IPsec Main Mode security association was established. Extended Mode was not enabled. A certificate was used for authentication. 4652: An IPsec Main Mode negotiation failed. 4653: An IPsec Main Mode negotiation failed. 4655: An IPsec Main Mode security association ended. 4976: During Main Mode negotiation, IPsec received an invalid negotiation packet. If this problem persists, it could indicate a network issue or an attempt to modify or replay this negotiation. 5049: An IPsec Security Association was deleted. 5453: An IPsec negotiation with a remote computer failed because the IKE and AuthIP IPsec Keying Modules (IKEEXT) service is not started. Refer to the Microsoft Knowledgebase article Description of security events in Windows Vista and in Windows Server 2008 for the most recent information about this setting: http://support.microsoft.com/default.aspx/kb/947226.</t>
  </si>
  <si>
    <t>The security setting "Audit Policy: Logon-Logoff: IPsec Main Mode" is set to "No Auditing".</t>
  </si>
  <si>
    <t>The security setting "Audit Policy: Logon-Logoff: IPsec Main Mode" is not set to "No Auditing".</t>
  </si>
  <si>
    <t>1.1.1.3.1.7.3</t>
  </si>
  <si>
    <t>To implement the recommended configuration state, set the following Group Policy setting to No Auditing. 
Computer Configuration&gt;Windows Settings&gt;security settings&gt;Advanced Audit Policy Configuration&gt;Audit Policies&gt;Logon/Logoff&gt;Audit Policy: Logon-Logoff: IPsec Main Mode</t>
  </si>
  <si>
    <t>CCE-10948-8</t>
  </si>
  <si>
    <t>Set Audit Policy: Logon-Logoff: IPsec Main Mode to No Auditing. One method to achieve the recommended configuration via Group Policy is to perform the following:
Set the following Group Policy setting to No Auditing:
Computer Configuration\Windows Settings\security settings\Advanced Audit Policy Configuration\Audit Policies\Logon/Logoff\Audit Policy: Logon-Logoff: IPsec Main Mode</t>
  </si>
  <si>
    <t>WIN2K8R2-131</t>
  </si>
  <si>
    <t>Set Audit Policy: Logon-Logoff: Logoff to Success</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</si>
  <si>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4634: An account was logged off. 4647: User initiated logoff. Refer to the Microsoft Knowledgebase article Description of security events in Windows Vista and in Windows Server 2008 for the most recent information about this setting: http://support.microsoft.com/default.aspx/kb/947226.</t>
  </si>
  <si>
    <t>The security setting "Audit Policy: Logon-Logoff: Logoff" is set to "Success".</t>
  </si>
  <si>
    <t>The security setting "Audit Policy: Logon-Logoff: Logoff" is not set to "Success".</t>
  </si>
  <si>
    <t>1.1.1.3.1.7.4</t>
  </si>
  <si>
    <t>To implement the recommended configuration state, set the following Group Policy setting to Success. 
Computer Configuration&gt;Windows Settings&gt;security settings&gt;Advanced Audit Policy Configuration&gt;Audit Policies&gt;Logon/Logoff&gt;Audit Policy: Logon-Logoff: Logoff</t>
  </si>
  <si>
    <t>CCE-11102-1</t>
  </si>
  <si>
    <t>Set Audit Policy: Logon-Logoff: Logoff to Success. One method to achieve the recommended configuration via Group Policy is to perform the following:
Set the following Group Policy setting to Success:
Computer Configuration\Windows Settings\security settings\Advanced Audit Policy Configuration\Audit Policies\Logon/Logoff\Audit Policy: Logon-Logoff: Logoff</t>
  </si>
  <si>
    <t>WIN2K8R2-132</t>
  </si>
  <si>
    <t>Set Audit Policy: Logon-Logoff: Other Logon/Logoff Events to No Auditing</t>
  </si>
  <si>
    <t>This subcategory reports other logon/logoff-related events, such as Terminal Services session disconnects and reconnects, using RunAs to run processes under a different account, and locking and unlocking a workstation. Events for this subcategory include: 4649: A replay attack was detected. 4778: A session was reconnected to a Window Station. 4779: A session was disconnected from a Window Station. 4800: The workstation was locked. 4801: The workstation was unlocked. 4802: The screen saver was invoked. 4803: The screen saver was dismissed. 5378: The requested credentials delegation was disallowed by policy. 5632: A request was made to authenticate to a wireless network. 5633: A request was made to authenticate to a wired network. Refer to the Microsoft Knowledgebase article Description of security events in Windows Vista and in Windows Server 2008 for the most recent information about this setting: http://support.microsoft.com/default.aspx/kb/947226.</t>
  </si>
  <si>
    <t>The security setting "Audit Policy: Logon-Logoff: Other Logon/Logoff Events" is set to "No Auditing".</t>
  </si>
  <si>
    <t>The security setting "Audit Policy: Logon-Logoff: Other Logon/Logoff Events" is not set to "No Auditing".</t>
  </si>
  <si>
    <t>1.1.1.3.1.7.5</t>
  </si>
  <si>
    <t>To implement the recommended configuration state, set the following Group Policy setting to No Auditing. 
Computer Configuration&gt;Windows Settings&gt;security settings&gt;Advanced Audit Policy Configuration&gt;Audit Policies&gt;Logon/Logoff&gt;Audit Policy: Logon-Logoff: Other Logon/Logoff Events</t>
  </si>
  <si>
    <t>CCE-10869-6</t>
  </si>
  <si>
    <t>Set Audit Policy: Logon-Logoff: Other Logon/Logoff Events to No Auditing. One method to achieve the recommended configuration via Group Policy is to perform the following:
Set the following Group Policy setting to No Auditing:
Computer Configuration\Windows Settings\security settings\Advanced Audit Policy Configuration\Audit Policies\Logon/Logoff\Audit Policy: Logon-Logoff: Other Logon/Logoff Events</t>
  </si>
  <si>
    <t>WIN2K8R2-133</t>
  </si>
  <si>
    <t>Set Audit Policy: Logon-Logoff: Special Logon to Success</t>
  </si>
  <si>
    <t>This subcategory reports when a special logon is used. A special logon is a logon that has administrator-equivalent privileges and can be used to elevate a process to a higher level. Events for this subcategory include: 4964 : Special groups have been assigned to a new logon. Refer to the Microsoft Knowledgebase article Description of security events in Windows Vista and in Windows Server 2008 for the most recent information about this setting: http://support.microsoft.com/default.aspx/kb/947226.</t>
  </si>
  <si>
    <t>The security setting "Audit Policy: Logon-Logoff: Special Logon" is set to "Success".</t>
  </si>
  <si>
    <t>The security setting "Audit Policy: Logon-Logoff: Special Logon" is not set to "Success".</t>
  </si>
  <si>
    <t>1.1.1.3.1.7.6</t>
  </si>
  <si>
    <t>To implement the recommended configuration state, set the following Group Policy setting to Success. 
Computer Configuration&gt;Windows Settings&gt;security settings&gt;Advanced Audit Policy Configuration&gt;Audit Policies&gt;Logon/Logoff&gt;Audit Policy: Logon-Logoff: Special Logon</t>
  </si>
  <si>
    <t>CCE-10737-5</t>
  </si>
  <si>
    <t>Set Audit Policy: Logon-Logoff: Special Logon to Success. One method to achieve the recommended configuration via Group Policy is to perform the following:
Set the following Group Policy setting to Success:
Computer Configuration\Windows Settings\security settings\Advanced Audit Policy Configuration\Audit Policies\Logon/Logoff\Audit Policy: Logon-Logoff: Special Logon</t>
  </si>
  <si>
    <t>WIN2K8R2-134</t>
  </si>
  <si>
    <t>Set Audit Policy: Logon-Logoff: Logon to Success and Failure</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</si>
  <si>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4624: An account was successfully logged on. 4625: An account failed to log on. 4648: A logon was attempted using explicit credentials. 4675: SIDs were filtered. Refer to the Microsoft Knowledgebase article Description of security events in Windows Vista and in Windows Server 2008 for the most recent information about this setting: http://support.microsoft.com/default.aspx/kb/947226.</t>
  </si>
  <si>
    <t>The security setting "Audit Policy: Logon-Logoff: Logon" is set to "Success and Failure".</t>
  </si>
  <si>
    <t>The security setting "Audit Policy: Logon-Logoff: Logon" is not set to "Success and Failure".</t>
  </si>
  <si>
    <t>1.1.1.3.1.7.7</t>
  </si>
  <si>
    <t>To implement the recommended configuration state, set the following Group Policy setting to Success and Failure. 
Computer Configuration&gt;Windows Settings&gt;security settings&gt;Advanced Audit Policy Configuration&gt;Audit Policies&gt;Logon/Logoff&gt;Audit Policy: Logon-Logoff: Logon</t>
  </si>
  <si>
    <t>CCE-11107-0</t>
  </si>
  <si>
    <t>Set Audit Policy: Logon-Logoff: Logon to Success and Failure. One method to achieve the recommended configuration via Group Policy is to perform the following:
Set the following Group Policy setting to Success and Failure:
Computer Configuration\Windows Settings\security settings\Advanced Audit Policy Configuration\Audit Policies\Logon/Logoff\Audit Policy: Logon-Logoff: Logon</t>
  </si>
  <si>
    <t>WIN2K8R2-135</t>
  </si>
  <si>
    <t>Set Audit Policy: Logon-Logoff: Account Lockout to No Auditing</t>
  </si>
  <si>
    <t>This subcategory reports when a users account is locked out as a result of too many failed logon attempts. Events for this subcategory include: 4625: An account failed to log on. Refer to the Microsoft Knowledgebase article Description of security events in Windows Vista and in Windows Server 2008 for the most recent information about this setting: http://support.microsoft.com/default.aspx/kb/947226.</t>
  </si>
  <si>
    <t>The security setting "Audit Policy: Logon-Logoff: Account Lockout" is set to "No Auditing".</t>
  </si>
  <si>
    <t>The security setting "Audit Policy: Logon-Logoff: Account Lockout" is not set to "No Auditing".</t>
  </si>
  <si>
    <t>1.1.1.3.1.7.8</t>
  </si>
  <si>
    <t>To implement the recommended configuration state, set the following Group Policy setting to No Auditing. 
Computer Configuration&gt;Windows Settings&gt;security settings&gt;Advanced Audit Policy Configuration&gt;Audit Policies&gt;Logon/Logoff&gt;Audit Policy: Logon-Logoff: Account Lockout</t>
  </si>
  <si>
    <t>CCE-10834-0</t>
  </si>
  <si>
    <t>Set Audit Policy: Logon-Logoff: Account Lockout to No Auditing. One method to achieve the recommended configuration via Group Policy is to perform the following:
Set the following Group Policy setting to No Auditing:
Computer Configuration\Windows Settings\security settings\Advanced Audit Policy Configuration\Audit Policies\Logon/Logoff\Audit Policy: Logon-Logoff: Account Lockout</t>
  </si>
  <si>
    <t>WIN2K8R2-136</t>
  </si>
  <si>
    <t>Set Audit Policy: Logon-Logoff: IPsec Quick Mode to No Auditing</t>
  </si>
  <si>
    <t>This subcategory reports the results of IKE protocol and AuthIP during Quick Mode negotiations. 4654: An IPsec Quick Mode negotiation failed. Events for this subcategory include: 4977: During Quick Mode negotiation, IPsec received an invalid negotiation packet. If this problem persists, it could indicate a network issue or an attempt to modify or replay this negotiation. 5451: An IPsec Quick Mode security association was established. 5452: An IPsec Quick Mode security association ended. Refer to the Microsoft Knowledgebase article Description of security events in Windows Vista and in Windows Server 2008 for the most recent information about this setting: http://support.microsoft.com/default.aspx/kb/947226.</t>
  </si>
  <si>
    <t>The security setting "Audit Policy: Logon-Logoff: IPsec Quick Mode" is set to "No Auditing".</t>
  </si>
  <si>
    <t>The security setting "Audit Policy: Logon-Logoff: IPsec Quick Mode" is not set to "No Auditing".</t>
  </si>
  <si>
    <t>1.1.1.3.1.7.9</t>
  </si>
  <si>
    <t>To implement the recommended configuration state, set the following Group Policy setting to No Auditing. 
Computer Configuration&gt;Windows Settings&gt;security settings&gt;Advanced Audit Policy Configuration&gt;Audit Policies&gt;Logon/Logoff&gt;Audit Policy: Logon-Logoff: IPsec Quick Mode</t>
  </si>
  <si>
    <t>CCE-10706-0</t>
  </si>
  <si>
    <t>Set Audit Policy: Logon-Logoff: IPsec Quick Mode to No Auditing. One method to achieve the recommended configuration via Group Policy is to perform the following:
Set the following Group Policy setting to No Auditing:
Computer Configuration\Windows Settings\security settings\Advanced Audit Policy Configuration\Audit Policies\Logon/Logoff\Audit Policy: Logon-Logoff: IPsec Quick Mode</t>
  </si>
  <si>
    <t>WIN2K8R2-137</t>
  </si>
  <si>
    <t>Set Audit Policy: Account Logon: Kerberos Service Ticket Operations to No Auditing</t>
  </si>
  <si>
    <t>This subcategory reports generated by Kerberos ticket request processes on the domain controller that is authoritative for the domain account. Events for this subcategory include: 4769: A Kerberos service ticket was requested. 4770: A Kerberos service ticket was renewed. 4773: A Kerberos service ticket request failed. Refer to the Microsoft Knowledgebase article Description of security events in Windows Vista and in Windows Server 2008 for the most recent information about this setting: http://support.microsoft.com/default.aspx/kb/947226.</t>
  </si>
  <si>
    <t>The security setting "Audit Policy: Account Logon: Kerberos Service Ticket Operations" is set to "No Auditing".</t>
  </si>
  <si>
    <t>The security setting "Audit Policy: Account Logon: Kerberos Service Ticket Operations" is not set to "No Auditing".</t>
  </si>
  <si>
    <t>1.1.1.3.1.8</t>
  </si>
  <si>
    <t>1.1.1.3.1.8.1</t>
  </si>
  <si>
    <t>To implement the recommended configuration state, set the following Group Policy setting to No Auditing. 
Computer Configuration&gt;Windows Settings&gt;security settings&gt;Advanced Audit Policy Configuration&gt;Audit Policies&gt;Account Logon&gt;Audit Policy: Account Logon: Kerberos Service Ticket Operations</t>
  </si>
  <si>
    <t>CCE-10196-4</t>
  </si>
  <si>
    <t>Set Audit Policy: Account Logon: Kerberos Service Ticket Operations to No Auditing. One method to achieve the recommended configuration via Group Policy is to perform the following:
Set the following Group Policy setting to No Auditing:
Computer Configuration\Windows Settings\security settings\Advanced Audit Policy Configuration\Audit Policies\Account Logon\Audit Policy: Account Logon: Kerberos Service Ticket Operations</t>
  </si>
  <si>
    <t>WIN2K8R2-138</t>
  </si>
  <si>
    <t>Set Audit Policy: Account Logon: Other Account Logon Events to No Auditing</t>
  </si>
  <si>
    <t>This subcategory reports the events that occur in response to credentials submitted for a user account logon request that do not relate to credential validation or Kerberos tickets.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Refer to the Microsoft Knowledgebase article Description of security events in Windows Vista and in Windows Server 2008 for the most recent information about this setting: http://support.microsoft.com/default.aspx/kb/947226.</t>
  </si>
  <si>
    <t>The security setting "Audit Policy: Account Logon: Other Account Logon Events" is set to "No Auditing".</t>
  </si>
  <si>
    <t>The security setting "Audit Policy: Account Logon: Other Account Logon Events" is not set to "No Auditing".</t>
  </si>
  <si>
    <t>1.1.1.3.1.8.2</t>
  </si>
  <si>
    <t>To implement the recommended configuration state, set the following Group Policy setting to No Auditing. 
Computer Configuration&gt;Windows Settings&gt;security settings&gt;Advanced Audit Policy Configuration&gt;Audit Policies&gt;Account Logon&gt;Audit Policy: Account Logon: Other Account Logon Events</t>
  </si>
  <si>
    <t>CCE-10445-5</t>
  </si>
  <si>
    <t>Set Audit Policy: Account Logon: Other Account Logon Events to No Auditing. One method to achieve the recommended configuration via Group Policy is to perform the following:
Set the following Group Policy setting to No Auditing:
Computer Configuration\Windows Settings\security settings\Advanced Audit Policy Configuration\Audit Policies\Account Logon\Audit Policy: Account Logon: Other Account Logon Events</t>
  </si>
  <si>
    <t>WIN2K8R2-139</t>
  </si>
  <si>
    <t>Set Audit Policy: Account Logon: Credential Validation to Success and Failure</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</si>
  <si>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4774: An account was mapped for logon. 4775: An account could not be mapped for logon. 4776: The domain controller attempted to validate the credentials for an account. 4777: The domain controller failed to validate the credentials for an account. Refer to the Microsoft Knowledgebase article Description of security events in Windows Vista and in Windows Server 2008 for the most recent information about this setting: http://support.microsoft.com/default.aspx/kb/947226.</t>
  </si>
  <si>
    <t>The security setting "Audit Policy: Account Logon: Credential Validation" is set to "Success and Failure".</t>
  </si>
  <si>
    <t>The security setting "Audit Policy: Account Logon: Credential Validation" is not set to "Success and Failure".</t>
  </si>
  <si>
    <t>1.1.1.3.1.8.3</t>
  </si>
  <si>
    <t>To implement the recommended configuration state, set the following Group Policy setting to Success and Failure. 
Computer Configuration&gt;Windows Settings&gt;security settings&gt;Advanced Audit Policy Configuration&gt;Audit Policies&gt;Account Logon&gt;Audit Policy: Account Logon: Credential Validation</t>
  </si>
  <si>
    <t>CCE-10192-3</t>
  </si>
  <si>
    <t>Set Audit Policy: Account Logon: Credential Validation to Success and Failure. One method to achieve the recommended configuration via Group Policy is to perform the following:
Set the following Group Policy setting to Success and Failure:
Computer Configuration\Windows Settings\security settings\Advanced Audit Policy Configuration\Audit Policies\Account Logon\Audit Policy: Account Logon: Credential Validation</t>
  </si>
  <si>
    <t>WIN2K8R2-140</t>
  </si>
  <si>
    <t>Set Audit Policy: Account Logon: Kerberos Authentication Service to No Auditing</t>
  </si>
  <si>
    <t>This subcategory reports events generated by the Kerberos Authentication Server. These events occur on the computer that is authoritative for the credentials. Events for this subcategory include: 4768: A Kerberos authentication ticket (TGT) was requested. 4771: Kerberos pre-authentication failed. 4772: A Kerberos authentication ticket request failed. Refer to the Microsoft Knowledgebase article Description of security events in Windows Vista and in Windows Server 2008 for the most recent information about this setting: http://support.microsoft.com/default.aspx/kb/947226.</t>
  </si>
  <si>
    <t>The security setting "Audit Policy: Account Logon: Kerberos Authentication Service" is set to "No Auditing".</t>
  </si>
  <si>
    <t>The security setting "Audit Policy: Account Logon: Kerberos Authentication Service" is not set to "No Auditing".</t>
  </si>
  <si>
    <t>1.1.1.3.1.8.4</t>
  </si>
  <si>
    <t>To implement the recommended configuration state, set the following Group Policy setting to No Auditing. 
Computer Configuration&gt;Windows Settings&gt;security settings&gt;Advanced Audit Policy Configuration&gt;Audit Policies&gt;Account Logon&gt;Audit Policy: Account Logon: Kerberos Authentication Service</t>
  </si>
  <si>
    <t>CCE-11079-1</t>
  </si>
  <si>
    <t>Set Audit Policy: Account Logon: Kerberos Authentication Service to No Auditing. One method to achieve the recommended configuration via Group Policy is to perform the following:
Set the following Group Policy setting to No Auditing:
Computer Configuration\Windows Settings\security settings\Advanced Audit Policy Configuration\Audit Policies\Account Logon\Audit Policy: Account Logon: Kerberos Authentication Service</t>
  </si>
  <si>
    <t>WIN2K8R2-141</t>
  </si>
  <si>
    <t>Set Audit Policy: Detailed Tracking: Process Termination to No Auditing</t>
  </si>
  <si>
    <t>This subcategory reports when a process terminates. Events for this subcategory include: 4689: A process has exited. Refer to the Microsoft Knowledgebase article Description of security events in Windows Vista and in Windows Server 2008 for the most recent information about this setting: http://support.microsoft.com/default.aspx/kb/947226.</t>
  </si>
  <si>
    <t>The security setting "Audit Policy: Detailed Tracking: Process Termination" is set to "No Auditing".</t>
  </si>
  <si>
    <t>The security setting "Audit Policy: Detailed Tracking: Process Termination" is not set to "No Auditing".</t>
  </si>
  <si>
    <t>1.1.1.3.1.9</t>
  </si>
  <si>
    <t>1.1.1.3.1.9.1</t>
  </si>
  <si>
    <t>To implement the recommended configuration state, set the following Group Policy setting to No Auditing. 
Computer Configuration&gt;Windows Settings&gt;security settings&gt;Advanced Audit Policy Configuration&gt;Audit Policies&gt;Detailed Tracking&gt;Audit Policy: Detailed Tracking: Process Termination</t>
  </si>
  <si>
    <t>CCE-11038-7</t>
  </si>
  <si>
    <t>Set Audit Policy: Detailed Tracking: Process Termination to No Auditing. One method to achieve the recommended configuration via Group Policy is to perform the following:
Set the following Group Policy setting to No Auditing:
Computer Configuration\Windows Settings\security settings\Advanced Audit Policy Configuration\Audit Policies\Detailed Tracking\Audit Policy: Detailed Tracking: Process Termination</t>
  </si>
  <si>
    <t>WIN2K8R2-142</t>
  </si>
  <si>
    <t>Set Audit Policy: Detailed Tracking: RPC Events to No Auditing</t>
  </si>
  <si>
    <t>This subcategory reports remote procedure call (RPC) connection events. Events for this subcategory include: 5712: A Remote Procedure Call (RPC) was attempted. Refer to the Microsoft Knowledgebase article Description of security events in Windows Vista and in Windows Server 2008 for the most recent information about this setting: http://support.microsoft.com/default.aspx/kb/947226.</t>
  </si>
  <si>
    <t>The security setting "Audit Policy: Detailed Tracking: RPC Events" is set to "No Auditing".</t>
  </si>
  <si>
    <t>The security setting "Audit Policy: Detailed Tracking: RPC Events" is not set to "No Auditing".</t>
  </si>
  <si>
    <t>1.1.1.3.1.9.2</t>
  </si>
  <si>
    <t>To implement the recommended configuration state, set the following Group Policy setting to No Auditing. 
Computer Configuration&gt;Windows Settings&gt;security settings&gt;Advanced Audit Policy Configuration&gt;Audit Policies&gt;Detailed Tracking&gt;Audit Policy: Detailed Tracking: RPC Events</t>
  </si>
  <si>
    <t>CCE-11025-4</t>
  </si>
  <si>
    <t>Set Audit Policy: Detailed Tracking: RPC Events to No Auditing. One method to achieve the recommended configuration via Group Policy is to perform the following:
Set the following Group Policy setting to No Auditing:
Computer Configuration\Windows Settings\security settings\Advanced Audit Policy Configuration\Audit Policies\Detailed Tracking\Audit Policy: Detailed Tracking: RPC Events</t>
  </si>
  <si>
    <t>WIN2K8R2-143</t>
  </si>
  <si>
    <t>Set Audit Policy: Detailed Tracking: Process Creation to Success</t>
  </si>
  <si>
    <t>This subcategory reports the creation of a process and the name of the program or user that created it. Events for this subcategory include: 4688: A new process has been created. 4696: A primary token was assigned to process. Refer to the Microsoft Knowledgebase article Description of security events in Windows Vista and in Windows Server 2008 for the most recent information about this setting: http://support.microsoft.com/default.aspx/kb/947226.</t>
  </si>
  <si>
    <t>The security setting "Audit Policy: Detailed Tracking: Process Creation" is set to "Success".</t>
  </si>
  <si>
    <t>The security setting "Audit Policy: Detailed Tracking: Process Creation" is not set to "Success".</t>
  </si>
  <si>
    <t>1.1.1.3.1.9.3</t>
  </si>
  <si>
    <t>To implement the recommended configuration state, set the following Group Policy setting to Success. 
Computer Configuration&gt;Windows Settings&gt;security settings&gt;Advanced Audit Policy Configuration&gt;Audit Policies&gt;Detailed Tracking&gt;Audit Policy: Detailed Tracking: Process Creation</t>
  </si>
  <si>
    <t>CCE-10514-8</t>
  </si>
  <si>
    <t>Set Audit Policy: Detailed Tracking: Process Creation to Success. One method to achieve the recommended configuration via Group Policy is to perform the following:
Set the following Group Policy setting to Success:
Computer Configuration\Windows Settings\security settings\Advanced Audit Policy Configuration\Audit Policies\Detailed Tracking\Audit Policy: Detailed Tracking: Process Creation</t>
  </si>
  <si>
    <t>WIN2K8R2-144</t>
  </si>
  <si>
    <t>Set Audit Policy: Detailed Tracking: DPAPI Activity to No Auditing</t>
  </si>
  <si>
    <t>This subcategory reports encrypt or decrypt calls into the data protections application interface (DPAPI). DPAPI is used to protect secret information such as stored password and key information. Events for this subcategory include: 4692: Backup of data protection master key was attempted. 4693: Recovery of data protection master key was attempted. 4694: Protection of auditable protected data was attempted. 4695: Unprotection of auditable protected data was attempted. Refer to the Microsoft Knowledgebase article Description of security events in Windows Vista and in Windows Server 2008 for the most recent information about this setting: http://support.microsoft.com/default.aspx/kb/947226.</t>
  </si>
  <si>
    <t>The security setting "Audit Policy: Detailed Tracking: DPAPI Activity" is set to "No Auditing".</t>
  </si>
  <si>
    <t>The security setting "Audit Policy: Detailed Tracking: DPAPI Activity" is not set to "No Auditing".</t>
  </si>
  <si>
    <t>1.1.1.3.1.9.4</t>
  </si>
  <si>
    <t>To implement the recommended configuration state, set the following Group Policy setting to No Auditing. 
Computer Configuration&gt;Windows Settings&gt;security settings&gt;Advanced Audit Policy Configuration&gt;Audit Policies&gt;Detailed Tracking&gt;Audit Policy: Detailed Tracking: DPAPI Activity</t>
  </si>
  <si>
    <t>CCE-10761-5</t>
  </si>
  <si>
    <t>Set Audit Policy: Detailed Tracking: DPAPI Activity to No Auditing. One method to achieve the recommended configuration via Group Policy is to perform the following:
Set the following Group Policy setting to No Auditing:
Computer Configuration\Windows Settings\security settings\Advanced Audit Policy Configuration\Audit Policies\Detailed Tracking\Audit Policy: Detailed Tracking: DPAPI Activity</t>
  </si>
  <si>
    <t>WIN2K8R2-145</t>
  </si>
  <si>
    <t>CM-3</t>
  </si>
  <si>
    <t>Configuration Change Control</t>
  </si>
  <si>
    <t>Set Windows Firewall: Domain: Display a notification to Yes (default)</t>
  </si>
  <si>
    <t>Select this option to have Windows Firewall with Advanced Security display notifications to the user when a program is blocked from receiving inbound connections. Note When the Apply local firewall rules setting is configured to No. It is recommended to also configuring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</si>
  <si>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object is backed by the following registry location:
	HKEY_LOCAL_MACHINESoftwarePoliciesMicrosoftWindowsFirewallDomainProfile:DisableNotifications</t>
  </si>
  <si>
    <t>The security setting "Windows Firewall: Domain: Display a notification" is set to "Yes (default)".</t>
  </si>
  <si>
    <t>The security setting "Windows Firewall: Domain: Display a notification" is not set to "Yes (default)".</t>
  </si>
  <si>
    <t>1.1.1.4.1.1.1</t>
  </si>
  <si>
    <t>1.1.1.4.1.1.1.1</t>
  </si>
  <si>
    <t>Some organizations may prefer to avoid alarming users when firewall rules block certain types of network activity. However, notifications can be helpful when troubleshooting network issues involving the firewall.</t>
  </si>
  <si>
    <t>To implement the recommended configuration state, set the following Group Policy setting to Yes. 
Computer Configuration&gt;Windows Settings&gt;security settings&gt;Windows Firewall with Advanced Security&gt;Windows Firewall with Advanced Security&gt;Windows Firewall Properties&gt;Domain Profile&gt;Windows Firewall: Domain: Display a notification</t>
  </si>
  <si>
    <t>If you configure this policy setting to Yes, Windows Firewall will display these notifications.</t>
  </si>
  <si>
    <t>CCE-11019-7</t>
  </si>
  <si>
    <t>Set Windows Firewall: Domain: Display a notification to Yes (default). One method to achieve the recommended configuration via Group Policy is to perform the following:
Set the following Group Policy setting to Yes:
Computer Configuration\Windows Settings\security settings\Windows Firewall with Advanced Security\Windows Firewall with Advanced Security\Windows Firewall Properties\Domain Profile\Windows Firewall: Domain: Display a notification</t>
  </si>
  <si>
    <t>WIN2K8R2-146</t>
  </si>
  <si>
    <t>Set Windows Firewall: Domain: Apply local connection security rules to Yes (default)</t>
  </si>
  <si>
    <t>This setting controls whether local administrators are allowed to create connection security rules that apply together with connection security rules configured by Group Policy.</t>
  </si>
  <si>
    <t>Navigate to the UI Path articulated in the Remediation section and confirm it is set as prescribed. This group policy object is backed by the following registry location:
	HKEY_LOCAL_MACHINESoftwarePoliciesMicrosoftWindowsFirewallDomainProfile:AllowLocalIPsecPolicyMerge</t>
  </si>
  <si>
    <t>The security setting "Windows Firewall: Domain: Apply local connection security rules" is set to "Yes (default)".</t>
  </si>
  <si>
    <t>The security setting "Windows Firewall: Domain: Apply local connection security rules" is not set to "Yes (default)".</t>
  </si>
  <si>
    <t>HAC62</t>
  </si>
  <si>
    <t>HAC62:  Host-based firewall is not configured according to industry standard best practice.</t>
  </si>
  <si>
    <t>1.1.1.4.1.1.1.2</t>
  </si>
  <si>
    <t>Users with administrative privileges might create firewall rules that expose the system to remote attack.</t>
  </si>
  <si>
    <t>To implement the recommended configuration state, set the following Group Policy setting to Yes. 
Computer Configuration&gt;Windows Settings&gt;security settings&gt;Windows Firewall with Advanced Security&gt;Windows Firewall with Advanced Security&gt;Windows Firewall Properties&gt;Domain Profile&gt;Windows Firewall: Domain: Apply local connection security rules</t>
  </si>
  <si>
    <t>If you configure this setting to No, administrators can still create firewall rules, but the rules will not be applied. This setting is available only when configuring the policy through Group Policy.</t>
  </si>
  <si>
    <t>CCE-11036-1</t>
  </si>
  <si>
    <t>Set Windows Firewall: Domain: Apply local connection security rules to Yes (default). One method to achieve the recommended configuration via Group Policy is to perform the following:
Set the following Group Policy setting to Yes:
Computer Configuration\Windows Settings\security settings\Windows Firewall with Advanced Security\Windows Firewall with Advanced Security\Windows Firewall Properties\Domain Profile\Windows Firewall: Domain: Apply local connection security rules</t>
  </si>
  <si>
    <t>WIN2K8R2-147</t>
  </si>
  <si>
    <t>SC-5</t>
  </si>
  <si>
    <t>Denial of Service</t>
  </si>
  <si>
    <t>Set Windows Firewall: Domain: Allow unicast response to No</t>
  </si>
  <si>
    <t>This option is useful if you need to control whether this computer receives unicast responses to its outgoing multicast or broadcast messages.</t>
  </si>
  <si>
    <t>Navigate to the UI Path articulated in the Remediation section and confirm it is set as prescribed. This group policy object is backed by the following registry location:
	HKEY_LOCAL_MACHINESoftwarePoliciesMicrosoftWindowsFirewallDomainProfile:DisableUnicastResponsesToMulticastBroadcast</t>
  </si>
  <si>
    <t>The security setting "Windows Firewall: Domain: Allow unicast response" is set to "No".</t>
  </si>
  <si>
    <t>The security setting "Windows Firewall: Domain: Allow unicast response" is not set to "No".</t>
  </si>
  <si>
    <t>1.1.1.4.1.1.1.3</t>
  </si>
  <si>
    <t>An attacker could respond to broadcast or multicast message with malicious payloads.</t>
  </si>
  <si>
    <t>To implement the recommended configuration state, set the following Group Policy setting to No. 
Computer Configuration&gt;Windows Settings&gt;security settings&gt;Windows Firewall with Advanced Security&gt;Windows Firewall with Advanced Security&gt;Windows Firewall Properties&gt;Domain Profile&gt;Windows Firewall: Domain: Allow unicast response</t>
  </si>
  <si>
    <t>If you enable this setting and this computer sends multicast or broadcast messages to other computers, Windows Firewall with Advanced Security waits as long as three seconds for unicast responses from the other computers and then blocks all later responses. If you disable this setting and this computer sends a multicast or broadcast message to other computers, Windows Firewall with Advanced Security blocks the unicast responses sent by those other computers.</t>
  </si>
  <si>
    <t>CCE-11041-1</t>
  </si>
  <si>
    <t>Set Windows Firewall: Domain: Allow unicast response to No. One method to achieve the recommended configuration via Group Policy is to perform the following:
Set the following Group Policy setting to No:
Computer Configuration\Windows Settings\security settings\Windows Firewall with Advanced Security\Windows Firewall with Advanced Security\Windows Firewall Properties\Domain Profile\Windows Firewall: Domain: Allow unicast response</t>
  </si>
  <si>
    <t>WIN2K8R2-148</t>
  </si>
  <si>
    <t>Set Windows Firewall: Domain: Outbound connections to Allow (default)</t>
  </si>
  <si>
    <t>This setting determines the behavior for outbound connections that do not match an outbound firewall rule. In Windows Vista, the default behavior is to allow connections unless there are firewall rules that block the connection.</t>
  </si>
  <si>
    <t>Navigate to the UI Path articulated in the Remediation section and confirm it is set as prescribed. This group policy object is backed by the following registry location:
	HKEY_LOCAL_MACHINESoftwarePoliciesMicrosoftWindowsFirewallDomainProfile:DefaultOutboundAction</t>
  </si>
  <si>
    <t>The security setting "Windows Firewall: Domain: Outbound connections" is set to "Allow (default)".</t>
  </si>
  <si>
    <t>The security setting "Windows Firewall: Domain: Outbound connections" is not set to "Allow (default)".</t>
  </si>
  <si>
    <t>1.1.1.4.1.1.1.4</t>
  </si>
  <si>
    <t>Some people believe that it is prudent to block all outbound connections except those specifically approved by the user or administrator. Microsoft disagrees with this opinion, blocking outbound connections by default will force users to deal with a large number of dialog boxes prompting them to authorize or block applications such as their web browser or instant messaging software. Additionally, blocking outbound traffic has little value because if an attacker has compromised the system they can reconfigure the firewall anyway.</t>
  </si>
  <si>
    <t>To implement the recommended configuration state, set the following Group Policy setting to Allow. 
Computer Configuration&gt;Windows Settings&gt;security settings&gt;Windows Firewall with Advanced Security&gt;Windows Firewall with Advanced Security&gt;Windows Firewall Properties&gt;Domain Profile&gt;Windows Firewall: Domain: Outbound connections</t>
  </si>
  <si>
    <t>None, this is the default configuration.</t>
  </si>
  <si>
    <t>CCE-10113-9</t>
  </si>
  <si>
    <t>Set Windows Firewall: Domain: Outbound connections to Allow (default). One method to achieve the recommended configuration via Group Policy is to perform the following:
Set the following Group Policy setting to Allow:
Computer Configuration\Windows Settings\security settings\Windows Firewall with Advanced Security\Windows Firewall with Advanced Security\Windows Firewall Properties\Domain Profile\Windows Firewall: Domain: Outbound connections</t>
  </si>
  <si>
    <t>WIN2K8R2-149</t>
  </si>
  <si>
    <t>Set Windows Firewall: Domain: Apply local firewall rules to Yes (default)</t>
  </si>
  <si>
    <t>This setting controls whether local administrators are allowed to create local firewall rules that apply together with firewall rules configured by Group Policy.</t>
  </si>
  <si>
    <t>Navigate to the UI Path articulated in the Remediation section and confirm it is set as prescribed. This group policy object is backed by the following registry location:
	HKEY_LOCAL_MACHINESoftwarePoliciesMicrosoftWindowsFirewallDomainProfile:AllowLocalPolicyMerge</t>
  </si>
  <si>
    <t>The security setting "Windows Firewall: Domain: Apply local firewall rules" is set to "Yes (default)".</t>
  </si>
  <si>
    <t>The security setting "Windows Firewall: Domain: Apply local firewall rules" is not set to "Yes (default)".</t>
  </si>
  <si>
    <t>1.1.1.4.1.1.1.5</t>
  </si>
  <si>
    <t>To implement the recommended configuration state, set the following Group Policy setting to Yes. 
Computer Configuration&gt;Windows Settings&gt;security settings&gt;Windows Firewall with Advanced Security&gt;Windows Firewall with Advanced Security&gt;Windows Firewall Properties&gt;Domain Profile&gt;Windows Firewall: Domain: Apply local firewall rules</t>
  </si>
  <si>
    <t>CCE-10798-7</t>
  </si>
  <si>
    <t>Set Windows Firewall: Domain: Apply local firewall rules to Yes (default). One method to achieve the recommended configuration via Group Policy is to perform the following:
Set the following Group Policy setting to Yes:
Computer Configuration\Windows Settings\security settings\Windows Firewall with Advanced Security\Windows Firewall with Advanced Security\Windows Firewall Properties\Domain Profile\Windows Firewall: Domain: Apply local firewall rules</t>
  </si>
  <si>
    <t>WIN2K8R2-150</t>
  </si>
  <si>
    <t>Set Windows Firewall: Domain: Inbound connections to Enabled:Block (default)</t>
  </si>
  <si>
    <t>This setting determines the behavior for inbound connections that do not match an inbound firewall rule. The default behavior is to block connections unless there are firewall rules to allow the connection.</t>
  </si>
  <si>
    <t>Navigate to the UI Path articulated in the Remediation section and confirm it is set as prescribed. This group policy object is backed by the following registry location:
	HKEY_LOCAL_MACHINESoftwarePoliciesMicrosoftWindowsFirewallDomainProfile:DefaultInboundAction</t>
  </si>
  <si>
    <t>The security setting "Windows Firewall: Domain: Inbound connections" is set to "Enabled: Block (default)".</t>
  </si>
  <si>
    <t>The security setting "Windows Firewall: Domain: Inbound connections" is not set to "Enabled: Block (default)".</t>
  </si>
  <si>
    <t>1.1.1.4.1.1.1.6</t>
  </si>
  <si>
    <t>If the firewall allows all traffic to access the system then an attacker may be more easily able to remotely exploit a weakness in a network service.</t>
  </si>
  <si>
    <t>To implement the recommended configuration state, set the following Group Policy setting to Enabled. Then set the available option to Block (default). 
Computer Configuration&gt;Windows Settings&gt;security settings&gt;Windows Firewall with Advanced Security&gt;Windows Firewall with Advanced Security&gt;Windows Firewall Properties&gt;Domain Profile&gt;Windows Firewall: Domain: Inbound connections</t>
  </si>
  <si>
    <t>CCE-10997-5</t>
  </si>
  <si>
    <t>Set Windows Firewall: Domain: Inbound connections to Enabled: Block (default). One method to achieve the recommended configuration via Group Policy is to perform the following:
Set the following Group Policy setting to Enabled: Then set the available option to Block (default):
Computer Configuration\Windows Settings\security settings\Windows Firewall with Advanced Security\Windows Firewall with Advanced Security\Windows Firewall Properties\Domain Profile\Windows Firewall: Domain: Inbound connections</t>
  </si>
  <si>
    <t>WIN2K8R2-151</t>
  </si>
  <si>
    <t>Set Windows Firewall: Domain: Firewall state to On (recommended)</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</si>
  <si>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t>
  </si>
  <si>
    <t>Navigate to the UI Path articulated in the Remediation section and confirm it is set as prescribed. This group policy object is backed by the following registry location:
	HKEY_LOCAL_MACHINESoftwarePoliciesMicrosoftWindowsFirewallDomainProfile:EnableFirewall</t>
  </si>
  <si>
    <t>The security setting "Windows Firewall: Domain: Firewall state" is set to "On (Recommended)".</t>
  </si>
  <si>
    <t>The security setting "Windows Firewall: Domain: Firewall state" is not set to "On (Recommended)".</t>
  </si>
  <si>
    <t>1.1.1.4.1.1.1.7</t>
  </si>
  <si>
    <t>If the firewall is turned off all traffic will be able to access the system and an attacker may be more easily able to remotely exploit a weakness in a network service.</t>
  </si>
  <si>
    <t>To implement the recommended configuration state, set the following Group Policy setting to On. 
Computer Configuration&gt;Windows Settings&gt;security settings&gt;Windows Firewall with Advanced Security&gt;Windows Firewall with Advanced Security&gt;Windows Firewall Properties&gt;Domain Profile&gt;Windows Firewall: Domain: Firewall state</t>
  </si>
  <si>
    <t>CCE-10482-8</t>
  </si>
  <si>
    <t>Set Windows Firewall: Domain: Firewall state to On (recommended). One method to achieve the recommended configuration via Group Policy is to perform the following:
Set the following Group Policy setting to On:
Computer Configuration\Windows Settings\security settings\Windows Firewall with Advanced Security\Windows Firewall with Advanced Security\Windows Firewall Properties\Domain Profile\Windows Firewall: Domain: Firewall state</t>
  </si>
  <si>
    <t>WIN2K8R2-152</t>
  </si>
  <si>
    <t>Set Windows Firewall: Private: Outbound connections to Allow (default)</t>
  </si>
  <si>
    <t>This setting determines the behavior for outbound connections that do not match an outbound firewall rule. The default behavior is to allow connections unless there are firewall rules that block the connection. Important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t>
  </si>
  <si>
    <t>Navigate to the UI Path articulated in the Remediation section and confirm it is set as prescribed. This group policy object is backed by the following registry location:
	HKEY_LOCAL_MACHINESoftwarePoliciesMicrosoftWindowsFirewallPrivateProfile:DefaultOutboundAction</t>
  </si>
  <si>
    <t>The security setting "Windows Firewall: Private: Outbound connections" is set to "Allow (default)".</t>
  </si>
  <si>
    <t>The security setting "Windows Firewall: Private: Outbound connections" is not set to "Allow (default)".</t>
  </si>
  <si>
    <t>1.1.1.4.1.1.2</t>
  </si>
  <si>
    <t>1.1.1.4.1.1.2.1</t>
  </si>
  <si>
    <t>To implement the recommended configuration state, set the following Group Policy setting to Allow. 
Computer Configuration&gt;Windows Settings&gt;security settings&gt;Windows Firewall with Advanced Security&gt;Windows Firewall with Advanced Security&gt;Windows Firewall Properties&gt;Private Profile&gt;Windows Firewall: Private: Outbound connections</t>
  </si>
  <si>
    <t>CCE-10123-8</t>
  </si>
  <si>
    <t>Set Windows Firewall: Private: Outbound connections to Allow (default). One method to achieve the recommended configuration via Group Policy is to perform the following:
Set the following Group Policy setting to Allow:
Computer Configuration\Windows Settings\security settings\Windows Firewall with Advanced Security\Windows Firewall with Advanced Security\Windows Firewall Properties\Private Profile\Windows Firewall: Private: Outbound connections</t>
  </si>
  <si>
    <t>WIN2K8R2-153</t>
  </si>
  <si>
    <t>Set Windows Firewall: Private: Apply local firewall rules to Yes (default)</t>
  </si>
  <si>
    <t>Navigate to the UI Path articulated in the Remediation section and confirm it is set as prescribed. This group policy object is backed by the following registry location:
	HKEY_LOCAL_MACHINESoftwarePoliciesMicrosoftWindowsFirewallPrivateProfile:AllowLocalPolicyMerge</t>
  </si>
  <si>
    <t>The security setting "Windows Firewall: Private: Apply local firewall rules" is set to "Yes (default)".</t>
  </si>
  <si>
    <t>The security setting "Windows Firewall: Private: Apply local firewall rules" is not set to "Yes (default)".</t>
  </si>
  <si>
    <t>1.1.1.4.1.1.2.2</t>
  </si>
  <si>
    <t>To implement the recommended configuration state, set the following Group Policy setting to Yes. 
Computer Configuration&gt;Windows Settings&gt;security settings&gt;Windows Firewall with Advanced Security&gt;Windows Firewall with Advanced Security&gt;Windows Firewall Properties&gt;Private Profile&gt;Windows Firewall: Private: Apply local firewall rules</t>
  </si>
  <si>
    <t>CCE-10131-1</t>
  </si>
  <si>
    <t>Set Windows Firewall: Private: Apply local firewall rules to Yes (default). One method to achieve the recommended configuration via Group Policy is to perform the following:
Set the following Group Policy setting to Yes:
Computer Configuration\Windows Settings\security settings\Windows Firewall with Advanced Security\Windows Firewall with Advanced Security\Windows Firewall Properties\Private Profile\Windows Firewall: Private: Apply local firewall rules</t>
  </si>
  <si>
    <t>WIN2K8R2-154</t>
  </si>
  <si>
    <t>Set Windows Firewall: Private: Allow unicast response to No</t>
  </si>
  <si>
    <t>Navigate to the UI Path articulated in the Remediation section and confirm it is set as prescribed. This group policy object is backed by the following registry location:
	HKEY_LOCAL_MACHINESoftwarePoliciesMicrosoftWindowsFirewallPrivateProfile:DisableUnicastResponsesToMulticastBroadcast</t>
  </si>
  <si>
    <t>The security setting "Windows Firewall: Private: Allow unicast response" is set to "No".</t>
  </si>
  <si>
    <t>The security setting "Windows Firewall: Private: Allow unicast response" is not set to "No".</t>
  </si>
  <si>
    <t>1.1.1.4.1.1.2.3</t>
  </si>
  <si>
    <t>To implement the recommended configuration state, set the following Group Policy setting to No. 
Computer Configuration&gt;Windows Settings&gt;security settings&gt;Windows Firewall with Advanced Security&gt;Windows Firewall with Advanced Security&gt;Windows Firewall Properties&gt;Private Profile&gt;Windows Firewall: Private: Allow unicast response</t>
  </si>
  <si>
    <t>CCE-10127-9</t>
  </si>
  <si>
    <t>Set Windows Firewall: Private: Allow unicast response to No. One method to achieve the recommended configuration via Group Policy is to perform the following:
Set the following Group Policy setting to No:
Computer Configuration\Windows Settings\security settings\Windows Firewall with Advanced Security\Windows Firewall with Advanced Security\Windows Firewall Properties\Private Profile\Windows Firewall: Private: Allow unicast response</t>
  </si>
  <si>
    <t>WIN2K8R2-155</t>
  </si>
  <si>
    <t>Set Windows Firewall: Private: Inbound connections to Enabled:Block (default)</t>
  </si>
  <si>
    <t>Navigate to the UI Path articulated in the Remediation section and confirm it is set as prescribed. This group policy object is backed by the following registry location:
	HKEY_LOCAL_MACHINESoftwarePoliciesMicrosoftWindowsFirewallPrivateProfile:DefaultInboundAction</t>
  </si>
  <si>
    <t>The security setting "Windows Firewall: Private: Inbound connections" is set to "Enabled: Block (default)".</t>
  </si>
  <si>
    <t>The security setting "Windows Firewall: Private: Inbound connections" is not set to "Enabled: Block (default)".</t>
  </si>
  <si>
    <t>1.1.1.4.1.1.2.4</t>
  </si>
  <si>
    <t>To implement the recommended configuration state, set the following Group Policy setting to Enabled. Then set the available option to Block (default). 
Computer Configuration&gt;Windows Settings&gt;security settings&gt;Windows Firewall with Advanced Security&gt;Windows Firewall with Advanced Security&gt;Windows Firewall Properties&gt;Private Profile&gt;Windows Firewall: Private: Inbound connections</t>
  </si>
  <si>
    <t>CCE-10857-1</t>
  </si>
  <si>
    <t>Set Windows Firewall: Private: Inbound connections to Enabled: Block (default). One method to achieve the recommended configuration via Group Policy is to perform the following:
Set the following Group Policy setting to Enabled. Then set the available option to Block (default):
Computer Configuration\Windows Settings\security settings\Windows Firewall with Advanced Security\Windows Firewall with Advanced Security\Windows Firewall Properties\Private Profile\Windows Firewall: Private: Inbound connections</t>
  </si>
  <si>
    <t>WIN2K8R2-156</t>
  </si>
  <si>
    <t>Set Windows Firewall: Private: Display a notification to Yes (default)</t>
  </si>
  <si>
    <t>Navigate to the UI Path articulated in the Remediation section and confirm it is set as prescribed. This group policy object is backed by the following registry location:
	HKEY_LOCAL_MACHINESoftwarePoliciesMicrosoftWindowsFirewallPrivateProfile:DisableNotifications</t>
  </si>
  <si>
    <t>The security setting "Windows Firewall: Private: Display a notification" is set to "Yes (default)".</t>
  </si>
  <si>
    <t>The security setting "Windows Firewall: Private: Display a notification" is not set to "Yes (default)".</t>
  </si>
  <si>
    <t>1.1.1.4.1.1.2.5</t>
  </si>
  <si>
    <t>To implement the recommended configuration state, set the following Group Policy setting to Yes. 
Computer Configuration&gt;Windows Settings&gt;security settings&gt;Windows Firewall with Advanced Security&gt;Windows Firewall with Advanced Security&gt;Windows Firewall Properties&gt;Private Profile&gt;Windows Firewall: Private: Display a notification</t>
  </si>
  <si>
    <t>CCE-10631-0</t>
  </si>
  <si>
    <t>Set Windows Firewall: Private: Display a notification to Yes (default). One method to achieve the recommended configuration via Group Policy is to perform the following:
Set the following Group Policy setting to Yes:
Computer Configuration\Windows Settings\security settings\Windows Firewall with Advanced Security\Windows Firewall with Advanced Security\Windows Firewall Properties\Private Profile\Windows Firewall: Private: Display a notification</t>
  </si>
  <si>
    <t>WIN2K8R2-157</t>
  </si>
  <si>
    <t>Set Windows Firewall: Private: Apply local connection security rules to Yes (default)</t>
  </si>
  <si>
    <t>Navigate to the UI Path articulated in the Remediation section and confirm it is set as prescribed. This group policy object is backed by the following registry location:
	HKEY_LOCAL_MACHINESoftwarePoliciesMicrosoftWindowsFirewallPrivateProfile:AllowLocalIPsecPolicyMerge</t>
  </si>
  <si>
    <t>The security setting "Windows Firewall: Private: Apply local connection security rules" is set to "Yes (default)".</t>
  </si>
  <si>
    <t>The security setting "Windows Firewall: Private: Apply local connection security rules" is not set to "Yes (default)".</t>
  </si>
  <si>
    <t>1.1.1.4.1.1.2.6</t>
  </si>
  <si>
    <t>To implement the recommended configuration state, set the following Group Policy setting to Yes. 
Computer Configuration&gt;Windows Settings&gt;security settings&gt;Windows Firewall with Advanced Security&gt;Windows Firewall with Advanced Security&gt;Windows Firewall Properties&gt;Private Profile&gt;Windows Firewall: Private: Apply local connection security rules</t>
  </si>
  <si>
    <t>CCE-10921-5</t>
  </si>
  <si>
    <t>Set Windows Firewall: Private: Apply local connection security rules to Yes (default). One method to achieve the recommended configuration via Group Policy is to perform the following:
Set the following Group Policy setting to Yes:
Computer Configuration\Windows Settings\security settings\Windows Firewall with Advanced Security\Windows Firewall with Advanced Security\Windows Firewall Properties\Private Profile\Windows Firewall: Private: Apply local connection security rules</t>
  </si>
  <si>
    <t>WIN2K8R2-158</t>
  </si>
  <si>
    <t>Set Windows Firewall: Private: Firewall state to On (recommended)</t>
  </si>
  <si>
    <t>Navigate to the UI Path articulated in the Remediation section and confirm it is set as prescribed. This group policy object is backed by the following registry location:
	HKEY_LOCAL_MACHINESoftwarePoliciesMicrosoftWindowsFirewallPrivateProfile:EnableFirewall</t>
  </si>
  <si>
    <t>The security setting "Windows Firewall: Private: Firewall state" is set to "On (Recommended)".</t>
  </si>
  <si>
    <t>The security setting "Windows Firewall: Private: Firewall state" is not set to "On (Recommended)".</t>
  </si>
  <si>
    <t>1.1.1.4.1.1.2.7</t>
  </si>
  <si>
    <t>To implement the recommended configuration state, set the following Group Policy setting to On. 
Computer Configuration&gt;Windows Settings&gt;security settings&gt;Windows Firewall with Advanced Security&gt;Windows Firewall with Advanced Security&gt;Windows Firewall Properties&gt;Private Profile&gt;Windows Firewall: Private: Firewall state</t>
  </si>
  <si>
    <t>CCE-11103-9</t>
  </si>
  <si>
    <t>Set Windows Firewall: Private: Firewall state to On (recommended). One method to achieve the recommended configuration via Group Policy is to perform the following:
Set the following Group Policy setting to On:
Computer Configuration\Windows Settings\security settings\Windows Firewall with Advanced Security\Windows Firewall with Advanced Security\Windows Firewall Properties\Private Profile\Windows Firewall: Private: Firewall state</t>
  </si>
  <si>
    <t>WIN2K8R2-159</t>
  </si>
  <si>
    <t>Set Windows Firewall: Public: Outbound connections to Allow (default)</t>
  </si>
  <si>
    <t>Navigate to the UI Path articulated in the Remediation section and confirm it is set as prescribed. This group policy object is backed by the following registry location:
	HKEY_LOCAL_MACHINESoftwarePoliciesMicrosoftWindowsFirewallPublicProfile:DefaultOutboundAction</t>
  </si>
  <si>
    <t>The security setting "Windows Firewall: Public: Outbound connections" is set to "Allow (default)".</t>
  </si>
  <si>
    <t>The security setting "Windows Firewall: Public: Outbound connections" is not set to "Allow (default)".</t>
  </si>
  <si>
    <t>1.1.1.4.1.1.3</t>
  </si>
  <si>
    <t>1.1.1.4.1.1.3.1</t>
  </si>
  <si>
    <t>To implement the recommended configuration state, set the following Group Policy setting to Allow. 
Computer Configuration&gt;Windows Settings&gt;security settings&gt;Windows Firewall with Advanced Security&gt;Windows Firewall with Advanced Security&gt;Windows Firewall Properties&gt;Public Profile&gt;Windows Firewall: Public: Outbound connections</t>
  </si>
  <si>
    <t>CCE-10481-0</t>
  </si>
  <si>
    <t>Set Windows Firewall: Public: Outbound connections to Allow (default). One method to achieve the recommended configuration via Group Policy is to perform the following:
Set the following Group Policy setting to Allow:
Computer Configuration\Windows Settings\security settings\Windows Firewall with Advanced Security\Windows Firewall with Advanced Security\Windows Firewall Properties\Public Profile\Windows Firewall: Public: Outbound connections</t>
  </si>
  <si>
    <t>WIN2K8R2-160</t>
  </si>
  <si>
    <t>Set Windows Firewall: Public: Apply local connection security rules to Yes</t>
  </si>
  <si>
    <t>Navigate to the UI Path articulated in the Remediation section and confirm it is set as prescribed. This group policy object is backed by the following registry location:
	HKEY_LOCAL_MACHINESoftwarePoliciesMicrosoftWindowsFirewallPublicProfile:AllowLocalIPsecPolicyMerge</t>
  </si>
  <si>
    <t>The security setting "Windows Firewall: Public: Apply local connection security rules" is set to "Yes".</t>
  </si>
  <si>
    <t>The security setting "Windows Firewall: Public: Apply local connection security rules" is not set to "Yes".</t>
  </si>
  <si>
    <t>HAC62: Host-based firewall is not configured according to industry standard best practice</t>
  </si>
  <si>
    <t>1.1.1.4.1.1.3.2</t>
  </si>
  <si>
    <t>To implement the recommended configuration state, set the following Group Policy setting to Yes. 
Computer Configuration&gt;Windows Settings&gt;security settings&gt;Windows Firewall with Advanced Security&gt;Windows Firewall with Advanced Security&gt;Windows Firewall Properties&gt;Public Profile&gt;Windows Firewall: Public: Apply local connection security rules</t>
  </si>
  <si>
    <t>CCE-10529-6</t>
  </si>
  <si>
    <t>Set Windows Firewall: Public: Apply local connection security rules to Yes. One method to achieve the recommended configuration via Group Policy is to perform the following:
Set the following Group Policy setting to Yes:
Computer Configuration\Windows Settings\security settings\Windows Firewall with Advanced Security\Windows Firewall with Advanced Security\Windows Firewall Properties\Public Profile\Windows Firewall: Public: Apply local connection security rules</t>
  </si>
  <si>
    <t>WIN2K8R2-161</t>
  </si>
  <si>
    <t>Set Windows Firewall: Public: Apply local firewall rules to Yes (default)</t>
  </si>
  <si>
    <t>Navigate to the UI Path articulated in the Remediation section and confirm it is set as prescribed. This group policy object is backed by the following registry location:
	HKEY_LOCAL_MACHINESoftwarePoliciesMicrosoftWindowsFirewallPublicProfile:AllowLocalPolicyMerge</t>
  </si>
  <si>
    <t>The security setting "Windows Firewall: Public: Apply local firewall rules" is set to "Yes".</t>
  </si>
  <si>
    <t>The security setting "Windows Firewall: Public: Apply local firewall rules" is not set to "Yes".</t>
  </si>
  <si>
    <t>1.1.1.4.1.1.3.3</t>
  </si>
  <si>
    <t>To implement the recommended configuration state, set the following Group Policy setting to Yes. 
Computer Configuration&gt;Windows Settings&gt;security settings&gt;Windows Firewall with Advanced Security&gt;Windows Firewall with Advanced Security&gt;Windows Firewall Properties&gt;Public Profile&gt;Windows Firewall: Public: Apply local firewall rules</t>
  </si>
  <si>
    <t>CCE-10188-1</t>
  </si>
  <si>
    <t>Set Windows Firewall: Public: Apply local firewall rules to Yes (default). One method to achieve the recommended configuration via Group Policy is to perform the following:
Set the following Group Policy setting to Yes:
Computer Configuration\Windows Settings\security settings\Windows Firewall with Advanced Security\Windows Firewall with Advanced Security\Windows Firewall Properties\Public Profile\Windows Firewall: Public: Apply local firewall rules</t>
  </si>
  <si>
    <t>WIN2K8R2-162</t>
  </si>
  <si>
    <t>Set Windows Firewall: Public: Allow unicast response to No</t>
  </si>
  <si>
    <t>Navigate to the UI Path articulated in the Remediation section and confirm it is set as prescribed. This group policy object is backed by the following registry location:
	HKEY_LOCAL_MACHINESoftwarePoliciesMicrosoftWindowsFirewallPublicProfile:DisableUnicastResponsesToMulticastBroadcast</t>
  </si>
  <si>
    <t>The security setting "Windows Firewall: Public: Allow unicast response" is set to "No".</t>
  </si>
  <si>
    <t>The security setting "Windows Firewall: Public: Allow unicast response" is not set to "No".</t>
  </si>
  <si>
    <t>1.1.1.4.1.1.3.4</t>
  </si>
  <si>
    <t>To implement the recommended configuration state, set the following Group Policy setting to No. 
Computer Configuration&gt;Windows Settings&gt;security settings&gt;Windows Firewall with Advanced Security&gt;Windows Firewall with Advanced Security&gt;Windows Firewall Properties&gt;Public Profile&gt;Windows Firewall: Public: Allow unicast response</t>
  </si>
  <si>
    <t>CCE-10873-8</t>
  </si>
  <si>
    <t>Set Windows Firewall: Public: Allow unicast response to No. One method to achieve the recommended configuration via Group Policy is to perform the following:
Set the following Group Policy setting to No:
Computer Configuration\Windows Settings\security settings\Windows Firewall with Advanced Security\Windows Firewall with Advanced Security\Windows Firewall Properties\Public Profile\Windows Firewall: Public: Allow unicast response</t>
  </si>
  <si>
    <t>WIN2K8R2-163</t>
  </si>
  <si>
    <t>Set Windows Firewall: Public: Display a notification to Yes</t>
  </si>
  <si>
    <t>Navigate to the UI Path articulated in the Remediation section and confirm it is set as prescribed. This group policy object is backed by the following registry location:
	HKEY_LOCAL_MACHINESoftwarePoliciesMicrosoftWindowsFirewallPublicProfile:DisableNotifications</t>
  </si>
  <si>
    <t>The security setting "Windows Firewall: Public: Display a notification" is set to "Yes".</t>
  </si>
  <si>
    <t>The security setting "Windows Firewall: Public: Display a notification" is not set to "Yes".</t>
  </si>
  <si>
    <t>1.1.1.4.1.1.3.5</t>
  </si>
  <si>
    <t>To implement the recommended configuration state, set the following Group Policy setting to Yes. 
Computer Configuration&gt;Windows Settings&gt;security settings&gt;Windows Firewall with Advanced Security&gt;Windows Firewall with Advanced Security&gt;Windows Firewall Properties&gt;Public Profile&gt;Windows Firewall: Public: Display a notification</t>
  </si>
  <si>
    <t>CCE-11120-3</t>
  </si>
  <si>
    <t>Set Windows Firewall: Public: Display a notification to Yes. One method to achieve the recommended configuration via Group Policy is to perform the following:
Set the following Group Policy setting to Yes:
Computer Configuration\Windows Settings\security settings\Windows Firewall with Advanced Security\Windows Firewall with Advanced Security\Windows Firewall Properties\Public Profile\Windows Firewall: Public: Display a notification</t>
  </si>
  <si>
    <t>WIN2K8R2-164</t>
  </si>
  <si>
    <t>Set Windows Firewall: Public: Inbound connections to Enabled:Block (default)</t>
  </si>
  <si>
    <t>Navigate to the UI Path articulated in the Remediation section and confirm it is set as prescribed. This group policy object is backed by the following registry location:
	HKEY_LOCAL_MACHINESoftwarePoliciesMicrosoftWindowsFirewallPublicProfile:DefaultInboundAction</t>
  </si>
  <si>
    <t>The security setting "Windows Firewall: Public: Inbound connections" is set to "Enabled: Block (default)".</t>
  </si>
  <si>
    <t>The security setting "Windows Firewall: Public: Inbound connections" is not set to "Enabled: Block (default)".</t>
  </si>
  <si>
    <t>1.1.1.4.1.1.3.6</t>
  </si>
  <si>
    <t>To implement the recommended configuration state, set the following Group Policy setting to Enabled. Then set the available option to Block (default). 
Computer Configuration&gt;Windows Settings&gt;security settings&gt;Windows Firewall with Advanced Security&gt;Windows Firewall with Advanced Security&gt;Windows Firewall Properties&gt;Public Profile&gt;Windows Firewall: Public: Inbound connections</t>
  </si>
  <si>
    <t>CCE-10171-7</t>
  </si>
  <si>
    <t>Set Windows Firewall: Public: Inbound connections to Enabled: Block (default). One method to achieve the recommended configuration via Group Policy is to perform the following:
Set the following Group Policy setting to Enabled. Then set the available option to Block (default):
Computer Configuration\Windows Settings\security settings\Windows Firewall with Advanced Security\Windows Firewall with Advanced Security\Windows Firewall Properties\Public Profile\Windows Firewall: Public: Inbound connections</t>
  </si>
  <si>
    <t>WIN2K8R2-165</t>
  </si>
  <si>
    <t>Set Windows Firewall: Public: Firewall state to On (recommended)</t>
  </si>
  <si>
    <t>Navigate to the UI Path articulated in the Remediation section and confirm it is set as prescribed. This group policy object is backed by the following registry location:
	HKEY_LOCAL_MACHINESoftwarePoliciesMicrosoftWindowsFirewallPublicProfile:EnableFirewall</t>
  </si>
  <si>
    <t>The security setting "Windows Firewall: Public: Firewall state" is set to "On (Recommended)".</t>
  </si>
  <si>
    <t>The security setting "Windows Firewall: Public: Firewall state" is not set to "On (Recommended)".</t>
  </si>
  <si>
    <t>1.1.1.4.1.1.3.7</t>
  </si>
  <si>
    <t>To implement the recommended configuration state, set the following Group Policy setting to On. 
Computer Configuration&gt;Windows Settings&gt;security settings&gt;Windows Firewall with Advanced Security&gt;Windows Firewall with Advanced Security&gt;Windows Firewall Properties&gt;Public Profile&gt;Windows Firewall: Public: Firewall state</t>
  </si>
  <si>
    <t>CCE-11050-2</t>
  </si>
  <si>
    <t>Set Windows Firewall: Public: Firewall state to On (recommended). One method to achieve the recommended configuration via Group Policy is to perform the following:
Set the following Group Policy setting to On:
Computer Configuration\Windows Settings\security settings\Windows Firewall with Advanced Security\Windows Firewall with Advanced Security\Windows Firewall Properties\Public Profile\Windows Firewall: Public: Firewall state</t>
  </si>
  <si>
    <t>WIN2K8R2-166</t>
  </si>
  <si>
    <t>AC-7</t>
  </si>
  <si>
    <t>Unsuccessful Logon Attempts</t>
  </si>
  <si>
    <t>Set Account lockout duration to 120 or greater</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</si>
  <si>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t>
  </si>
  <si>
    <t>The security setting "Account lockout duration" is set to "120 or greater".</t>
  </si>
  <si>
    <t>The security setting "Account lockout duration" is not set to "120 or greater".</t>
  </si>
  <si>
    <t>Updated to "120 or greater" - Pub 1075 9/2016</t>
  </si>
  <si>
    <t>HAC17</t>
  </si>
  <si>
    <t>HAC17: Account lockouts do not require administrator action</t>
  </si>
  <si>
    <t>1.1.1.5.1</t>
  </si>
  <si>
    <t>1.1.1.5.1.1</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</si>
  <si>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</si>
  <si>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To implement the recommended configuration state, set the following Group Policy setting to 120+.
Computer Configuration&gt;Windows Settings&gt;security settings&gt;Account Policies&gt;Account Lockout Policy&gt;Account lockout duration</t>
  </si>
  <si>
    <t>Although it may seem like a good idea to configure this policy setting to never automatically unlock an account, such a configuration can increase the number of requests that your organization's help desk receives to unlock accounts that were locked by mistake.</t>
  </si>
  <si>
    <t>CCE-10399-4</t>
  </si>
  <si>
    <t>Set Account lockout duration to 120 or greater. One method to achieve the recommended configuration via Group Policy is to perform the following:
Set the following Group Policy setting to 120+:
Computer Configuration\Windows Settings\security settings\Account Policies\Account Lockout Policy\Account lockout duration</t>
  </si>
  <si>
    <t>WIN2K8R2-167</t>
  </si>
  <si>
    <t>Set Account lockout threshold to 3 or fewer</t>
  </si>
  <si>
    <t>This policy setting determines the number of failed logon attempts before a lock occurs. Authorized users can lock themselves out of an account by mistyping their password or by remembering it incorrectly, or by changing their password on one computer while logged on to another computer. The computer with the incorrect password will continuously try to authenticate the user, and because the password it uses to authenticate is incorrect, a lock occurs. To avoid accidental lockout of authorized users, set the account lockout threshold to a high number. The default value for this policy setting is 0 invalid logon attempts, which disables the account lockout feature.
	Because it is possible for an attacker to use this lockout state as a denial of service (DoS) by triggering a lockout on a large number of accounts, your organization should determine whether to use this policy setting based on identified threats and the risks you want to mitigate. There are two options to consider for this policy setting.
	* Configure the value for Account lockout threshold to 0 to ensure that accounts will not be locked out. This setting value will prevent a DoS attack that attempts to lock out accounts in your organization. It will also reduce help desk calls, because users will not be able to lock themselves out of their accounts accidentally. However, this setting value will not prevent a brute force attack. The following defenses should also be considered:
	* A password policy that forces all users to have complex passwords made up of 8 or more characters.
	* A robust auditing mechanism, which will alert administrators when a series of account lockouts occurs in the environment. For example, the auditing solution should monitor for security event 539, which is a logon failure. This event identifies that there was a lock on the account at the time of the logon attempt.
	The second option is:
	* Configure the value for Account lockout threshold to a value that provides users with the ability to mistype their password several times, but locks out the account if a brute force password attack occurs. This configuration will prevent accidental account lockouts and reduce help desk calls, but will not prevent a DoS attack.</t>
  </si>
  <si>
    <t>The security setting "Account lockout threshold" is set to "3 or fewer".</t>
  </si>
  <si>
    <t>The security setting "Account lockout threshold" is not set to "3 or fewer".</t>
  </si>
  <si>
    <t>Updated from 6 to 3</t>
  </si>
  <si>
    <t>HAC15</t>
  </si>
  <si>
    <t>HAC15: User accounts not locked out after 3 unsuccessful login attempts</t>
  </si>
  <si>
    <t>1.1.1.5.1.2</t>
  </si>
  <si>
    <t>Password attacks can use automated methods to try millions of password combinations for any user account. The effectiveness of such attacks can be almost eliminated if you limit the number of failed logons that can be performed.
	However, a DoS attack could be performed on a domain that has an account lockout threshold configured. An attacker could programmatically attempt a series of password attacks against all users in the organization. If the number of attempts is greater than the account lockout threshold, the attacker might be able to lock out every account.</t>
  </si>
  <si>
    <t>To implement the recommended configuration state, set the following Group Policy setting to 3 or fewer.
Computer Configuration&gt;Windows Settings&gt;security settings&gt;Account Policies&gt;Account Lockout Policy&gt;Account lockout threshold</t>
  </si>
  <si>
    <t>If this policy setting is enabled, a locked-out account will not be usable until it is reset by an administrator or until the account lockout duration expires. This setting will likely generate a number of additional help desk calls. In fact, locked accounts cause the greatest number of calls to the help desk in many organizations. 
	If you enforce this setting an attacker could cause a denial of service condition by deliberately generating failed logons for multiple user, therefore you should also configure the Account Lockout Duration to a relatively low value such as 15 minutes.
	If you configure the Account Lockout Threshold to 0, there is a possibility that an attacker's attempt to discover passwords with a brute force password attack might go undetected if a robust audit mechanism is not in place.</t>
  </si>
  <si>
    <t>CCE-11046-0</t>
  </si>
  <si>
    <t>Set Account lockout threshold to 3 or fewer. One method to achieve the recommended configuration via Group Policy is to perform the following:
Set the following Group Policy setting to 3 or fewer:
Computer Configuration\Windows Settings\security settings\Account Policies\Account Lockout Policy\Account lockout threshold</t>
  </si>
  <si>
    <t>WIN2K8R2-168</t>
  </si>
  <si>
    <t>Set Reset account lockout counter after to 120 or greater minutes.</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</si>
  <si>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t>
  </si>
  <si>
    <t>The security setting "Reset account lockout counter after" is set to "120 or greater".</t>
  </si>
  <si>
    <t>The security setting "Reset account lockout counter after" is not set to "120 or greater".</t>
  </si>
  <si>
    <t>1.1.1.5.1.3</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</si>
  <si>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</si>
  <si>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To implement the recommended configuration state, set the following Group Policy setting to 120+.
Computer Configuration&gt;Windows Settings&gt;security settings&gt;Account Policies&gt;Account Lockout Policy&gt;Reset account lockout counter after</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</si>
  <si>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</si>
  <si>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CCE-11059-3</t>
  </si>
  <si>
    <t>Set Reset account lockout counter after to 120 or greater minutes.. One method to achieve the recommended configuration via Group Policy is to perform the following:
Set the following Group Policy setting to 120:
Computer Configuration\Windows Settings\security settings\Account Policies\Account Lockout Policy\Reset account lockout counter after</t>
  </si>
  <si>
    <t>WIN2K8R2-169</t>
  </si>
  <si>
    <t>Set Store passwords using reversible encryption to Disabled</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</si>
  <si>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t>
  </si>
  <si>
    <t>The security setting "Store passwords using reversible encryption" is set to "disabled".</t>
  </si>
  <si>
    <t>The security setting "Store passwords using reversible encryption" is not disabled.</t>
  </si>
  <si>
    <t>HAC47</t>
  </si>
  <si>
    <t xml:space="preserve">HAC47: Files containing authentication information are not adequately protected </t>
  </si>
  <si>
    <t>1.1.1.5.2</t>
  </si>
  <si>
    <t>1.1.1.5.2.1</t>
  </si>
  <si>
    <t>Enabling this policy setting allows the operating system to store passwords in a weaker format that is much more susceptible to compromise and weakens your system security.</t>
  </si>
  <si>
    <t>To implement the recommended configuration state, set the following Group Policy setting to Disabled.
Computer Configuration&gt;Windows Settings&gt;security settings&gt;Account Policies&gt;Password Policy&gt;Store passwords using reversible encryption</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</si>
  <si>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</si>
  <si>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CCE-10905-8</t>
  </si>
  <si>
    <t>Set Store passwords using reversible encryption to Disabled.One method to achieve the recommended configuration via Group Policy is to perform the following:
Set the following Group Policy setting to Disabled:
Computer Configuration\Windows Settings\security settings\Account Policies\Password Policy\Store passwords using reversible encryption</t>
  </si>
  <si>
    <t>WIN2K8R2-170</t>
  </si>
  <si>
    <t>Set Minimum password length to 14 or greater</t>
  </si>
  <si>
    <t>This policy setting determines the least number of characters that make up a password for a user account. There are many different theories about how to determine the best password length for an organization, but perhaps "pass phrase" is a better term than "password." In Microsoft Windows 2000 or later, pass phrases can be quite long and can include spaces. Therefore, a phrase such as "I want to drink a $5 milkshake" is a valid pass phrase; it is a considerably stronger password than an 8 or 10 character string of random numbers and letters, and yet is easier to remember. Users must be educated about the proper selection and maintenance of passwords, especially with regard to password length.
	In enterprise environments, ensure that the value for the Minimum password length setting is configured to 8 characters. This policy setting is long enough to provide adequate security. In high security environments, configure the value to 14 characters.</t>
  </si>
  <si>
    <t>The security setting "Minimum password length" is set to "14 or greater".</t>
  </si>
  <si>
    <t>The security setting "Minimum password length" is not set to "14 or greater".</t>
  </si>
  <si>
    <t>Change the password minimum length of 8 to 14 characters to comply with the new publication</t>
  </si>
  <si>
    <t>HPW3</t>
  </si>
  <si>
    <t>HPW3: Minimum password length is too short</t>
  </si>
  <si>
    <t>1.1.1.5.2.2</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</si>
  <si>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</si>
  <si>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To implement the recommended configuration state, set the following Group Policy setting to 14 or greater.
Computer Configuration&gt;Windows Settings&gt;security settings&gt;Account Policies&gt;Password Policy&gt;Minimum password length</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</si>
  <si>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 phrases, which are often easier to remember and, due to the larger number of character combinations, much harder to discover.
	 Note 
	Older versions of Windows such as Windows 98 and Windows NT(R) 4.0 do not support passwords that are longer than 14 characters. Computers that run these older operating systems are unable to authenticate with computers or domains that use accounts that require long passwords.</t>
  </si>
  <si>
    <t>CCE-10372-1</t>
  </si>
  <si>
    <t>Set Minimum password length to 14 or greater. One method to achieve the recommended configuration via Group Policy is to perform the following:
Set the following Group Policy setting to 14 or greater:
Computer Configuration\Windows Settings\security settings\Account Policies\Password Policy\Minimum password length</t>
  </si>
  <si>
    <t>WIN2K8R2-171</t>
  </si>
  <si>
    <t>Set Maximum password age to 90 or less for administrators and for standard users.</t>
  </si>
  <si>
    <t>This policy setting defines how long a user can use their password before it expires.
	Values for this policy setting range from 0 to 999 days. If you set the value to 0, the password will never expire. The default value for this policy setting is 42 days.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t>
  </si>
  <si>
    <t>The security setting "Maximum password age" is set to "90 or less for administrators" and for standard users".</t>
  </si>
  <si>
    <t xml:space="preserve">The security setting "Maximum password age" has not been configured per IRS Requirements. </t>
  </si>
  <si>
    <t>Changing or refreshing authenticators every 90 days for all user accounts</t>
  </si>
  <si>
    <t>1.1.1.5.2.3</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</si>
  <si>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is authorized access.</t>
  </si>
  <si>
    <t>To implement the recommended configuration state, set the following Group Policy setting to 90 or less for administrators and for standard users.
Computer Configuration&gt;Windows Settings&gt;security settings&gt;Account Policies&gt;Password Policy&gt;Maximum password age</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</si>
  <si>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</si>
  <si>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CCE-10562-7</t>
  </si>
  <si>
    <t>Set Maximum password age to 90 or less for administrators and standard users.One method to achieve the recommended configuration via Group Policy is to perform the following:
Set the following Group Policy setting to 90 or less for administrators and for standard users:
Computer Configuration\Windows Settings\security settings\Account Policies\Password Policy\Maximum password age</t>
  </si>
  <si>
    <t>WIN2K8R2-172</t>
  </si>
  <si>
    <t>Set Enforce password history to 24 or greater</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</si>
  <si>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t>
  </si>
  <si>
    <t>The security setting "Enforce password history" is set to "24 or greater".</t>
  </si>
  <si>
    <t>The security setting "Enforce password history" is not set to "24 or greater".</t>
  </si>
  <si>
    <t>HPW6</t>
  </si>
  <si>
    <t>HPW6: Password history is insufficient</t>
  </si>
  <si>
    <t>1.1.1.5.2.4</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</si>
  <si>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</si>
  <si>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To implement the recommended configuration state, set the following Group Policy setting to 24 or greater.
Computer Configuration&gt;Windows Settings&gt;security settings&gt;Account Policies&gt;Password Policy&gt;Enforce password history</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</si>
  <si>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</si>
  <si>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CCE-10809-2</t>
  </si>
  <si>
    <t>Set Enforce password history to 24 or greater. One method to achieve the recommended configuration via Group Policy is to perform the following:
Set the following Group Policy setting to 24 or greater:
Computer Configuration\Windows Settings\security settings\Account Policies\Password Policy\Enforce password history</t>
  </si>
  <si>
    <t>WIN2K8R2-173</t>
  </si>
  <si>
    <t>Set Minimum password age to 1 or greater</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</si>
  <si>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t>
  </si>
  <si>
    <t>The security setting "Minimum password age" is set to "1".</t>
  </si>
  <si>
    <t>The security setting "Minimum password age" is not set to "1".</t>
  </si>
  <si>
    <t>HPW4</t>
  </si>
  <si>
    <t>HPW4: Minimum password age does not exist</t>
  </si>
  <si>
    <t>1.1.1.5.2.5</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</si>
  <si>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</si>
  <si>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To implement the recommended configuration state, set the following Group Policy setting to 1 or greater.
Computer Configuration&gt;Windows Settings&gt;security settings&gt;Account Policies&gt;Password Policy&gt;Minimum password age</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</si>
  <si>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</si>
  <si>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CCE-10760-7</t>
  </si>
  <si>
    <t>Set Minimum password age to 1 or greater. One method to achieve the recommended configuration via Group Policy is to perform the following:
Set the following Group Policy setting to 1 or greater:
Computer Configuration\Windows Settings\security settings\Account Policies\Password Policy\Minimum password age</t>
  </si>
  <si>
    <t>WIN2K8R2-174</t>
  </si>
  <si>
    <t>Set Password must meet complexity requirements to Enabled</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</si>
  <si>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four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t>
  </si>
  <si>
    <t>The security setting "Password must meet complexity requirements" is set to "enabled".</t>
  </si>
  <si>
    <t>The security setting "Password must meet complexity requirements" is not enabled.</t>
  </si>
  <si>
    <t>HPW12</t>
  </si>
  <si>
    <t>HPW12: Passwords do not meet complexity requirements</t>
  </si>
  <si>
    <t>1.1.1.5.2.6</t>
  </si>
  <si>
    <t>Passwords that contain only alphanumeric characters are extremely easy to discover with several publicly available tools.</t>
  </si>
  <si>
    <t>To implement the recommended configuration state, set the following Group Policy setting to Enabled.
Computer Configuration&gt;Windows Settings&gt;security settings&gt;Account Policies&gt;Password Policy&gt;Password must meet complexity requirements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</si>
  <si>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0128-0159 range. (ALT characters outside of this range can represent standard alphanumeric characters that would not add additional complexity to the password.)</t>
  </si>
  <si>
    <t>CCE-10901-7</t>
  </si>
  <si>
    <t>Set Password must meet complexity requirements to Enabled. One method to achieve the recommended configuration via Group Policy is to perform the following:
Set the following Group Policy setting to Enabled:
Computer Configuration\Windows Settings\security settings\Account Policies\Password Policy\Password must meet complexity requirements</t>
  </si>
  <si>
    <t>WIN2K8R2-175</t>
  </si>
  <si>
    <t>Set Maximum Log Size (KB) to Enabled:196608</t>
  </si>
  <si>
    <t>This policy requires Windows Vista or later versions of Windows. This policy setting specifies the maximum size of the log file in kilobytes. If you enable this policy setting, you can configure the maximum log file size to be between 1 megabyte (1024 kilobytes) and 2 terabytes (2147483647 kilobytes) in kilobyte increments. If you disable or do not configure this policy setting, the maximum size of the log file maximum size will be set to the local configuration value. This value can be changed by the local administrator using the log properties dialog and it defaults to 20 megabytes. For backwards compatibility the same setting can also be configured at Computer ConfigurationWindows Settingssecurity settingsEvent Log, if set at both locations this one will take precedence.</t>
  </si>
  <si>
    <t>Navigate to the UI Path articulated in the Remediation section and confirm it is set as prescribed. This group policy object is backed by the following registry location:
	HKEY_LOCAL_MACHINESoftwarePoliciesMicrosoftWindowsEventLogSecurity:MaxSize</t>
  </si>
  <si>
    <t>The security setting "Maximum Log Size (KB)" is set to "Enabled:196608".</t>
  </si>
  <si>
    <t>The security setting "Maximum Log Size (KB)" is not set to "Enabled:196608".</t>
  </si>
  <si>
    <t>1.2.1.1.1</t>
  </si>
  <si>
    <t>1.2.1.1.1.1</t>
  </si>
  <si>
    <t>If you significantly increase the number of objects to audit in your organization, there is a risk that the Security log will reach its capacity and force the computer to shut down if you enabled the Audit: Shut down system immediately if unable to log security audits setting. If such a shutdown occurs, the computer will be unusable until an administrator clears the Security log. To prevent such a shutdown, you can disable the Audit: Shut down system immediately if unable to log security audits setting that is described in Chapter 5, "Security Options," and increase the Security log size. Alternatively, you can configure automatic log rotation as described in the Microsoft Knowledge Base article "The event log stops logging events before reaching the maximum log size" at http://support.microsoft.com/default.aspx?kbid=312571.</t>
  </si>
  <si>
    <t>To implement the recommended configuration state, set the following Group Policy setting to Enabled. Then set the available option to 196608. 
Computer Configuration&gt;Administrative Templates&gt;Windows Components&gt;Event Log Service&gt;Security&gt;Maximum Log Size (KB)</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</si>
  <si>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Operations Manager (MOM)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</si>
  <si>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CCE-11033-8</t>
  </si>
  <si>
    <t>Set Maximum Log Size (KB) to Enabled:196608. One method to achieve the recommended configuration via Group Policy is to perform the following:
Set the following Group Policy setting to Enabled. Then set the available option to 196608:
Computer Configuration\Administrative Templates\Windows Components\Event Log Service\Security\Maximum Log Size (KB)</t>
  </si>
  <si>
    <t>WIN2K8R2-176</t>
  </si>
  <si>
    <t>Set Retain old events to Disabled</t>
  </si>
  <si>
    <t>This policy setting controls Event Log behavior when the log file reaches its maximum size. Old events may or may not be retained according to the Backup log automatically when full policy setting.</t>
  </si>
  <si>
    <t>Navigate to the UI Path articulated in the Remediation section and confirm it is set as prescribed. This group policy object is backed by the following registry location:
	HKEY_LOCAL_MACHINESoftwarePoliciesMicrosoftWindowsEventLogSecurity:Retention</t>
  </si>
  <si>
    <t>The security setting "Retain old events" is set to "disabled".</t>
  </si>
  <si>
    <t>The security setting "Retain old events" is not disabled.</t>
  </si>
  <si>
    <t>1.2.1.1.1.2</t>
  </si>
  <si>
    <t>If new events are not recorded it may be difficult or impossible to determine the root cause of system problems or the unauthorized activities of malicious users</t>
  </si>
  <si>
    <t>To implement the recommended configuration state, set the following Group Policy setting to Disabled. 
Computer Configuration&gt;Administrative Templates&gt;Windows Components&gt;Event Log Service&gt;Security&gt;Retain old events</t>
  </si>
  <si>
    <t>When this policy setting is enabled and a log file reaches its maximum size, new events are not written to the log and are lost. When this policy setting is disabled and a log file reaches its maximum size, new events overwrite old events.</t>
  </si>
  <si>
    <t>CCE-10663-3</t>
  </si>
  <si>
    <t>Set Retain old events to Disabled. One method to achieve the recommended configuration via Group Policy is to perform the following:
Set the following Group Policy setting to Disabled:
Computer Configuration\Administrative Templates\Windows Components\Event Log Service\Security\Retain old events</t>
  </si>
  <si>
    <t>WIN2K8R2-177</t>
  </si>
  <si>
    <t>Set Maximum Log Size (KB) to Enabled:32768</t>
  </si>
  <si>
    <t>Navigate to the UI Path articulated in the Remediation section and confirm it is set as prescribed. This group policy object is backed by the following registry location:
	HKEY_LOCAL_MACHINESoftwarePoliciesMicrosoftWindowsEventLogApplication:MaxSize</t>
  </si>
  <si>
    <t>The security setting "Maximum Log Size (KB)" is set to "Enabled:32768".</t>
  </si>
  <si>
    <t>The security setting "Maximum Log Size (KB)" is not set to "Enabled:32768".</t>
  </si>
  <si>
    <t>1.2.1.1.2</t>
  </si>
  <si>
    <t>1.2.1.1.2.1</t>
  </si>
  <si>
    <t>If events are not recorded it may be difficult or impossible to determine the root cause of system problems or the unauthorized activities of malicious users</t>
  </si>
  <si>
    <t>To implement the recommended configuration state, set the following Group Policy setting to Enabled. Then set the available option to 32768. 
Computer Configuration&gt;Administrative Templates&gt;Windows Components&gt;Event Log Service&gt;Application&gt;Maximum Log Size (KB)</t>
  </si>
  <si>
    <t>CCE-11143-5</t>
  </si>
  <si>
    <t>Set Maximum Log Size (KB) to Enabled:32768. One method to achieve the recommended configuration via Group Policy is to perform the following:
Set the following Group Policy setting to Enabled. Then set the available option to 32768:
Computer Configuration\Administrative Templates\Windows Components\Event Log Service\Application\Maximum Log Size (KB)</t>
  </si>
  <si>
    <t>WIN2K8R2-178</t>
  </si>
  <si>
    <t>Navigate to the UI Path articulated in the Remediation section and confirm it is set as prescribed. This group policy object is backed by the following registry location:
	HKEY_LOCAL_MACHINESoftwarePoliciesMicrosoftWindowsEventLogApplication:Retention</t>
  </si>
  <si>
    <t>1.2.1.1.2.2</t>
  </si>
  <si>
    <t>To implement the recommended configuration state, set the following Group Policy setting to Disabled. 
Computer Configuration&gt;Administrative Templates&gt;Windows Components&gt;Event Log Service&gt;Application&gt;Retain old events</t>
  </si>
  <si>
    <t>CCE-10918-1</t>
  </si>
  <si>
    <t>Set Retain old events to Disabled. One method to achieve the recommended configuration via Group Policy is to perform the following:
Set the following Group Policy setting to Disabled: Computer Configuration\Administrative Templates\Windows Components\Event Log Service\Application\Retain old events.</t>
  </si>
  <si>
    <t>WIN2K8R2-179</t>
  </si>
  <si>
    <t>Navigate to the UI Path articulated in the Remediation section and confirm it is set as prescribed. This group policy object is backed by the following registry location:
	HKEY_LOCAL_MACHINESoftwarePoliciesMicrosoftWindowsEventLogSystem:MaxSize</t>
  </si>
  <si>
    <t>1.2.1.1.3</t>
  </si>
  <si>
    <t>1.2.1.1.3.1</t>
  </si>
  <si>
    <t>To implement the recommended configuration state, set the following Group Policy setting to Enabled. Then set the available option to 32768. 
Computer Configuration&gt;Administrative Templates&gt;Windows Components&gt;Event Log Service&gt;System&gt;Maximum Log Size (KB)</t>
  </si>
  <si>
    <t>CCE-11174-0</t>
  </si>
  <si>
    <t>Set Maximum Log Size (KB) to Enabled:32768. One method to achieve the recommended configuration via Group Policy is to perform the following:
Set the following Group Policy setting to Enabled. Then set the available option to 32768:
Computer Configuration\Administrative Templates\Windows Components\Event Log Service\System\Maximum Log Size (KB)</t>
  </si>
  <si>
    <t>WIN2K8R2-180</t>
  </si>
  <si>
    <t>Navigate to the UI Path articulated in the Remediation section and confirm it is set as prescribed. This group policy object is backed by the following registry location:
	HKEY_LOCAL_MACHINESoftwarePoliciesMicrosoftWindowsEventLogSystem:Retention</t>
  </si>
  <si>
    <t>1.2.1.1.3.2</t>
  </si>
  <si>
    <t>To implement the recommended configuration state, set the following Group Policy setting to Disabled. 
Computer Configuration&gt;Administrative Templates&gt;Windows Components&gt;Event Log Service&gt;System&gt;Retain old events</t>
  </si>
  <si>
    <t>CCE-11055-1</t>
  </si>
  <si>
    <t>Set Retain old events to Disabled. One method to achieve the recommended configuration via Group Policy is to perform the following:
Set the following Group Policy setting to Disabled: Computer Configuration\Administrative Templates\Windows Components\Event Log Service\System\Retain old events</t>
  </si>
  <si>
    <t>WIN2K8R2-181</t>
  </si>
  <si>
    <t>Set Turn off Autoplay to Enabled:All drives</t>
  </si>
  <si>
    <t>Autoplay starts to read from a drive as soon as you insert media in the drive, which causes the setup file for programs or audio media to start immediately. An attacker could use this feature to launch a program to damage the computer or data on the computer. You can enable the Turn off Autoplay setting to disable the Autoplay feature. Autoplay is disabled by default on some removable drive types, such as floppy disk and network drives, but not on CD-ROM drives. Note You cannot use this policy setting to enable Autoplay on computer drives in which it is disabled by default, such as floppy disk and network drives.</t>
  </si>
  <si>
    <t>Navigate to the UI Path articulated in the Remediation section and confirm it is set as prescribed. This group policy object is backed by the following registry location:
	HKEY_LOCAL_MACHINESoftwareMicrosoftWindowsCurrentVersionPoliciesExplorer:NoDriveTypeAutoRun</t>
  </si>
  <si>
    <t>The security setting "Turn off Autoplay" is set to "Enabled: All drives".</t>
  </si>
  <si>
    <t>The security setting "Turn off Autoplay" is not set to "Enabled: All drives".</t>
  </si>
  <si>
    <t>HSI1</t>
  </si>
  <si>
    <t>HSI1: System configured to load or run removable media automatically</t>
  </si>
  <si>
    <t>1.2.1.3</t>
  </si>
  <si>
    <t>1.2.1.3.1</t>
  </si>
  <si>
    <t>An attacker could use this feature to launch a program to damage a client computer or data on the computer.</t>
  </si>
  <si>
    <t>To implement the recommended configuration state, set the following Group Policy setting to Enabled. Then set the available option to All drives. 
Computer Configuration&gt;Administrative Templates&gt;Windows Components&gt;AutoPlay Policies Turn off Autoplay</t>
  </si>
  <si>
    <t>Users will have to manually launch setup or installation programs that are provided on removable media.</t>
  </si>
  <si>
    <t>CCE-11126-0</t>
  </si>
  <si>
    <t>Set Turn off Autoplay to Enabled: All drives. One method to achieve the recommended configuration via Group Policy is to perform the following:
Set the following Group Policy setting to Enabled. Then set the available option to All drives:
Computer Configuration\Administrative Templates\Windows Components\AutoPlay Policies Turn off Autoplay</t>
  </si>
  <si>
    <t>WIN2K8R2-182</t>
  </si>
  <si>
    <t>Set Always install with elevated privileges to Disabled</t>
  </si>
  <si>
    <t>Directs Windows Installer to use system permissions when it installs any program on the system. This setting extends elevated privileges to all programs. These privileges are usually reserved for programs that have been assigned to the user (offered on the desktop), assigned to the computer (installed automatically), or made available in Add or Remove Programs in Control Panel. This setting lets users install programs that require access to directories that the user might not have permission to view or change, including directories on highly restricted computers. If you disable this setting or do not configure it, the system applies the current users permissions when it installs programs that a system administrator does not distribute or offer. Note: This setting appears both in the Computer Configuration and User Configuration folders. To make this setting effective, you must enable the setting in both folders. Caution: Skilled users can take advantage of the permissions this setting grants to change their privileges and gain permanent access to restricted files and folders. Note that the User Configuration version of this setting is not guaranteed to be secure.</t>
  </si>
  <si>
    <t>Navigate to the UI Path articulated in the Remediation section and confirm it is set as prescribed. This group policy object is backed by the following registry location:
	HKEY_LOCAL_MACHINESoftwarePoliciesMicrosoftWindowsInstaller:AlwaysInstallElevated</t>
  </si>
  <si>
    <t>The security setting "Always install with elevated privileges" is set to "disabled".</t>
  </si>
  <si>
    <t>The security setting "Always install with elevated privileges" is not disabled.</t>
  </si>
  <si>
    <t>1.2.1.4</t>
  </si>
  <si>
    <t>1.2.1.4.1</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</si>
  <si>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</si>
  <si>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To implement the recommended configuration state, set the following Group Policy setting to Disabled. 
Computer Configuration&gt;Administrative Templates&gt;Windows Components&gt;Windows Installer Always install with elevated privileges</t>
  </si>
  <si>
    <t>Windows Installer will apply the current users permissions when it installs programs, this will prevent standard users from installing applications that affect system-wide configuration items.</t>
  </si>
  <si>
    <t>CCE-12401-6</t>
  </si>
  <si>
    <t>Set Always install with elevated privileges to Disabled. One method to achieve the recommended configuration via Group Policy is to perform the following:
Set the following Group Policy setting to Disabled:
Computer Configuration\Administrative Templates\Windows Components\Windows Installer Always install with elevated privileges</t>
  </si>
  <si>
    <t>Input of test results starting with this row require corresponding Test IDs in Column A. Insert new rows above here.</t>
  </si>
  <si>
    <t>Info</t>
  </si>
  <si>
    <t>Criticality Ratings</t>
  </si>
  <si>
    <t>Appendix</t>
  </si>
  <si>
    <t>SCSEM Sources:</t>
  </si>
  <si>
    <t>This SCSEM was created for the IRS Office of Safeguards based on the following resources.</t>
  </si>
  <si>
    <t>▪ CIS Microsoft Windows Server 2008R2 Benchmark v2.1.0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</si>
  <si>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</si>
  <si>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</si>
  <si>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</si>
  <si>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</si>
  <si>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</si>
  <si>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</si>
  <si>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</si>
  <si>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</si>
  <si>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</si>
  <si>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</si>
  <si>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</si>
  <si>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</si>
  <si>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</si>
  <si>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</si>
  <si>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</si>
  <si>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</si>
  <si>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</si>
  <si>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</si>
  <si>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</si>
  <si>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</si>
  <si>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First Release</t>
  </si>
  <si>
    <t>Booz Allen Hamilton</t>
  </si>
  <si>
    <t>Added baseline Criticality Score and Issue Codes, weighted test cases based on criticality, and updated Results Tab. Transitioned to CIS Benchmark for Windows 2008R2 Member Server</t>
  </si>
  <si>
    <t>Applied minor corrections to format.</t>
  </si>
  <si>
    <t>Aligned the SCSEM with benchmarked controls and removed the controls who's configuration is based upon the agency's security and operational requirements.</t>
  </si>
  <si>
    <t>Updated issue codes and added manual test cases</t>
  </si>
  <si>
    <t>Updated issue codes, Added Manual Test cases for OS Support, Session Lock set to 15 minutes, Account Lockout/Reset Timer set to 120 minutes</t>
  </si>
  <si>
    <t>Updated issue code table</t>
  </si>
  <si>
    <t>Minor content update. Removed EMET for Windows.</t>
  </si>
  <si>
    <t>Internal Update</t>
  </si>
  <si>
    <t>Internal Update and Updated issue code table - EOL Jan 2020 Review Under Extended Support Only</t>
  </si>
  <si>
    <t>Internal Updates and Updated issue code table</t>
  </si>
  <si>
    <t>Added EOL  Message and Updated issue code table</t>
  </si>
  <si>
    <t>Internal Update and Updated issue code table</t>
  </si>
  <si>
    <t xml:space="preserve">Updated based on IRS Publication 1075 (October 2021) Internal updates and Issue Code Table updates.  </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</si>
  <si>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</si>
  <si>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</si>
  <si>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</si>
  <si>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</si>
  <si>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</si>
  <si>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</si>
  <si>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</si>
  <si>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</si>
  <si>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</si>
  <si>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</si>
  <si>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</si>
  <si>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</si>
  <si>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</si>
  <si>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</si>
  <si>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</si>
  <si>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</si>
  <si>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</si>
  <si>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</si>
  <si>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</si>
  <si>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</si>
  <si>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</si>
  <si>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</si>
  <si>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</si>
  <si>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</si>
  <si>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</si>
  <si>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</si>
  <si>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</si>
  <si>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</si>
  <si>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</si>
  <si>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</si>
  <si>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</si>
  <si>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</si>
  <si>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</si>
  <si>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</si>
  <si>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</si>
  <si>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</si>
  <si>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</si>
  <si>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</si>
  <si>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</si>
  <si>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</si>
  <si>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</si>
  <si>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</si>
  <si>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</si>
  <si>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</si>
  <si>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</si>
  <si>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</si>
  <si>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</si>
  <si>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</si>
  <si>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</si>
  <si>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</si>
  <si>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</si>
  <si>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</si>
  <si>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</si>
  <si>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</si>
  <si>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</si>
  <si>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</si>
  <si>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</si>
  <si>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</si>
  <si>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</si>
  <si>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</si>
  <si>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</si>
  <si>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</si>
  <si>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</si>
  <si>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</si>
  <si>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</si>
  <si>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</si>
  <si>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</si>
  <si>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</si>
  <si>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</si>
  <si>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</si>
  <si>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</si>
  <si>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</si>
  <si>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</si>
  <si>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</si>
  <si>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</si>
  <si>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</si>
  <si>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</si>
  <si>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</si>
  <si>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</si>
  <si>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</si>
  <si>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</si>
  <si>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</si>
  <si>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</si>
  <si>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</si>
  <si>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</si>
  <si>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</si>
  <si>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</si>
  <si>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</si>
  <si>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</si>
  <si>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</si>
  <si>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</si>
  <si>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</si>
  <si>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</si>
  <si>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</si>
  <si>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</si>
  <si>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</si>
  <si>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</si>
  <si>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</si>
  <si>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</si>
  <si>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</si>
  <si>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</si>
  <si>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</si>
  <si>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</si>
  <si>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</si>
  <si>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</si>
  <si>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</si>
  <si>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</si>
  <si>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</si>
  <si>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</si>
  <si>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</si>
  <si>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</si>
  <si>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</si>
  <si>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</si>
  <si>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</si>
  <si>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HAC60</t>
  </si>
  <si>
    <t xml:space="preserve">Agency does not centrally manage access to third party environments </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</si>
  <si>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</si>
  <si>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</si>
  <si>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</si>
  <si>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</si>
  <si>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</si>
  <si>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</si>
  <si>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</si>
  <si>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</si>
  <si>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</si>
  <si>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</si>
  <si>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</si>
  <si>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</si>
  <si>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</si>
  <si>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</si>
  <si>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</si>
  <si>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</si>
  <si>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</si>
  <si>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</si>
  <si>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</si>
  <si>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</si>
  <si>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</si>
  <si>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</si>
  <si>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</si>
  <si>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</si>
  <si>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</si>
  <si>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</si>
  <si>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</si>
  <si>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</si>
  <si>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</si>
  <si>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</si>
  <si>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</si>
  <si>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</si>
  <si>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</si>
  <si>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</si>
  <si>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</si>
  <si>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</si>
  <si>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</si>
  <si>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</si>
  <si>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</si>
  <si>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</si>
  <si>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</si>
  <si>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</si>
  <si>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</si>
  <si>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</si>
  <si>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</si>
  <si>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</si>
  <si>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</si>
  <si>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</si>
  <si>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</si>
  <si>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</si>
  <si>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</si>
  <si>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</si>
  <si>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</si>
  <si>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</si>
  <si>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</si>
  <si>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</si>
  <si>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</si>
  <si>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</si>
  <si>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</si>
  <si>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</si>
  <si>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</si>
  <si>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</si>
  <si>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</si>
  <si>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</si>
  <si>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</si>
  <si>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</si>
  <si>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</si>
  <si>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</si>
  <si>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</si>
  <si>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</si>
  <si>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</si>
  <si>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HAU22</t>
  </si>
  <si>
    <t>Content of audit records is not sufficient</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</si>
  <si>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</si>
  <si>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</si>
  <si>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</si>
  <si>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</si>
  <si>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</si>
  <si>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</si>
  <si>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</si>
  <si>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</si>
  <si>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</si>
  <si>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</si>
  <si>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</si>
  <si>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</si>
  <si>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</si>
  <si>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</si>
  <si>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</si>
  <si>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</si>
  <si>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</si>
  <si>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</si>
  <si>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</si>
  <si>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</si>
  <si>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</si>
  <si>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</si>
  <si>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</si>
  <si>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</si>
  <si>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</si>
  <si>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</si>
  <si>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</si>
  <si>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</si>
  <si>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</si>
  <si>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</si>
  <si>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</si>
  <si>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</si>
  <si>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</si>
  <si>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</si>
  <si>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</si>
  <si>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</si>
  <si>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</si>
  <si>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</si>
  <si>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</si>
  <si>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</si>
  <si>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</si>
  <si>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</si>
  <si>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</si>
  <si>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</si>
  <si>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</si>
  <si>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</si>
  <si>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</si>
  <si>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</si>
  <si>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</si>
  <si>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</si>
  <si>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</si>
  <si>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</si>
  <si>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</si>
  <si>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</si>
  <si>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</si>
  <si>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</si>
  <si>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</si>
  <si>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</si>
  <si>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</si>
  <si>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</si>
  <si>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</si>
  <si>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</si>
  <si>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</si>
  <si>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</si>
  <si>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</si>
  <si>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</si>
  <si>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</si>
  <si>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</si>
  <si>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</si>
  <si>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</si>
  <si>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</si>
  <si>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</si>
  <si>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</si>
  <si>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</si>
  <si>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</si>
  <si>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</si>
  <si>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</si>
  <si>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</si>
  <si>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</si>
  <si>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</si>
  <si>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</si>
  <si>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</si>
  <si>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</si>
  <si>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</si>
  <si>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</si>
  <si>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</si>
  <si>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</si>
  <si>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</si>
  <si>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</si>
  <si>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</si>
  <si>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</si>
  <si>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</si>
  <si>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</si>
  <si>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</si>
  <si>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</si>
  <si>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</si>
  <si>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</si>
  <si>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</si>
  <si>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</si>
  <si>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</si>
  <si>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</si>
  <si>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</si>
  <si>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</si>
  <si>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</si>
  <si>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</si>
  <si>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</si>
  <si>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</si>
  <si>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</si>
  <si>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</si>
  <si>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</si>
  <si>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</si>
  <si>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</si>
  <si>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</si>
  <si>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</si>
  <si>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</si>
  <si>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</si>
  <si>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</si>
  <si>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</si>
  <si>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</si>
  <si>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</si>
  <si>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</si>
  <si>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</si>
  <si>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</si>
  <si>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</si>
  <si>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</si>
  <si>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</si>
  <si>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</si>
  <si>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</si>
  <si>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</si>
  <si>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</si>
  <si>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</si>
  <si>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</si>
  <si>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</si>
  <si>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</si>
  <si>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</si>
  <si>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</si>
  <si>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</si>
  <si>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</si>
  <si>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</si>
  <si>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</si>
  <si>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</si>
  <si>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</si>
  <si>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</si>
  <si>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</si>
  <si>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</si>
  <si>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</si>
  <si>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</si>
  <si>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</si>
  <si>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</si>
  <si>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</si>
  <si>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</si>
  <si>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</si>
  <si>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</si>
  <si>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</si>
  <si>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</si>
  <si>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</si>
  <si>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</si>
  <si>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</si>
  <si>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</si>
  <si>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</si>
  <si>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</si>
  <si>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</si>
  <si>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</si>
  <si>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</si>
  <si>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</si>
  <si>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</si>
  <si>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</si>
  <si>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</si>
  <si>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</si>
  <si>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</si>
  <si>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</si>
  <si>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</si>
  <si>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</si>
  <si>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</si>
  <si>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</si>
  <si>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</si>
  <si>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</si>
  <si>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</si>
  <si>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</si>
  <si>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</si>
  <si>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</si>
  <si>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</si>
  <si>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</si>
  <si>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</si>
  <si>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</si>
  <si>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</si>
  <si>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</si>
  <si>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</si>
  <si>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</si>
  <si>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</si>
  <si>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</si>
  <si>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</si>
  <si>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</si>
  <si>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</si>
  <si>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</si>
  <si>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</si>
  <si>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</si>
  <si>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</si>
  <si>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</si>
  <si>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</si>
  <si>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</si>
  <si>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</si>
  <si>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</si>
  <si>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</si>
  <si>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</si>
  <si>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</si>
  <si>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</si>
  <si>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</si>
  <si>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</si>
  <si>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</si>
  <si>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</si>
  <si>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</si>
  <si>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</si>
  <si>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</si>
  <si>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</si>
  <si>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</si>
  <si>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</si>
  <si>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</si>
  <si>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</si>
  <si>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</si>
  <si>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</si>
  <si>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</si>
  <si>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</si>
  <si>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</si>
  <si>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</si>
  <si>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</si>
  <si>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</si>
  <si>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</si>
  <si>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</si>
  <si>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</si>
  <si>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</si>
  <si>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</si>
  <si>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</si>
  <si>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</si>
  <si>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</si>
  <si>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</si>
  <si>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</si>
  <si>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</si>
  <si>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</si>
  <si>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</si>
  <si>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</si>
  <si>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</si>
  <si>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</si>
  <si>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</si>
  <si>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</si>
  <si>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</si>
  <si>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</si>
  <si>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</si>
  <si>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</si>
  <si>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</si>
  <si>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</si>
  <si>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</si>
  <si>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</si>
  <si>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</si>
  <si>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</si>
  <si>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</si>
  <si>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</si>
  <si>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</si>
  <si>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</si>
  <si>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</si>
  <si>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</si>
  <si>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</si>
  <si>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</si>
  <si>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</si>
  <si>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</si>
  <si>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</si>
  <si>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</si>
  <si>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</si>
  <si>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</si>
  <si>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</si>
  <si>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</si>
  <si>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</si>
  <si>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</si>
  <si>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</si>
  <si>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</si>
  <si>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</si>
  <si>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</si>
  <si>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</si>
  <si>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</si>
  <si>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</si>
  <si>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</si>
  <si>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</si>
  <si>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</si>
  <si>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</si>
  <si>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</si>
  <si>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</si>
  <si>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</si>
  <si>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</si>
  <si>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</si>
  <si>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</si>
  <si>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</si>
  <si>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</si>
  <si>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</si>
  <si>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</si>
  <si>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</si>
  <si>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</si>
  <si>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</si>
  <si>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</si>
  <si>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</si>
  <si>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</si>
  <si>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</si>
  <si>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</si>
  <si>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</si>
  <si>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</si>
  <si>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</si>
  <si>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</si>
  <si>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</si>
  <si>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</si>
  <si>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</si>
  <si>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</si>
  <si>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</si>
  <si>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</si>
  <si>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</si>
  <si>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</si>
  <si>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</si>
  <si>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</si>
  <si>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</si>
  <si>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</si>
  <si>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</si>
  <si>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</si>
  <si>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</si>
  <si>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</si>
  <si>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</si>
  <si>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</si>
  <si>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</si>
  <si>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</si>
  <si>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</si>
  <si>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</si>
  <si>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</si>
  <si>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</si>
  <si>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</si>
  <si>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</si>
  <si>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</si>
  <si>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</si>
  <si>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</si>
  <si>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</si>
  <si>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</si>
  <si>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</si>
  <si>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</si>
  <si>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</si>
  <si>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</si>
  <si>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</si>
  <si>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</si>
  <si>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</si>
  <si>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</si>
  <si>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</si>
  <si>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</si>
  <si>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</si>
  <si>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</si>
  <si>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</si>
  <si>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</si>
  <si>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</si>
  <si>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</si>
  <si>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</si>
  <si>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</si>
  <si>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</si>
  <si>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</si>
  <si>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</si>
  <si>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</si>
  <si>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</si>
  <si>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</si>
  <si>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</si>
  <si>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</si>
  <si>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</si>
  <si>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</si>
  <si>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</si>
  <si>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</si>
  <si>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</si>
  <si>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</si>
  <si>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</si>
  <si>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</si>
  <si>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</si>
  <si>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</si>
  <si>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</si>
  <si>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</si>
  <si>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</si>
  <si>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</si>
  <si>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</si>
  <si>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</si>
  <si>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</si>
  <si>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</si>
  <si>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</si>
  <si>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</si>
  <si>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</si>
  <si>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</si>
  <si>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</si>
  <si>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</si>
  <si>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</si>
  <si>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</si>
  <si>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</si>
  <si>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</si>
  <si>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</si>
  <si>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</si>
  <si>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</si>
  <si>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</si>
  <si>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</si>
  <si>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</si>
  <si>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</si>
  <si>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</si>
  <si>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</si>
  <si>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</si>
  <si>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</si>
  <si>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</si>
  <si>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</si>
  <si>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</si>
  <si>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</si>
  <si>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</si>
  <si>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</si>
  <si>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</si>
  <si>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</si>
  <si>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</si>
  <si>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</si>
  <si>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</si>
  <si>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</si>
  <si>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</si>
  <si>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</si>
  <si>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</si>
  <si>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</si>
  <si>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</si>
  <si>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</si>
  <si>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</si>
  <si>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</si>
  <si>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</si>
  <si>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</si>
  <si>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</si>
  <si>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</si>
  <si>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</si>
  <si>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</si>
  <si>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</si>
  <si>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</si>
  <si>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</si>
  <si>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</si>
  <si>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</si>
  <si>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</si>
  <si>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</si>
  <si>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</si>
  <si>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</si>
  <si>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</si>
  <si>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</si>
  <si>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</si>
  <si>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</si>
  <si>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</si>
  <si>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</si>
  <si>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</si>
  <si>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HSC43</t>
  </si>
  <si>
    <t>The version of TLS is not using the latest NIST 800-52 approved protocols</t>
  </si>
  <si>
    <t>HSC44</t>
  </si>
  <si>
    <t>DNSSEC has not been implemented</t>
  </si>
  <si>
    <t>HSC45</t>
  </si>
  <si>
    <t>DNSSEC has not been configured securely</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</si>
  <si>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</si>
  <si>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</si>
  <si>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</si>
  <si>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</si>
  <si>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</si>
  <si>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</si>
  <si>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</si>
  <si>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</si>
  <si>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</si>
  <si>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</si>
  <si>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</si>
  <si>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</si>
  <si>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</si>
  <si>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</si>
  <si>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</si>
  <si>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</si>
  <si>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</si>
  <si>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</si>
  <si>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</si>
  <si>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</si>
  <si>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</si>
  <si>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</si>
  <si>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</si>
  <si>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</si>
  <si>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</si>
  <si>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</si>
  <si>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</si>
  <si>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</si>
  <si>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</si>
  <si>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</si>
  <si>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</si>
  <si>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</si>
  <si>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</si>
  <si>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</si>
  <si>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</si>
  <si>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</si>
  <si>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</si>
  <si>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</si>
  <si>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</si>
  <si>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</si>
  <si>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</si>
  <si>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</si>
  <si>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</si>
  <si>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</si>
  <si>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</si>
  <si>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</si>
  <si>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</si>
  <si>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</si>
  <si>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</si>
  <si>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</si>
  <si>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</si>
  <si>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</si>
  <si>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</si>
  <si>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</si>
  <si>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</si>
  <si>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</si>
  <si>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</si>
  <si>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</si>
  <si>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</si>
  <si>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</si>
  <si>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</si>
  <si>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</si>
  <si>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</si>
  <si>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</si>
  <si>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</si>
  <si>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</si>
  <si>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</si>
  <si>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</si>
  <si>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</si>
  <si>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</si>
  <si>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</si>
  <si>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</si>
  <si>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</si>
  <si>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</si>
  <si>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</si>
  <si>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</si>
  <si>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</si>
  <si>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</si>
  <si>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</si>
  <si>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</si>
  <si>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</si>
  <si>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</si>
  <si>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</si>
  <si>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</si>
  <si>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</si>
  <si>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</si>
  <si>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</si>
  <si>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</si>
  <si>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</si>
  <si>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</si>
  <si>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</si>
  <si>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</si>
  <si>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</si>
  <si>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</si>
  <si>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</si>
  <si>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</si>
  <si>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</si>
  <si>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</si>
  <si>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</si>
  <si>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</si>
  <si>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</si>
  <si>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</si>
  <si>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</si>
  <si>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</si>
  <si>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</si>
  <si>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</si>
  <si>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</si>
  <si>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</si>
  <si>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</si>
  <si>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</si>
  <si>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</si>
  <si>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</si>
  <si>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</si>
  <si>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</si>
  <si>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</si>
  <si>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</si>
  <si>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</si>
  <si>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</si>
  <si>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</si>
  <si>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</si>
  <si>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</si>
  <si>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</si>
  <si>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</si>
  <si>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</si>
  <si>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</si>
  <si>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</si>
  <si>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</si>
  <si>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</si>
  <si>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</si>
  <si>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</si>
  <si>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</si>
  <si>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</si>
  <si>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</si>
  <si>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</si>
  <si>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</si>
  <si>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</si>
  <si>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</si>
  <si>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</si>
  <si>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</si>
  <si>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</si>
  <si>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</si>
  <si>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</si>
  <si>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</si>
  <si>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</si>
  <si>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</si>
  <si>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</si>
  <si>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</si>
  <si>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</si>
  <si>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</si>
  <si>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</si>
  <si>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</si>
  <si>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</si>
  <si>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</si>
  <si>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</si>
  <si>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</si>
  <si>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</si>
  <si>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</si>
  <si>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</si>
  <si>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</si>
  <si>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</si>
  <si>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</si>
  <si>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</si>
  <si>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</si>
  <si>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</si>
  <si>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</si>
  <si>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</si>
  <si>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</si>
  <si>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</si>
  <si>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</si>
  <si>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</si>
  <si>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</si>
  <si>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</si>
  <si>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</si>
  <si>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</si>
  <si>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</si>
  <si>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</si>
  <si>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</si>
  <si>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</si>
  <si>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</si>
  <si>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</si>
  <si>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</si>
  <si>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</si>
  <si>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</si>
  <si>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</si>
  <si>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</si>
  <si>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</si>
  <si>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</si>
  <si>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</si>
  <si>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</si>
  <si>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</si>
  <si>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</si>
  <si>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</si>
  <si>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</si>
  <si>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</si>
  <si>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</si>
  <si>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</si>
  <si>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</si>
  <si>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</si>
  <si>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</si>
  <si>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</si>
  <si>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</si>
  <si>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</si>
  <si>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</si>
  <si>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</si>
  <si>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</si>
  <si>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</si>
  <si>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</si>
  <si>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</si>
  <si>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</si>
  <si>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</si>
  <si>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</si>
  <si>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</si>
  <si>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</si>
  <si>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</si>
  <si>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</si>
  <si>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</si>
  <si>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</si>
  <si>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</si>
  <si>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</si>
  <si>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</si>
  <si>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</si>
  <si>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</si>
  <si>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</si>
  <si>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</si>
  <si>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</si>
  <si>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</si>
  <si>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</si>
  <si>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</si>
  <si>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</si>
  <si>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</si>
  <si>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</si>
  <si>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</si>
  <si>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</si>
  <si>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</si>
  <si>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</si>
  <si>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</si>
  <si>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</si>
  <si>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</si>
  <si>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</si>
  <si>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</si>
  <si>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</si>
  <si>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</si>
  <si>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</si>
  <si>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</si>
  <si>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</si>
  <si>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</si>
  <si>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</si>
  <si>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</si>
  <si>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</si>
  <si>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</si>
  <si>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</si>
  <si>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</si>
  <si>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</si>
  <si>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</si>
  <si>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</si>
  <si>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</si>
  <si>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</si>
  <si>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</si>
  <si>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</si>
  <si>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</si>
  <si>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</si>
  <si>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</si>
  <si>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</si>
  <si>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</si>
  <si>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</si>
  <si>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</si>
  <si>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</si>
  <si>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</si>
  <si>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</si>
  <si>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</si>
  <si>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</si>
  <si>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</si>
  <si>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</si>
  <si>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</si>
  <si>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</si>
  <si>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</si>
  <si>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</si>
  <si>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</si>
  <si>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</si>
  <si>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</si>
  <si>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</si>
  <si>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</si>
  <si>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</si>
  <si>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</si>
  <si>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</si>
  <si>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</si>
  <si>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</si>
  <si>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</si>
  <si>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</si>
  <si>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</si>
  <si>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</si>
  <si>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</si>
  <si>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</si>
  <si>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</si>
  <si>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</si>
  <si>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</si>
  <si>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</si>
  <si>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</si>
  <si>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</si>
  <si>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</si>
  <si>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</si>
  <si>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</si>
  <si>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</si>
  <si>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</si>
  <si>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</si>
  <si>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</si>
  <si>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</si>
  <si>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</si>
  <si>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</si>
  <si>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</si>
  <si>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</si>
  <si>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</si>
  <si>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</si>
  <si>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</si>
  <si>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</si>
  <si>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</si>
  <si>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</si>
  <si>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</si>
  <si>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</si>
  <si>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</si>
  <si>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</si>
  <si>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</si>
  <si>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</si>
  <si>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</si>
  <si>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</si>
  <si>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</si>
  <si>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</si>
  <si>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</si>
  <si>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</si>
  <si>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</si>
  <si>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</si>
  <si>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</si>
  <si>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</si>
  <si>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</si>
  <si>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</si>
  <si>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</si>
  <si>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</si>
  <si>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</si>
  <si>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</si>
  <si>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</si>
  <si>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</si>
  <si>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</si>
  <si>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</si>
  <si>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</si>
  <si>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</si>
  <si>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</si>
  <si>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</si>
  <si>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</si>
  <si>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</si>
  <si>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</si>
  <si>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</si>
  <si>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</si>
  <si>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</si>
  <si>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</si>
  <si>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</si>
  <si>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</si>
  <si>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</si>
  <si>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</si>
  <si>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</si>
  <si>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</si>
  <si>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</si>
  <si>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</si>
  <si>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</si>
  <si>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</si>
  <si>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Section title conveys the intent of the recommendation.</t>
  </si>
  <si>
    <t>The Rationale section conveys the security benefits of the recommended configuration. This section also details where the risks, threats, and vulnerabilities associated with a configuration posture.</t>
  </si>
  <si>
    <t>▪ NIST SP 800-53 Rev. 5, Recommended Security Controls for Federal Information Systems and Organizations</t>
  </si>
  <si>
    <t xml:space="preserve">▪ IRS Publication 1075, Tax Information Security Guidelines for Federal, State and Local Agencies (Rev. 11-2021) </t>
  </si>
  <si>
    <t xml:space="preserve"> ▪ SCSEM Version: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</si>
</sst>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
  </numFmts>
  <fonts count="36" x14ac:knownFonts="1">
    <font>
      <sz val="10"/>
      <name val="Arial"/>
    </font>
    <font>
      <sz val="12"/>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name val="Arial"/>
      <family val="2"/>
    </font>
    <font>
      <i/>
      <sz val="9"/>
      <name val="Arial"/>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sz val="11"/>
      <color theme="1"/>
      <name val="Calibri"/>
      <family val="2"/>
      <scheme val="minor"/>
    </font>
    <font>
      <sz val="10"/>
      <color theme="1"/>
      <name val="Arial"/>
      <family val="2"/>
    </font>
    <font>
      <b/>
      <sz val="10"/>
      <color rgb="FFFF0000"/>
      <name val="Arial"/>
      <family val="2"/>
    </font>
    <font>
      <sz val="10"/>
      <color rgb="FFAC0000"/>
      <name val="Arial"/>
      <family val="2"/>
    </font>
    <font>
      <sz val="10"/>
      <color rgb="FFFF0000"/>
      <name val="Arial"/>
      <family val="2"/>
    </font>
    <font>
      <u/>
      <sz val="10"/>
      <color theme="11"/>
      <name val="Arial"/>
      <family val="2"/>
    </font>
    <font>
      <sz val="10"/>
      <color rgb="FF000000"/>
      <name val="Arial"/>
      <family val="2"/>
    </font>
    <font>
      <sz val="10"/>
      <color indexed="8"/>
      <name val="Arial"/>
      <family val="2"/>
    </font>
    <font>
      <b/>
      <sz val="10"/>
      <color theme="1"/>
      <name val="Arial"/>
      <family val="2"/>
    </font>
    <font>
      <b/>
      <i/>
      <sz val="10"/>
      <name val="Arial"/>
      <family val="2"/>
    </font>
    <font>
      <sz val="10"/>
      <color theme="0"/>
      <name val="Arial"/>
      <family val="2"/>
    </font>
    <font>
      <b/>
      <u/>
      <sz val="10"/>
      <name val="Arial"/>
      <family val="2"/>
    </font>
    <font>
      <u/>
      <sz val="10"/>
      <color theme="10"/>
      <name val="Arial"/>
      <family val="2"/>
    </font>
    <font>
      <b/>
      <sz val="11"/>
      <color theme="1"/>
      <name val="Calibri"/>
      <family val="2"/>
      <scheme val="minor"/>
    </font>
    <font>
      <sz val="10"/>
      <color theme="1" tint="4.9989318521683403E-2"/>
      <name val="Arial"/>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rgb="FFAFD7FF"/>
        <bgColor rgb="FF000000"/>
      </patternFill>
    </fill>
    <fill>
      <patternFill patternType="solid">
        <fgColor theme="0" tint="-0.249977111117893"/>
        <bgColor indexed="64"/>
      </patternFill>
    </fill>
    <fill>
      <patternFill patternType="solid">
        <fgColor rgb="FFCC0000"/>
        <bgColor indexed="64"/>
      </patternFill>
    </fill>
    <fill>
      <patternFill patternType="solid">
        <fgColor theme="0"/>
        <bgColor indexed="64"/>
      </patternFill>
    </fill>
    <fill>
      <patternFill patternType="solid">
        <fgColor theme="2" tint="-9.9978637043366805E-2"/>
        <bgColor indexed="64"/>
      </patternFill>
    </fill>
    <fill>
      <patternFill patternType="solid">
        <fgColor rgb="FFFF0000"/>
        <bgColor indexed="64"/>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bottom style="thin">
        <color indexed="63"/>
      </bottom>
      <diagonal/>
    </border>
    <border>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theme="1" tint="0.24994659260841701"/>
      </left>
      <right/>
      <top style="thin">
        <color theme="1" tint="0.24994659260841701"/>
      </top>
      <bottom style="thin">
        <color theme="1" tint="0.24994659260841701"/>
      </bottom>
      <diagonal/>
    </border>
    <border>
      <left/>
      <right style="thin">
        <color auto="1"/>
      </right>
      <top style="thin">
        <color indexed="63"/>
      </top>
      <bottom/>
      <diagonal/>
    </border>
    <border>
      <left style="thin">
        <color auto="1"/>
      </left>
      <right style="thin">
        <color auto="1"/>
      </right>
      <top style="thin">
        <color indexed="63"/>
      </top>
      <bottom style="thin">
        <color indexed="63"/>
      </bottom>
      <diagonal/>
    </border>
    <border>
      <left/>
      <right style="thin">
        <color auto="1"/>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style="thin">
        <color indexed="63"/>
      </bottom>
      <diagonal/>
    </border>
    <border>
      <left/>
      <right/>
      <top style="thin">
        <color auto="1"/>
      </top>
      <bottom style="thin">
        <color indexed="63"/>
      </bottom>
      <diagonal/>
    </border>
    <border>
      <left/>
      <right style="thin">
        <color auto="1"/>
      </right>
      <top style="thin">
        <color auto="1"/>
      </top>
      <bottom style="thin">
        <color indexed="63"/>
      </bottom>
      <diagonal/>
    </border>
    <border>
      <left style="thin">
        <color auto="1"/>
      </left>
      <right style="thin">
        <color indexed="63"/>
      </right>
      <top style="thin">
        <color auto="1"/>
      </top>
      <bottom style="thin">
        <color auto="1"/>
      </bottom>
      <diagonal/>
    </border>
    <border>
      <left style="thin">
        <color indexed="63"/>
      </left>
      <right style="thin">
        <color indexed="63"/>
      </right>
      <top style="thin">
        <color auto="1"/>
      </top>
      <bottom style="thin">
        <color auto="1"/>
      </bottom>
      <diagonal/>
    </border>
    <border>
      <left style="thin">
        <color indexed="63"/>
      </left>
      <right style="thin">
        <color auto="1"/>
      </right>
      <top style="thin">
        <color auto="1"/>
      </top>
      <bottom style="thin">
        <color auto="1"/>
      </bottom>
      <diagonal/>
    </border>
    <border>
      <left style="thin">
        <color auto="1"/>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auto="1"/>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top style="thin">
        <color indexed="63"/>
      </top>
      <bottom style="thin">
        <color auto="1"/>
      </bottom>
      <diagonal/>
    </border>
    <border>
      <left/>
      <right style="thin">
        <color indexed="63"/>
      </right>
      <top style="thin">
        <color indexed="63"/>
      </top>
      <bottom style="thin">
        <color auto="1"/>
      </bottom>
      <diagonal/>
    </border>
    <border>
      <left style="thin">
        <color indexed="63"/>
      </left>
      <right style="thin">
        <color indexed="63"/>
      </right>
      <top style="thin">
        <color indexed="63"/>
      </top>
      <bottom style="thin">
        <color auto="1"/>
      </bottom>
      <diagonal/>
    </border>
    <border>
      <left style="thin">
        <color indexed="63"/>
      </left>
      <right style="thin">
        <color auto="1"/>
      </right>
      <top style="thin">
        <color indexed="63"/>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right style="thin">
        <color indexed="63"/>
      </right>
      <top style="thin">
        <color auto="1"/>
      </top>
      <bottom style="thin">
        <color auto="1"/>
      </bottom>
      <diagonal/>
    </border>
    <border>
      <left style="thin">
        <color indexed="63"/>
      </left>
      <right/>
      <top style="thin">
        <color auto="1"/>
      </top>
      <bottom style="thin">
        <color auto="1"/>
      </bottom>
      <diagonal/>
    </border>
    <border>
      <left style="thin">
        <color auto="1"/>
      </left>
      <right style="thin">
        <color auto="1"/>
      </right>
      <top style="thin">
        <color auto="1"/>
      </top>
      <bottom/>
      <diagonal/>
    </border>
    <border>
      <left style="thin">
        <color indexed="63"/>
      </left>
      <right style="thin">
        <color indexed="63"/>
      </right>
      <top style="thin">
        <color indexed="63"/>
      </top>
      <bottom/>
      <diagonal/>
    </border>
  </borders>
  <cellStyleXfs count="1137">
    <xf numFmtId="0" fontId="0" fillId="0" borderId="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8" fillId="24" borderId="0" applyNumberFormat="0" applyBorder="0" applyAlignment="0" applyProtection="0"/>
    <xf numFmtId="0" fontId="18"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18" fillId="19" borderId="0" applyNumberFormat="0" applyBorder="0" applyAlignment="0" applyProtection="0"/>
    <xf numFmtId="0" fontId="18"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 fillId="0" borderId="0" applyNumberFormat="0" applyFill="0" applyBorder="0" applyAlignment="0" applyProtection="0">
      <alignment wrapText="1"/>
    </xf>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5"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3" fillId="26" borderId="1" applyNumberFormat="0" applyAlignment="0" applyProtection="0"/>
    <xf numFmtId="0" fontId="13" fillId="26" borderId="1" applyNumberFormat="0" applyAlignment="0" applyProtection="0"/>
    <xf numFmtId="0" fontId="13" fillId="26" borderId="1" applyNumberFormat="0" applyAlignment="0" applyProtection="0"/>
    <xf numFmtId="0" fontId="13" fillId="26" borderId="1" applyNumberFormat="0" applyAlignment="0" applyProtection="0"/>
    <xf numFmtId="0" fontId="13" fillId="26" borderId="1" applyNumberFormat="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7" fillId="0" borderId="0">
      <alignment wrapText="1"/>
    </xf>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4" fillId="0" borderId="0"/>
    <xf numFmtId="0" fontId="20" fillId="0" borderId="0"/>
    <xf numFmtId="0" fontId="22" fillId="0" borderId="0"/>
    <xf numFmtId="0" fontId="7" fillId="0" borderId="0"/>
    <xf numFmtId="0" fontId="22" fillId="0" borderId="0"/>
    <xf numFmtId="0" fontId="7" fillId="0" borderId="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21" fillId="0" borderId="0"/>
    <xf numFmtId="0" fontId="7" fillId="0" borderId="0"/>
    <xf numFmtId="0" fontId="7" fillId="0" borderId="0"/>
    <xf numFmtId="0" fontId="7" fillId="0" borderId="0"/>
    <xf numFmtId="0" fontId="10"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 fillId="0" borderId="0"/>
    <xf numFmtId="0" fontId="7" fillId="0" borderId="0"/>
    <xf numFmtId="0" fontId="20" fillId="0" borderId="0"/>
    <xf numFmtId="0" fontId="20" fillId="0" borderId="0"/>
    <xf numFmtId="0" fontId="20" fillId="0" borderId="0"/>
    <xf numFmtId="0" fontId="7"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9" borderId="7" applyNumberFormat="0" applyFont="0" applyAlignment="0" applyProtection="0"/>
    <xf numFmtId="0" fontId="20" fillId="19" borderId="7" applyNumberFormat="0" applyFont="0" applyAlignment="0" applyProtection="0"/>
    <xf numFmtId="0" fontId="20" fillId="19" borderId="7" applyNumberFormat="0" applyFont="0" applyAlignment="0" applyProtection="0"/>
    <xf numFmtId="0" fontId="2" fillId="19" borderId="7" applyNumberFormat="0" applyFont="0" applyAlignment="0" applyProtection="0"/>
    <xf numFmtId="0" fontId="20" fillId="19" borderId="7" applyNumberFormat="0" applyFont="0" applyAlignment="0" applyProtection="0"/>
    <xf numFmtId="0" fontId="20" fillId="19" borderId="7" applyNumberFormat="0" applyFont="0" applyAlignment="0" applyProtection="0"/>
    <xf numFmtId="0" fontId="20" fillId="19" borderId="7" applyNumberFormat="0" applyFont="0" applyAlignment="0" applyProtection="0"/>
    <xf numFmtId="0" fontId="20" fillId="29" borderId="8"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9" applyNumberFormat="0" applyFill="0" applyAlignment="0" applyProtection="0"/>
    <xf numFmtId="0" fontId="2" fillId="0" borderId="9" applyNumberFormat="0" applyFill="0" applyAlignment="0" applyProtection="0"/>
    <xf numFmtId="0" fontId="20"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xf numFmtId="0" fontId="26" fillId="0" borderId="0" applyNumberFormat="0" applyFill="0" applyBorder="0" applyAlignment="0" applyProtection="0"/>
  </cellStyleXfs>
  <cellXfs count="296">
    <xf numFmtId="0" fontId="0" fillId="0" borderId="0" xfId="0"/>
    <xf numFmtId="0" fontId="7" fillId="0" borderId="10" xfId="0" applyFont="1" applyBorder="1" applyAlignment="1">
      <alignment vertical="top"/>
    </xf>
    <xf numFmtId="0" fontId="7" fillId="0" borderId="0" xfId="0" applyFont="1" applyAlignment="1">
      <alignment vertical="top"/>
    </xf>
    <xf numFmtId="0" fontId="7" fillId="0" borderId="12" xfId="0" applyFont="1" applyBorder="1" applyAlignment="1">
      <alignment vertical="top"/>
    </xf>
    <xf numFmtId="0" fontId="7" fillId="0" borderId="14" xfId="0" applyFont="1" applyBorder="1" applyAlignment="1">
      <alignment vertical="top"/>
    </xf>
    <xf numFmtId="0" fontId="7" fillId="37" borderId="14" xfId="0" applyFont="1" applyFill="1" applyBorder="1" applyAlignment="1">
      <alignment vertical="center"/>
    </xf>
    <xf numFmtId="0" fontId="9" fillId="35" borderId="0" xfId="0" applyFont="1" applyFill="1"/>
    <xf numFmtId="0" fontId="7" fillId="35" borderId="0" xfId="0" applyFont="1" applyFill="1"/>
    <xf numFmtId="0" fontId="0" fillId="35" borderId="14" xfId="0" applyFill="1" applyBorder="1"/>
    <xf numFmtId="0" fontId="7" fillId="35" borderId="12" xfId="0" applyFont="1" applyFill="1" applyBorder="1"/>
    <xf numFmtId="0" fontId="7" fillId="36" borderId="10" xfId="0" applyFont="1" applyFill="1" applyBorder="1" applyAlignment="1">
      <alignment vertical="top"/>
    </xf>
    <xf numFmtId="0" fontId="0" fillId="36" borderId="0" xfId="0" applyFill="1" applyAlignment="1">
      <alignment vertical="top"/>
    </xf>
    <xf numFmtId="0" fontId="0" fillId="36" borderId="14" xfId="0" applyFill="1" applyBorder="1" applyAlignment="1">
      <alignment vertical="top"/>
    </xf>
    <xf numFmtId="0" fontId="0" fillId="36" borderId="12" xfId="0" applyFill="1" applyBorder="1" applyAlignment="1">
      <alignment vertical="top"/>
    </xf>
    <xf numFmtId="0" fontId="24" fillId="0" borderId="0" xfId="0" applyFont="1"/>
    <xf numFmtId="0" fontId="24" fillId="0" borderId="0" xfId="0" applyFont="1" applyAlignment="1">
      <alignment vertical="top"/>
    </xf>
    <xf numFmtId="0" fontId="24" fillId="0" borderId="11" xfId="0" applyFont="1" applyBorder="1" applyAlignment="1">
      <alignment vertical="top"/>
    </xf>
    <xf numFmtId="0" fontId="25" fillId="0" borderId="14" xfId="0" applyFont="1" applyBorder="1" applyAlignment="1">
      <alignment vertical="top"/>
    </xf>
    <xf numFmtId="0" fontId="25" fillId="0" borderId="12" xfId="0" applyFont="1" applyBorder="1" applyAlignment="1">
      <alignment vertical="top"/>
    </xf>
    <xf numFmtId="0" fontId="25" fillId="0" borderId="13" xfId="0" applyFont="1" applyBorder="1" applyAlignment="1">
      <alignment vertical="top"/>
    </xf>
    <xf numFmtId="0" fontId="4" fillId="38" borderId="14" xfId="0" applyFont="1" applyFill="1" applyBorder="1" applyAlignment="1">
      <alignment vertical="top"/>
    </xf>
    <xf numFmtId="0" fontId="4" fillId="38" borderId="12" xfId="0" applyFont="1" applyFill="1" applyBorder="1" applyAlignment="1">
      <alignment vertical="top"/>
    </xf>
    <xf numFmtId="0" fontId="4" fillId="38" borderId="13" xfId="0" applyFont="1" applyFill="1" applyBorder="1" applyAlignment="1">
      <alignment vertical="top"/>
    </xf>
    <xf numFmtId="0" fontId="4" fillId="38" borderId="10" xfId="0" applyFont="1" applyFill="1" applyBorder="1" applyAlignment="1">
      <alignment vertical="top"/>
    </xf>
    <xf numFmtId="0" fontId="4" fillId="38" borderId="0" xfId="0" applyFont="1" applyFill="1" applyAlignment="1">
      <alignment vertical="top"/>
    </xf>
    <xf numFmtId="0" fontId="4" fillId="38" borderId="11" xfId="0" applyFont="1" applyFill="1" applyBorder="1" applyAlignment="1">
      <alignment vertical="top"/>
    </xf>
    <xf numFmtId="0" fontId="7" fillId="0" borderId="10" xfId="0" applyFont="1" applyBorder="1" applyAlignment="1">
      <alignment horizontal="right" vertical="top"/>
    </xf>
    <xf numFmtId="0" fontId="7" fillId="0" borderId="11" xfId="0" applyFont="1" applyBorder="1" applyAlignment="1">
      <alignment vertical="top"/>
    </xf>
    <xf numFmtId="0" fontId="4" fillId="0" borderId="10" xfId="0" applyFont="1" applyBorder="1" applyAlignment="1">
      <alignment horizontal="left" vertical="top"/>
    </xf>
    <xf numFmtId="0" fontId="6" fillId="0" borderId="0" xfId="0" applyFont="1" applyAlignment="1">
      <alignment vertical="top"/>
    </xf>
    <xf numFmtId="0" fontId="6" fillId="0" borderId="11" xfId="0" applyFont="1" applyBorder="1" applyAlignment="1">
      <alignment vertical="top"/>
    </xf>
    <xf numFmtId="0" fontId="4" fillId="0" borderId="10" xfId="0" applyFont="1" applyBorder="1" applyAlignment="1">
      <alignment vertical="top"/>
    </xf>
    <xf numFmtId="0" fontId="4" fillId="0" borderId="0" xfId="0" applyFont="1" applyAlignment="1">
      <alignment vertical="top"/>
    </xf>
    <xf numFmtId="0" fontId="4" fillId="0" borderId="11" xfId="0" applyFont="1" applyBorder="1" applyAlignment="1">
      <alignment vertical="top"/>
    </xf>
    <xf numFmtId="0" fontId="5" fillId="35" borderId="10" xfId="0" applyFont="1" applyFill="1" applyBorder="1"/>
    <xf numFmtId="0" fontId="22" fillId="35" borderId="10" xfId="0" applyFont="1" applyFill="1" applyBorder="1"/>
    <xf numFmtId="0" fontId="6" fillId="0" borderId="0" xfId="0" applyFont="1" applyAlignment="1">
      <alignment vertical="top" wrapText="1"/>
    </xf>
    <xf numFmtId="0" fontId="7" fillId="0" borderId="0" xfId="0" applyFont="1" applyAlignment="1">
      <alignment vertical="center"/>
    </xf>
    <xf numFmtId="0" fontId="0" fillId="0" borderId="0" xfId="0" applyAlignment="1">
      <alignment vertical="top" wrapText="1"/>
    </xf>
    <xf numFmtId="0" fontId="0" fillId="0" borderId="0" xfId="0" applyAlignment="1">
      <alignment wrapText="1"/>
    </xf>
    <xf numFmtId="0" fontId="4" fillId="38" borderId="15" xfId="0" applyFont="1" applyFill="1" applyBorder="1" applyAlignment="1">
      <alignment vertical="top"/>
    </xf>
    <xf numFmtId="0" fontId="4" fillId="38" borderId="16" xfId="0" applyFont="1" applyFill="1" applyBorder="1" applyAlignment="1">
      <alignment vertical="top"/>
    </xf>
    <xf numFmtId="0" fontId="4" fillId="42" borderId="15" xfId="0" applyFont="1" applyFill="1" applyBorder="1"/>
    <xf numFmtId="0" fontId="6" fillId="42" borderId="15" xfId="0" applyFont="1" applyFill="1" applyBorder="1"/>
    <xf numFmtId="0" fontId="0" fillId="42" borderId="15" xfId="0" applyFill="1" applyBorder="1"/>
    <xf numFmtId="0" fontId="6" fillId="42" borderId="15" xfId="0" applyFont="1" applyFill="1" applyBorder="1" applyAlignment="1">
      <alignment vertical="top"/>
    </xf>
    <xf numFmtId="0" fontId="4" fillId="0" borderId="0" xfId="0" applyFont="1"/>
    <xf numFmtId="0" fontId="0" fillId="0" borderId="15" xfId="0" applyBorder="1"/>
    <xf numFmtId="0" fontId="8" fillId="37" borderId="20" xfId="0" applyFont="1" applyFill="1" applyBorder="1" applyAlignment="1">
      <alignment horizontal="center" vertical="center"/>
    </xf>
    <xf numFmtId="0" fontId="8" fillId="42" borderId="0" xfId="0" applyFont="1" applyFill="1" applyAlignment="1">
      <alignment horizontal="center" vertical="center"/>
    </xf>
    <xf numFmtId="0" fontId="0" fillId="0" borderId="17" xfId="0" applyBorder="1"/>
    <xf numFmtId="0" fontId="0" fillId="0" borderId="18" xfId="0" applyBorder="1"/>
    <xf numFmtId="0" fontId="6" fillId="0" borderId="18" xfId="0" applyFont="1" applyBorder="1" applyAlignment="1">
      <alignment vertical="top" wrapText="1"/>
    </xf>
    <xf numFmtId="0" fontId="0" fillId="0" borderId="0" xfId="0" applyAlignment="1" applyProtection="1">
      <alignment wrapText="1"/>
      <protection locked="0"/>
    </xf>
    <xf numFmtId="49" fontId="0" fillId="0" borderId="0" xfId="0" applyNumberFormat="1" applyAlignment="1">
      <alignment wrapText="1"/>
    </xf>
    <xf numFmtId="0" fontId="7" fillId="0" borderId="0" xfId="0" applyFont="1" applyAlignment="1" applyProtection="1">
      <alignment wrapText="1"/>
      <protection locked="0"/>
    </xf>
    <xf numFmtId="0" fontId="7" fillId="0" borderId="15" xfId="0" applyFont="1" applyBorder="1" applyAlignment="1">
      <alignment horizontal="left" vertical="top" indent="1"/>
    </xf>
    <xf numFmtId="0" fontId="28" fillId="36" borderId="0" xfId="0" applyFont="1" applyFill="1" applyAlignment="1" applyProtection="1">
      <alignment wrapText="1"/>
      <protection locked="0"/>
    </xf>
    <xf numFmtId="0" fontId="7" fillId="0" borderId="0" xfId="0" applyFont="1"/>
    <xf numFmtId="0" fontId="7" fillId="42" borderId="14" xfId="0" applyFont="1" applyFill="1" applyBorder="1" applyAlignment="1">
      <alignment vertical="top"/>
    </xf>
    <xf numFmtId="0" fontId="7" fillId="42" borderId="12" xfId="0" applyFont="1" applyFill="1" applyBorder="1" applyAlignment="1">
      <alignment vertical="top"/>
    </xf>
    <xf numFmtId="0" fontId="7" fillId="42" borderId="13" xfId="0" applyFont="1" applyFill="1" applyBorder="1" applyAlignment="1">
      <alignment vertical="top"/>
    </xf>
    <xf numFmtId="0" fontId="7" fillId="42" borderId="10" xfId="0" applyFont="1" applyFill="1" applyBorder="1" applyAlignment="1">
      <alignment vertical="top"/>
    </xf>
    <xf numFmtId="0" fontId="7" fillId="42" borderId="0" xfId="0" applyFont="1" applyFill="1" applyAlignment="1">
      <alignment vertical="top"/>
    </xf>
    <xf numFmtId="0" fontId="7" fillId="42" borderId="11" xfId="0" applyFont="1" applyFill="1" applyBorder="1" applyAlignment="1">
      <alignment vertical="top"/>
    </xf>
    <xf numFmtId="0" fontId="9" fillId="35" borderId="16" xfId="0" applyFont="1" applyFill="1" applyBorder="1"/>
    <xf numFmtId="0" fontId="7" fillId="35" borderId="16" xfId="0" applyFont="1" applyFill="1" applyBorder="1"/>
    <xf numFmtId="0" fontId="7" fillId="35" borderId="22" xfId="0" applyFont="1" applyFill="1" applyBorder="1"/>
    <xf numFmtId="0" fontId="0" fillId="36" borderId="16" xfId="0" applyFill="1" applyBorder="1" applyAlignment="1">
      <alignment vertical="top"/>
    </xf>
    <xf numFmtId="0" fontId="0" fillId="36" borderId="22" xfId="0" applyFill="1" applyBorder="1" applyAlignment="1">
      <alignment vertical="top"/>
    </xf>
    <xf numFmtId="0" fontId="2" fillId="42" borderId="0" xfId="0" applyFont="1" applyFill="1"/>
    <xf numFmtId="0" fontId="31" fillId="42" borderId="0" xfId="0" applyFont="1" applyFill="1"/>
    <xf numFmtId="0" fontId="23" fillId="42" borderId="0" xfId="0" applyFont="1" applyFill="1"/>
    <xf numFmtId="0" fontId="0" fillId="42" borderId="0" xfId="0" applyFill="1"/>
    <xf numFmtId="0" fontId="4" fillId="38" borderId="17" xfId="0" applyFont="1" applyFill="1" applyBorder="1" applyAlignment="1">
      <alignment vertical="top"/>
    </xf>
    <xf numFmtId="0" fontId="4" fillId="38" borderId="18" xfId="0" applyFont="1" applyFill="1" applyBorder="1" applyAlignment="1">
      <alignment vertical="top"/>
    </xf>
    <xf numFmtId="0" fontId="4" fillId="38" borderId="19" xfId="0" applyFont="1" applyFill="1" applyBorder="1" applyAlignment="1">
      <alignment vertical="top"/>
    </xf>
    <xf numFmtId="0" fontId="4" fillId="34" borderId="0" xfId="0" applyFont="1" applyFill="1" applyProtection="1">
      <protection locked="0"/>
    </xf>
    <xf numFmtId="0" fontId="4" fillId="34" borderId="19" xfId="0" applyFont="1" applyFill="1" applyBorder="1" applyProtection="1">
      <protection locked="0"/>
    </xf>
    <xf numFmtId="0" fontId="4" fillId="40" borderId="23" xfId="0" applyFont="1" applyFill="1" applyBorder="1" applyAlignment="1">
      <alignment horizontal="left" vertical="top" wrapText="1"/>
    </xf>
    <xf numFmtId="0" fontId="27" fillId="40" borderId="24" xfId="0" applyFont="1" applyFill="1" applyBorder="1" applyAlignment="1">
      <alignment vertical="top" wrapText="1"/>
    </xf>
    <xf numFmtId="0" fontId="0" fillId="0" borderId="0" xfId="0" applyProtection="1">
      <protection locked="0"/>
    </xf>
    <xf numFmtId="165" fontId="0" fillId="0" borderId="25" xfId="0" applyNumberFormat="1" applyBorder="1" applyAlignment="1">
      <alignment horizontal="left" vertical="top"/>
    </xf>
    <xf numFmtId="14" fontId="0" fillId="0" borderId="25" xfId="0" applyNumberFormat="1" applyBorder="1" applyAlignment="1">
      <alignment horizontal="left" vertical="top"/>
    </xf>
    <xf numFmtId="0" fontId="7" fillId="0" borderId="25" xfId="0" applyFont="1" applyBorder="1" applyAlignment="1">
      <alignment horizontal="left" vertical="top" wrapText="1"/>
    </xf>
    <xf numFmtId="0" fontId="7" fillId="0" borderId="25" xfId="0" applyFont="1" applyBorder="1" applyAlignment="1">
      <alignment horizontal="left" vertical="top"/>
    </xf>
    <xf numFmtId="0" fontId="7" fillId="0" borderId="13" xfId="0" applyFont="1" applyBorder="1" applyAlignment="1">
      <alignment vertical="top"/>
    </xf>
    <xf numFmtId="0" fontId="7" fillId="37" borderId="12" xfId="0" applyFont="1" applyFill="1" applyBorder="1" applyAlignment="1">
      <alignment vertical="center"/>
    </xf>
    <xf numFmtId="0" fontId="7" fillId="37" borderId="13" xfId="0" applyFont="1" applyFill="1" applyBorder="1" applyAlignment="1">
      <alignment vertical="center"/>
    </xf>
    <xf numFmtId="0" fontId="0" fillId="0" borderId="16" xfId="0" applyBorder="1"/>
    <xf numFmtId="0" fontId="7" fillId="0" borderId="17" xfId="0" applyFont="1" applyBorder="1" applyAlignment="1">
      <alignment horizontal="left" vertical="top" indent="1"/>
    </xf>
    <xf numFmtId="0" fontId="7" fillId="0" borderId="18" xfId="0" applyFont="1" applyBorder="1" applyAlignment="1">
      <alignment vertical="top"/>
    </xf>
    <xf numFmtId="0" fontId="0" fillId="0" borderId="19" xfId="0" applyBorder="1"/>
    <xf numFmtId="0" fontId="4" fillId="34" borderId="26" xfId="0" applyFont="1" applyFill="1" applyBorder="1"/>
    <xf numFmtId="0" fontId="4" fillId="34" borderId="27" xfId="0" applyFont="1" applyFill="1" applyBorder="1"/>
    <xf numFmtId="0" fontId="4" fillId="34" borderId="28" xfId="0" applyFont="1" applyFill="1" applyBorder="1"/>
    <xf numFmtId="0" fontId="4" fillId="36" borderId="26" xfId="0" applyFont="1" applyFill="1" applyBorder="1"/>
    <xf numFmtId="0" fontId="0" fillId="40" borderId="27" xfId="0" applyFill="1" applyBorder="1"/>
    <xf numFmtId="0" fontId="4" fillId="36" borderId="27" xfId="0" applyFont="1" applyFill="1" applyBorder="1"/>
    <xf numFmtId="0" fontId="0" fillId="40" borderId="28" xfId="0" applyFill="1" applyBorder="1"/>
    <xf numFmtId="0" fontId="28" fillId="36" borderId="21" xfId="0" applyFont="1" applyFill="1" applyBorder="1" applyAlignment="1" applyProtection="1">
      <alignment vertical="center"/>
      <protection locked="0"/>
    </xf>
    <xf numFmtId="0" fontId="7" fillId="42" borderId="0" xfId="512" applyFill="1"/>
    <xf numFmtId="0" fontId="7" fillId="0" borderId="0" xfId="512"/>
    <xf numFmtId="0" fontId="4" fillId="34" borderId="0" xfId="0" applyFont="1" applyFill="1" applyAlignment="1" applyProtection="1">
      <alignment horizontal="left" vertical="top" wrapText="1" readingOrder="1"/>
      <protection locked="0"/>
    </xf>
    <xf numFmtId="0" fontId="28" fillId="36" borderId="0" xfId="0" applyFont="1" applyFill="1" applyAlignment="1" applyProtection="1">
      <alignment horizontal="left" vertical="top" wrapText="1" readingOrder="1"/>
      <protection locked="0"/>
    </xf>
    <xf numFmtId="0" fontId="0" fillId="0" borderId="0" xfId="0" applyAlignment="1">
      <alignment horizontal="left" vertical="top" wrapText="1" readingOrder="1"/>
    </xf>
    <xf numFmtId="0" fontId="34" fillId="43" borderId="25" xfId="0" applyFont="1" applyFill="1" applyBorder="1" applyAlignment="1">
      <alignment wrapText="1"/>
    </xf>
    <xf numFmtId="14" fontId="0" fillId="0" borderId="0" xfId="0" applyNumberFormat="1"/>
    <xf numFmtId="0" fontId="1" fillId="42" borderId="25" xfId="0" applyFont="1" applyFill="1" applyBorder="1" applyAlignment="1">
      <alignment horizontal="left" vertical="center" wrapText="1"/>
    </xf>
    <xf numFmtId="0" fontId="1" fillId="42" borderId="25" xfId="0" applyFont="1" applyFill="1" applyBorder="1" applyAlignment="1">
      <alignment horizontal="center" wrapText="1"/>
    </xf>
    <xf numFmtId="0" fontId="4" fillId="34" borderId="33" xfId="0" applyFont="1" applyFill="1" applyBorder="1"/>
    <xf numFmtId="0" fontId="4" fillId="34" borderId="34" xfId="0" applyFont="1" applyFill="1" applyBorder="1"/>
    <xf numFmtId="0" fontId="4" fillId="34" borderId="29" xfId="0" applyFont="1" applyFill="1" applyBorder="1"/>
    <xf numFmtId="0" fontId="4" fillId="37" borderId="33" xfId="0" applyFont="1" applyFill="1" applyBorder="1" applyAlignment="1">
      <alignment vertical="center"/>
    </xf>
    <xf numFmtId="0" fontId="4" fillId="37" borderId="34" xfId="0" applyFont="1" applyFill="1" applyBorder="1" applyAlignment="1">
      <alignment vertical="center"/>
    </xf>
    <xf numFmtId="0" fontId="4" fillId="37" borderId="29" xfId="0" applyFont="1" applyFill="1" applyBorder="1" applyAlignment="1">
      <alignment vertical="center"/>
    </xf>
    <xf numFmtId="0" fontId="7" fillId="0" borderId="35" xfId="0" applyFont="1" applyBorder="1" applyAlignment="1">
      <alignment vertical="top"/>
    </xf>
    <xf numFmtId="0" fontId="28" fillId="36" borderId="21" xfId="0" applyFont="1" applyFill="1" applyBorder="1" applyAlignment="1" applyProtection="1">
      <alignment wrapText="1"/>
      <protection locked="0"/>
    </xf>
    <xf numFmtId="0" fontId="7" fillId="0" borderId="38" xfId="650" applyFont="1" applyBorder="1" applyAlignment="1">
      <alignment vertical="top" wrapText="1"/>
    </xf>
    <xf numFmtId="0" fontId="7" fillId="0" borderId="25" xfId="695" applyFont="1" applyBorder="1" applyAlignment="1">
      <alignment horizontal="left" vertical="top" wrapText="1"/>
    </xf>
    <xf numFmtId="0" fontId="0" fillId="42" borderId="25" xfId="0" applyFill="1" applyBorder="1" applyAlignment="1">
      <alignment vertical="top" wrapText="1"/>
    </xf>
    <xf numFmtId="0" fontId="28" fillId="0" borderId="0" xfId="695" applyFont="1" applyAlignment="1">
      <alignment wrapText="1"/>
    </xf>
    <xf numFmtId="10" fontId="7" fillId="0" borderId="25" xfId="719" applyNumberFormat="1" applyFont="1" applyBorder="1" applyAlignment="1">
      <alignment horizontal="left" vertical="top" wrapText="1"/>
    </xf>
    <xf numFmtId="0" fontId="7" fillId="42" borderId="25" xfId="0" applyFont="1" applyFill="1" applyBorder="1" applyAlignment="1">
      <alignment vertical="top" wrapText="1"/>
    </xf>
    <xf numFmtId="0" fontId="7" fillId="0" borderId="25" xfId="0" applyFont="1" applyBorder="1" applyAlignment="1">
      <alignment vertical="top" wrapText="1"/>
    </xf>
    <xf numFmtId="0" fontId="5" fillId="35" borderId="35" xfId="0" applyFont="1" applyFill="1" applyBorder="1"/>
    <xf numFmtId="0" fontId="7" fillId="35" borderId="36" xfId="0" applyFont="1" applyFill="1" applyBorder="1"/>
    <xf numFmtId="0" fontId="7" fillId="35" borderId="39" xfId="0" applyFont="1" applyFill="1" applyBorder="1"/>
    <xf numFmtId="0" fontId="4" fillId="36" borderId="35" xfId="0" applyFont="1" applyFill="1" applyBorder="1" applyAlignment="1">
      <alignment vertical="center"/>
    </xf>
    <xf numFmtId="0" fontId="4" fillId="36" borderId="36" xfId="0" applyFont="1" applyFill="1" applyBorder="1" applyAlignment="1">
      <alignment vertical="center"/>
    </xf>
    <xf numFmtId="0" fontId="4" fillId="36" borderId="39" xfId="0" applyFont="1" applyFill="1" applyBorder="1" applyAlignment="1">
      <alignment vertical="center"/>
    </xf>
    <xf numFmtId="0" fontId="4" fillId="34" borderId="33" xfId="0" applyFont="1" applyFill="1" applyBorder="1" applyAlignment="1">
      <alignment vertical="center"/>
    </xf>
    <xf numFmtId="0" fontId="4" fillId="34" borderId="34" xfId="0" applyFont="1" applyFill="1" applyBorder="1" applyAlignment="1">
      <alignment vertical="center"/>
    </xf>
    <xf numFmtId="0" fontId="4" fillId="34" borderId="36" xfId="0" applyFont="1" applyFill="1" applyBorder="1" applyAlignment="1">
      <alignment vertical="center"/>
    </xf>
    <xf numFmtId="0" fontId="4" fillId="42" borderId="33" xfId="0" applyFont="1" applyFill="1" applyBorder="1" applyAlignment="1">
      <alignment horizontal="left" vertical="center"/>
    </xf>
    <xf numFmtId="0" fontId="4" fillId="42" borderId="29" xfId="0" applyFont="1" applyFill="1" applyBorder="1" applyAlignment="1">
      <alignment vertical="center"/>
    </xf>
    <xf numFmtId="0" fontId="22" fillId="0" borderId="40" xfId="0" applyFont="1" applyBorder="1" applyAlignment="1" applyProtection="1">
      <alignment horizontal="left" vertical="top" wrapText="1"/>
      <protection locked="0"/>
    </xf>
    <xf numFmtId="0" fontId="4" fillId="0" borderId="33" xfId="0" applyFont="1" applyBorder="1" applyAlignment="1">
      <alignment horizontal="left" vertical="center"/>
    </xf>
    <xf numFmtId="0" fontId="4" fillId="34" borderId="41" xfId="0" applyFont="1" applyFill="1" applyBorder="1" applyAlignment="1">
      <alignment vertical="center"/>
    </xf>
    <xf numFmtId="0" fontId="0" fillId="37" borderId="33" xfId="0" applyFill="1" applyBorder="1" applyAlignment="1">
      <alignment vertical="center"/>
    </xf>
    <xf numFmtId="0" fontId="0" fillId="37" borderId="34" xfId="0" applyFill="1" applyBorder="1" applyAlignment="1">
      <alignment vertical="center"/>
    </xf>
    <xf numFmtId="0" fontId="0" fillId="37" borderId="41" xfId="0" applyFill="1" applyBorder="1" applyAlignment="1">
      <alignment vertical="center"/>
    </xf>
    <xf numFmtId="0" fontId="4" fillId="0" borderId="33" xfId="0" applyFont="1" applyBorder="1" applyAlignment="1">
      <alignment vertical="center"/>
    </xf>
    <xf numFmtId="0" fontId="22" fillId="0" borderId="41" xfId="0" applyFont="1" applyBorder="1" applyAlignment="1">
      <alignment vertical="center" wrapText="1"/>
    </xf>
    <xf numFmtId="164" fontId="22" fillId="0" borderId="41" xfId="0" applyNumberFormat="1" applyFont="1" applyBorder="1" applyAlignment="1">
      <alignment vertical="center" wrapText="1"/>
    </xf>
    <xf numFmtId="0" fontId="4" fillId="0" borderId="42" xfId="0" applyFont="1" applyBorder="1" applyAlignment="1">
      <alignment horizontal="left" vertical="center" indent="1"/>
    </xf>
    <xf numFmtId="0" fontId="4" fillId="0" borderId="43" xfId="0" applyFont="1" applyBorder="1" applyAlignment="1">
      <alignment vertical="center"/>
    </xf>
    <xf numFmtId="0" fontId="0" fillId="0" borderId="44" xfId="0" applyBorder="1"/>
    <xf numFmtId="0" fontId="0" fillId="0" borderId="42" xfId="0" applyBorder="1"/>
    <xf numFmtId="0" fontId="0" fillId="0" borderId="43" xfId="0" applyBorder="1"/>
    <xf numFmtId="0" fontId="4" fillId="37" borderId="42" xfId="0" applyFont="1" applyFill="1" applyBorder="1"/>
    <xf numFmtId="0" fontId="4" fillId="37" borderId="43" xfId="0" applyFont="1" applyFill="1" applyBorder="1"/>
    <xf numFmtId="0" fontId="4" fillId="37" borderId="44" xfId="0" applyFont="1" applyFill="1" applyBorder="1"/>
    <xf numFmtId="0" fontId="4" fillId="36" borderId="45" xfId="0" applyFont="1" applyFill="1" applyBorder="1"/>
    <xf numFmtId="0" fontId="4" fillId="36" borderId="46" xfId="0" applyFont="1" applyFill="1" applyBorder="1"/>
    <xf numFmtId="0" fontId="4" fillId="36" borderId="47" xfId="0" applyFont="1" applyFill="1" applyBorder="1"/>
    <xf numFmtId="0" fontId="8" fillId="37" borderId="48" xfId="0" applyFont="1" applyFill="1" applyBorder="1" applyAlignment="1">
      <alignment horizontal="center" vertical="center" wrapText="1"/>
    </xf>
    <xf numFmtId="0" fontId="8" fillId="37" borderId="49" xfId="0" applyFont="1" applyFill="1" applyBorder="1" applyAlignment="1">
      <alignment horizontal="center" vertical="center" wrapText="1"/>
    </xf>
    <xf numFmtId="0" fontId="8" fillId="37" borderId="50" xfId="0" applyFont="1" applyFill="1" applyBorder="1" applyAlignment="1">
      <alignment horizontal="center" vertical="center" wrapText="1"/>
    </xf>
    <xf numFmtId="0" fontId="7" fillId="37" borderId="51" xfId="0" applyFont="1" applyFill="1" applyBorder="1" applyAlignment="1">
      <alignment vertical="center"/>
    </xf>
    <xf numFmtId="0" fontId="0" fillId="37" borderId="52" xfId="0" applyFill="1" applyBorder="1" applyAlignment="1">
      <alignment vertical="center"/>
    </xf>
    <xf numFmtId="0" fontId="8" fillId="37" borderId="53" xfId="0" applyFont="1" applyFill="1" applyBorder="1" applyAlignment="1">
      <alignment horizontal="center" vertical="center"/>
    </xf>
    <xf numFmtId="0" fontId="8" fillId="37" borderId="54" xfId="0" applyFont="1" applyFill="1" applyBorder="1" applyAlignment="1">
      <alignment horizontal="center" vertical="center"/>
    </xf>
    <xf numFmtId="0" fontId="30" fillId="0" borderId="55" xfId="0" applyFont="1" applyBorder="1" applyAlignment="1">
      <alignment horizontal="center" vertical="center"/>
    </xf>
    <xf numFmtId="0" fontId="30" fillId="0" borderId="55" xfId="0" applyFont="1" applyBorder="1" applyAlignment="1">
      <alignment horizontal="center" vertical="center" wrapText="1"/>
    </xf>
    <xf numFmtId="0" fontId="30" fillId="0" borderId="55" xfId="0" applyFont="1" applyBorder="1" applyAlignment="1">
      <alignment horizontal="center"/>
    </xf>
    <xf numFmtId="9" fontId="30" fillId="0" borderId="55" xfId="0" applyNumberFormat="1" applyFont="1" applyBorder="1" applyAlignment="1">
      <alignment horizontal="center" vertical="center"/>
    </xf>
    <xf numFmtId="0" fontId="4" fillId="0" borderId="56" xfId="0" applyFont="1" applyBorder="1" applyAlignment="1">
      <alignment vertical="center"/>
    </xf>
    <xf numFmtId="0" fontId="4" fillId="0" borderId="57" xfId="0" applyFont="1" applyBorder="1" applyAlignment="1">
      <alignment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4" fillId="36" borderId="60" xfId="0" applyFont="1" applyFill="1" applyBorder="1"/>
    <xf numFmtId="0" fontId="4" fillId="36" borderId="61" xfId="0" applyFont="1" applyFill="1" applyBorder="1"/>
    <xf numFmtId="0" fontId="4" fillId="36" borderId="62" xfId="0" applyFont="1" applyFill="1" applyBorder="1"/>
    <xf numFmtId="0" fontId="7" fillId="0" borderId="55" xfId="0" applyFont="1" applyBorder="1" applyAlignment="1">
      <alignment horizontal="center" vertical="center"/>
    </xf>
    <xf numFmtId="0" fontId="6" fillId="0" borderId="55" xfId="0" applyFont="1" applyBorder="1" applyAlignment="1">
      <alignment horizontal="center" vertical="top" wrapText="1"/>
    </xf>
    <xf numFmtId="0" fontId="6" fillId="0" borderId="55" xfId="0" applyFont="1" applyBorder="1" applyAlignment="1">
      <alignment horizontal="center" vertical="center"/>
    </xf>
    <xf numFmtId="0" fontId="7" fillId="0" borderId="55" xfId="0" applyFont="1" applyBorder="1" applyAlignment="1">
      <alignment horizontal="center" vertical="top" wrapText="1"/>
    </xf>
    <xf numFmtId="0" fontId="7" fillId="42" borderId="60" xfId="0" applyFont="1" applyFill="1" applyBorder="1"/>
    <xf numFmtId="0" fontId="7" fillId="0" borderId="61" xfId="0" applyFont="1" applyBorder="1"/>
    <xf numFmtId="2" fontId="4" fillId="0" borderId="62" xfId="0" applyNumberFormat="1" applyFont="1" applyBorder="1" applyAlignment="1">
      <alignment horizontal="center"/>
    </xf>
    <xf numFmtId="0" fontId="4" fillId="34" borderId="63" xfId="0" applyFont="1" applyFill="1" applyBorder="1"/>
    <xf numFmtId="0" fontId="4" fillId="34" borderId="64" xfId="0" applyFont="1" applyFill="1" applyBorder="1"/>
    <xf numFmtId="0" fontId="4" fillId="34" borderId="52" xfId="0" applyFont="1" applyFill="1" applyBorder="1"/>
    <xf numFmtId="0" fontId="4" fillId="37" borderId="63" xfId="0" applyFont="1" applyFill="1" applyBorder="1" applyAlignment="1">
      <alignment vertical="center"/>
    </xf>
    <xf numFmtId="0" fontId="4" fillId="37" borderId="64" xfId="0" applyFont="1" applyFill="1" applyBorder="1" applyAlignment="1">
      <alignment vertical="center"/>
    </xf>
    <xf numFmtId="0" fontId="4" fillId="37" borderId="52" xfId="0" applyFont="1" applyFill="1" applyBorder="1" applyAlignment="1">
      <alignment vertical="center"/>
    </xf>
    <xf numFmtId="0" fontId="7" fillId="0" borderId="65" xfId="0" applyFont="1" applyBorder="1" applyAlignment="1">
      <alignment vertical="top"/>
    </xf>
    <xf numFmtId="0" fontId="24" fillId="0" borderId="66" xfId="0" applyFont="1" applyBorder="1" applyAlignment="1">
      <alignment vertical="top"/>
    </xf>
    <xf numFmtId="0" fontId="24" fillId="0" borderId="67" xfId="0" applyFont="1" applyBorder="1" applyAlignment="1">
      <alignment vertical="top"/>
    </xf>
    <xf numFmtId="0" fontId="4" fillId="38" borderId="65" xfId="0" applyFont="1" applyFill="1" applyBorder="1" applyAlignment="1">
      <alignment vertical="top"/>
    </xf>
    <xf numFmtId="0" fontId="4" fillId="38" borderId="66" xfId="0" applyFont="1" applyFill="1" applyBorder="1" applyAlignment="1">
      <alignment vertical="top"/>
    </xf>
    <xf numFmtId="0" fontId="4" fillId="38" borderId="67" xfId="0" applyFont="1" applyFill="1" applyBorder="1" applyAlignment="1">
      <alignment vertical="top"/>
    </xf>
    <xf numFmtId="0" fontId="7" fillId="42" borderId="65" xfId="0" applyFont="1" applyFill="1" applyBorder="1" applyAlignment="1">
      <alignment vertical="top"/>
    </xf>
    <xf numFmtId="0" fontId="7" fillId="42" borderId="66" xfId="0" applyFont="1" applyFill="1" applyBorder="1" applyAlignment="1">
      <alignment vertical="top"/>
    </xf>
    <xf numFmtId="0" fontId="7" fillId="42" borderId="67" xfId="0" applyFont="1" applyFill="1" applyBorder="1" applyAlignment="1">
      <alignment vertical="top"/>
    </xf>
    <xf numFmtId="0" fontId="4" fillId="38" borderId="63" xfId="0" applyFont="1" applyFill="1" applyBorder="1" applyAlignment="1">
      <alignment vertical="top"/>
    </xf>
    <xf numFmtId="0" fontId="4" fillId="38" borderId="64" xfId="0" applyFont="1" applyFill="1" applyBorder="1" applyAlignment="1">
      <alignment vertical="top"/>
    </xf>
    <xf numFmtId="0" fontId="4" fillId="38" borderId="52" xfId="0" applyFont="1" applyFill="1" applyBorder="1" applyAlignment="1">
      <alignment vertical="top"/>
    </xf>
    <xf numFmtId="0" fontId="7" fillId="42" borderId="63" xfId="0" applyFont="1" applyFill="1" applyBorder="1" applyAlignment="1">
      <alignment vertical="top"/>
    </xf>
    <xf numFmtId="0" fontId="7" fillId="42" borderId="64" xfId="0" applyFont="1" applyFill="1" applyBorder="1" applyAlignment="1">
      <alignment vertical="top"/>
    </xf>
    <xf numFmtId="0" fontId="7" fillId="42" borderId="52" xfId="0" applyFont="1" applyFill="1" applyBorder="1" applyAlignment="1">
      <alignment vertical="top"/>
    </xf>
    <xf numFmtId="0" fontId="4" fillId="38" borderId="60" xfId="0" applyFont="1" applyFill="1" applyBorder="1" applyAlignment="1">
      <alignment vertical="top"/>
    </xf>
    <xf numFmtId="0" fontId="4" fillId="38" borderId="61" xfId="0" applyFont="1" applyFill="1" applyBorder="1" applyAlignment="1">
      <alignment vertical="top"/>
    </xf>
    <xf numFmtId="0" fontId="4" fillId="38" borderId="68" xfId="0" applyFont="1" applyFill="1" applyBorder="1" applyAlignment="1">
      <alignment vertical="top"/>
    </xf>
    <xf numFmtId="0" fontId="7" fillId="42" borderId="69" xfId="0" applyFont="1" applyFill="1" applyBorder="1" applyAlignment="1">
      <alignment horizontal="left" vertical="top"/>
    </xf>
    <xf numFmtId="0" fontId="7" fillId="42" borderId="61" xfId="0" applyFont="1" applyFill="1" applyBorder="1" applyAlignment="1">
      <alignment horizontal="left" vertical="top"/>
    </xf>
    <xf numFmtId="0" fontId="7" fillId="42" borderId="62" xfId="0" applyFont="1" applyFill="1" applyBorder="1" applyAlignment="1">
      <alignment horizontal="left" vertical="top"/>
    </xf>
    <xf numFmtId="0" fontId="29" fillId="38" borderId="42" xfId="0" applyFont="1" applyFill="1" applyBorder="1" applyAlignment="1">
      <alignment vertical="top"/>
    </xf>
    <xf numFmtId="0" fontId="4" fillId="38" borderId="43" xfId="0" applyFont="1" applyFill="1" applyBorder="1" applyAlignment="1">
      <alignment vertical="top"/>
    </xf>
    <xf numFmtId="0" fontId="4" fillId="38" borderId="44" xfId="0" applyFont="1" applyFill="1" applyBorder="1" applyAlignment="1">
      <alignment vertical="top"/>
    </xf>
    <xf numFmtId="0" fontId="29" fillId="38" borderId="60" xfId="0" applyFont="1" applyFill="1" applyBorder="1" applyAlignment="1">
      <alignment vertical="top"/>
    </xf>
    <xf numFmtId="0" fontId="4" fillId="38" borderId="62" xfId="0" applyFont="1" applyFill="1" applyBorder="1" applyAlignment="1">
      <alignment vertical="top"/>
    </xf>
    <xf numFmtId="0" fontId="4" fillId="0" borderId="35" xfId="0" applyFont="1" applyBorder="1" applyAlignment="1">
      <alignment vertical="top"/>
    </xf>
    <xf numFmtId="0" fontId="4" fillId="0" borderId="36" xfId="0" applyFont="1" applyBorder="1" applyAlignment="1">
      <alignment vertical="top"/>
    </xf>
    <xf numFmtId="0" fontId="4" fillId="0" borderId="37" xfId="0" applyFont="1" applyBorder="1" applyAlignment="1">
      <alignment vertical="top"/>
    </xf>
    <xf numFmtId="0" fontId="4" fillId="34" borderId="32" xfId="0" applyFont="1" applyFill="1" applyBorder="1" applyProtection="1">
      <protection locked="0"/>
    </xf>
    <xf numFmtId="0" fontId="4" fillId="34" borderId="34" xfId="0" applyFont="1" applyFill="1" applyBorder="1" applyProtection="1">
      <protection locked="0"/>
    </xf>
    <xf numFmtId="0" fontId="4" fillId="39" borderId="70" xfId="0" applyFont="1" applyFill="1" applyBorder="1" applyAlignment="1">
      <alignment vertical="top" wrapText="1"/>
    </xf>
    <xf numFmtId="0" fontId="4" fillId="41" borderId="70" xfId="0" applyFont="1" applyFill="1" applyBorder="1" applyAlignment="1">
      <alignment vertical="top" wrapText="1"/>
    </xf>
    <xf numFmtId="0" fontId="4" fillId="37" borderId="31" xfId="0" applyFont="1" applyFill="1" applyBorder="1" applyAlignment="1" applyProtection="1">
      <alignment vertical="top" wrapText="1"/>
      <protection locked="0"/>
    </xf>
    <xf numFmtId="0" fontId="4" fillId="40" borderId="70" xfId="0" applyFont="1" applyFill="1" applyBorder="1" applyAlignment="1">
      <alignment vertical="top" wrapText="1"/>
    </xf>
    <xf numFmtId="0" fontId="4" fillId="40" borderId="70" xfId="0" applyFont="1" applyFill="1" applyBorder="1" applyAlignment="1">
      <alignment horizontal="left" vertical="top" wrapText="1" readingOrder="1"/>
    </xf>
    <xf numFmtId="49" fontId="4" fillId="40" borderId="70" xfId="0" applyNumberFormat="1" applyFont="1" applyFill="1" applyBorder="1" applyAlignment="1">
      <alignment vertical="top" wrapText="1"/>
    </xf>
    <xf numFmtId="0" fontId="4" fillId="44" borderId="31" xfId="0" applyFont="1" applyFill="1" applyBorder="1" applyAlignment="1">
      <alignment horizontal="left" vertical="top" wrapText="1"/>
    </xf>
    <xf numFmtId="0" fontId="4" fillId="44" borderId="31" xfId="740" applyFont="1" applyFill="1" applyBorder="1" applyAlignment="1">
      <alignment horizontal="left" vertical="top" wrapText="1"/>
    </xf>
    <xf numFmtId="0" fontId="7" fillId="0" borderId="31" xfId="695" applyFont="1" applyBorder="1" applyAlignment="1" applyProtection="1">
      <alignment horizontal="left" vertical="top" wrapText="1"/>
      <protection locked="0"/>
    </xf>
    <xf numFmtId="0" fontId="7" fillId="0" borderId="31" xfId="0" applyFont="1" applyBorder="1" applyAlignment="1">
      <alignment horizontal="left" vertical="top" wrapText="1"/>
    </xf>
    <xf numFmtId="0" fontId="7" fillId="0" borderId="31" xfId="695" applyFont="1" applyBorder="1" applyAlignment="1">
      <alignment horizontal="left" vertical="top" wrapText="1"/>
    </xf>
    <xf numFmtId="0" fontId="22" fillId="0" borderId="31" xfId="695" applyFont="1" applyBorder="1" applyAlignment="1">
      <alignment horizontal="left" vertical="top" wrapText="1"/>
    </xf>
    <xf numFmtId="0" fontId="7" fillId="0" borderId="31" xfId="0" applyFont="1" applyBorder="1" applyAlignment="1">
      <alignment vertical="top" wrapText="1"/>
    </xf>
    <xf numFmtId="0" fontId="23" fillId="0" borderId="31" xfId="0" applyFont="1" applyBorder="1" applyAlignment="1">
      <alignment vertical="top" wrapText="1"/>
    </xf>
    <xf numFmtId="0" fontId="7" fillId="0" borderId="31" xfId="0" applyFont="1" applyBorder="1" applyAlignment="1" applyProtection="1">
      <alignment horizontal="left" vertical="top" wrapText="1"/>
      <protection locked="0"/>
    </xf>
    <xf numFmtId="0" fontId="7" fillId="0" borderId="31" xfId="0" applyFont="1" applyBorder="1" applyAlignment="1" applyProtection="1">
      <alignment vertical="top" wrapText="1"/>
      <protection locked="0"/>
    </xf>
    <xf numFmtId="0" fontId="7" fillId="0" borderId="31" xfId="650" applyFont="1" applyBorder="1" applyAlignment="1">
      <alignment vertical="top" wrapText="1"/>
    </xf>
    <xf numFmtId="0" fontId="0" fillId="0" borderId="31" xfId="0" applyBorder="1" applyAlignment="1">
      <alignment vertical="top" wrapText="1"/>
    </xf>
    <xf numFmtId="0" fontId="7" fillId="0" borderId="31" xfId="0" applyFont="1" applyBorder="1" applyAlignment="1">
      <alignment horizontal="left" vertical="top" wrapText="1" readingOrder="1"/>
    </xf>
    <xf numFmtId="0" fontId="28" fillId="0" borderId="31" xfId="0" applyFont="1" applyBorder="1" applyAlignment="1">
      <alignment horizontal="left" vertical="top" wrapText="1" readingOrder="1"/>
    </xf>
    <xf numFmtId="0" fontId="7" fillId="0" borderId="31" xfId="508" applyBorder="1" applyAlignment="1">
      <alignment horizontal="center" vertical="top"/>
    </xf>
    <xf numFmtId="0" fontId="4" fillId="0" borderId="31" xfId="0" applyFont="1" applyBorder="1" applyAlignment="1">
      <alignment vertical="top" wrapText="1"/>
    </xf>
    <xf numFmtId="0" fontId="0" fillId="0" borderId="31" xfId="0" applyBorder="1" applyAlignment="1" applyProtection="1">
      <alignment vertical="top" wrapText="1"/>
      <protection locked="0"/>
    </xf>
    <xf numFmtId="0" fontId="35" fillId="0" borderId="31" xfId="695" applyFont="1" applyBorder="1" applyAlignment="1">
      <alignment horizontal="left" vertical="top" wrapText="1"/>
    </xf>
    <xf numFmtId="0" fontId="35" fillId="0" borderId="31" xfId="0" applyFont="1" applyBorder="1" applyAlignment="1">
      <alignment horizontal="left" vertical="top" wrapText="1"/>
    </xf>
    <xf numFmtId="0" fontId="7" fillId="0" borderId="31" xfId="0" applyFont="1" applyBorder="1" applyAlignment="1">
      <alignment horizontal="left" vertical="top"/>
    </xf>
    <xf numFmtId="0" fontId="4" fillId="40" borderId="71" xfId="0" applyFont="1" applyFill="1" applyBorder="1" applyAlignment="1">
      <alignment horizontal="left" vertical="top" wrapText="1"/>
    </xf>
    <xf numFmtId="0" fontId="28" fillId="0" borderId="25" xfId="0" applyFont="1" applyBorder="1" applyAlignment="1">
      <alignment horizontal="left" vertical="top" wrapText="1"/>
    </xf>
    <xf numFmtId="0" fontId="28" fillId="0" borderId="25" xfId="0" applyFont="1" applyBorder="1" applyAlignment="1">
      <alignment vertical="top" wrapText="1"/>
    </xf>
    <xf numFmtId="0" fontId="0" fillId="0" borderId="25" xfId="0" applyBorder="1" applyAlignment="1" applyProtection="1">
      <alignment horizontal="left" vertical="top" wrapText="1"/>
      <protection locked="0"/>
    </xf>
    <xf numFmtId="49" fontId="7" fillId="0" borderId="25" xfId="0" applyNumberFormat="1" applyFont="1" applyBorder="1" applyAlignment="1">
      <alignment horizontal="left" vertical="top" wrapText="1"/>
    </xf>
    <xf numFmtId="0" fontId="22" fillId="0" borderId="25" xfId="0" applyFont="1" applyBorder="1" applyAlignment="1">
      <alignment vertical="top" wrapText="1"/>
    </xf>
    <xf numFmtId="0" fontId="27" fillId="0" borderId="25" xfId="0" applyFont="1" applyBorder="1" applyAlignment="1">
      <alignment horizontal="left" vertical="top" wrapText="1"/>
    </xf>
    <xf numFmtId="0" fontId="0" fillId="0" borderId="25" xfId="0" applyBorder="1" applyAlignment="1">
      <alignment vertical="top"/>
    </xf>
    <xf numFmtId="0" fontId="7" fillId="0" borderId="36" xfId="0" applyFont="1" applyBorder="1" applyAlignment="1">
      <alignment vertical="top"/>
    </xf>
    <xf numFmtId="0" fontId="7" fillId="0" borderId="37" xfId="0" applyFont="1" applyBorder="1" applyAlignment="1">
      <alignment vertical="top"/>
    </xf>
    <xf numFmtId="0" fontId="4" fillId="37" borderId="35" xfId="0" applyFont="1" applyFill="1" applyBorder="1" applyAlignment="1">
      <alignment vertical="center"/>
    </xf>
    <xf numFmtId="0" fontId="4" fillId="37" borderId="36" xfId="0" applyFont="1" applyFill="1" applyBorder="1" applyAlignment="1">
      <alignment vertical="center"/>
    </xf>
    <xf numFmtId="0" fontId="4" fillId="37" borderId="37" xfId="0" applyFont="1" applyFill="1" applyBorder="1" applyAlignment="1">
      <alignment vertical="center"/>
    </xf>
    <xf numFmtId="0" fontId="4" fillId="37" borderId="30" xfId="0" applyFont="1" applyFill="1" applyBorder="1" applyAlignment="1">
      <alignment horizontal="left" vertical="center" wrapText="1"/>
    </xf>
    <xf numFmtId="165" fontId="0" fillId="0" borderId="30" xfId="0" applyNumberFormat="1" applyBorder="1" applyAlignment="1">
      <alignment horizontal="left" vertical="top"/>
    </xf>
    <xf numFmtId="14" fontId="0" fillId="0" borderId="33" xfId="0" applyNumberFormat="1" applyBorder="1" applyAlignment="1">
      <alignment horizontal="left" vertical="top"/>
    </xf>
    <xf numFmtId="0" fontId="0" fillId="0" borderId="30" xfId="0" applyBorder="1" applyAlignment="1">
      <alignment horizontal="left" vertical="top"/>
    </xf>
    <xf numFmtId="0" fontId="7" fillId="0" borderId="30" xfId="0" applyFont="1" applyBorder="1" applyAlignment="1">
      <alignment horizontal="left" vertical="top"/>
    </xf>
    <xf numFmtId="0" fontId="7" fillId="0" borderId="30" xfId="0" applyFont="1" applyBorder="1" applyAlignment="1">
      <alignment horizontal="left" vertical="top" wrapText="1"/>
    </xf>
    <xf numFmtId="165" fontId="0" fillId="0" borderId="71" xfId="0" applyNumberFormat="1" applyBorder="1" applyAlignment="1">
      <alignment horizontal="left" vertical="top"/>
    </xf>
    <xf numFmtId="14" fontId="0" fillId="0" borderId="35" xfId="0" applyNumberFormat="1" applyBorder="1" applyAlignment="1">
      <alignment horizontal="left" vertical="top"/>
    </xf>
    <xf numFmtId="0" fontId="7" fillId="0" borderId="71" xfId="0" applyFont="1" applyBorder="1" applyAlignment="1">
      <alignment horizontal="left" vertical="top" wrapText="1"/>
    </xf>
    <xf numFmtId="0" fontId="7" fillId="0" borderId="71" xfId="0" applyFont="1" applyBorder="1" applyAlignment="1">
      <alignment horizontal="left" vertical="top"/>
    </xf>
    <xf numFmtId="165" fontId="0" fillId="0" borderId="30" xfId="0" applyNumberFormat="1" applyBorder="1" applyAlignment="1">
      <alignment horizontal="left" vertical="top" wrapText="1"/>
    </xf>
    <xf numFmtId="14" fontId="0" fillId="0" borderId="33" xfId="0" applyNumberFormat="1" applyBorder="1" applyAlignment="1">
      <alignment horizontal="left"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7" fillId="0" borderId="44" xfId="0" applyFont="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42" borderId="65" xfId="0" applyFont="1" applyFill="1" applyBorder="1" applyAlignment="1">
      <alignment horizontal="left" vertical="top" wrapText="1"/>
    </xf>
    <xf numFmtId="0" fontId="7" fillId="42" borderId="66" xfId="0" applyFont="1" applyFill="1" applyBorder="1" applyAlignment="1">
      <alignment horizontal="left" vertical="top"/>
    </xf>
    <xf numFmtId="0" fontId="7" fillId="42" borderId="67" xfId="0" applyFont="1" applyFill="1" applyBorder="1" applyAlignment="1">
      <alignment horizontal="left" vertical="top"/>
    </xf>
    <xf numFmtId="0" fontId="7" fillId="42" borderId="10" xfId="0" applyFont="1" applyFill="1" applyBorder="1" applyAlignment="1">
      <alignment horizontal="left" vertical="top"/>
    </xf>
    <xf numFmtId="0" fontId="7" fillId="42" borderId="0" xfId="0" applyFont="1" applyFill="1" applyAlignment="1">
      <alignment horizontal="left" vertical="top"/>
    </xf>
    <xf numFmtId="0" fontId="7" fillId="42" borderId="11" xfId="0" applyFont="1" applyFill="1" applyBorder="1" applyAlignment="1">
      <alignment horizontal="left" vertical="top"/>
    </xf>
    <xf numFmtId="0" fontId="7" fillId="42" borderId="42" xfId="0" applyFont="1" applyFill="1" applyBorder="1" applyAlignment="1">
      <alignment horizontal="left" vertical="top" wrapText="1"/>
    </xf>
    <xf numFmtId="0" fontId="7" fillId="42" borderId="43" xfId="0" applyFont="1" applyFill="1" applyBorder="1" applyAlignment="1">
      <alignment horizontal="left" vertical="top" wrapText="1"/>
    </xf>
    <xf numFmtId="0" fontId="7" fillId="42" borderId="44" xfId="0" applyFont="1" applyFill="1" applyBorder="1" applyAlignment="1">
      <alignment horizontal="left" vertical="top" wrapText="1"/>
    </xf>
    <xf numFmtId="0" fontId="7" fillId="42" borderId="15" xfId="0" applyFont="1" applyFill="1" applyBorder="1" applyAlignment="1">
      <alignment horizontal="left" vertical="top" wrapText="1"/>
    </xf>
    <xf numFmtId="0" fontId="7" fillId="42" borderId="0" xfId="0" applyFont="1" applyFill="1" applyAlignment="1">
      <alignment horizontal="left" vertical="top" wrapText="1"/>
    </xf>
    <xf numFmtId="0" fontId="7" fillId="42" borderId="16" xfId="0" applyFont="1" applyFill="1" applyBorder="1" applyAlignment="1">
      <alignment horizontal="left" vertical="top" wrapText="1"/>
    </xf>
    <xf numFmtId="0" fontId="4" fillId="38" borderId="42" xfId="0" applyFont="1" applyFill="1" applyBorder="1" applyAlignment="1">
      <alignment horizontal="left" vertical="top"/>
    </xf>
    <xf numFmtId="0" fontId="4" fillId="38" borderId="43" xfId="0" applyFont="1" applyFill="1" applyBorder="1" applyAlignment="1">
      <alignment horizontal="left" vertical="top"/>
    </xf>
    <xf numFmtId="0" fontId="4" fillId="38" borderId="44" xfId="0" applyFont="1" applyFill="1" applyBorder="1" applyAlignment="1">
      <alignment horizontal="left" vertical="top"/>
    </xf>
    <xf numFmtId="0" fontId="4" fillId="38" borderId="17" xfId="0" applyFont="1" applyFill="1" applyBorder="1" applyAlignment="1">
      <alignment horizontal="left" vertical="top"/>
    </xf>
    <xf numFmtId="0" fontId="4" fillId="38" borderId="18" xfId="0" applyFont="1" applyFill="1" applyBorder="1" applyAlignment="1">
      <alignment horizontal="left" vertical="top"/>
    </xf>
    <xf numFmtId="0" fontId="4" fillId="38" borderId="19" xfId="0" applyFont="1" applyFill="1" applyBorder="1" applyAlignment="1">
      <alignment horizontal="left" vertical="top"/>
    </xf>
    <xf numFmtId="0" fontId="7" fillId="42" borderId="17" xfId="0" applyFont="1" applyFill="1" applyBorder="1" applyAlignment="1">
      <alignment horizontal="left" vertical="top" wrapText="1"/>
    </xf>
    <xf numFmtId="0" fontId="7" fillId="42" borderId="18" xfId="0" applyFont="1" applyFill="1" applyBorder="1" applyAlignment="1">
      <alignment horizontal="left" vertical="top" wrapText="1"/>
    </xf>
    <xf numFmtId="0" fontId="7" fillId="42" borderId="19" xfId="0" applyFont="1" applyFill="1" applyBorder="1" applyAlignment="1">
      <alignment horizontal="left" vertical="top" wrapText="1"/>
    </xf>
  </cellXfs>
  <cellStyles count="1137">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Followed Hyperlink" xfId="1086" builtinId="9" hidden="1"/>
    <cellStyle name="Followed Hyperlink" xfId="1090" builtinId="9" hidden="1"/>
    <cellStyle name="Followed Hyperlink" xfId="1092" builtinId="9" hidden="1"/>
    <cellStyle name="Followed Hyperlink" xfId="1098" builtinId="9" hidden="1"/>
    <cellStyle name="Followed Hyperlink" xfId="1100" builtinId="9" hidden="1"/>
    <cellStyle name="Followed Hyperlink" xfId="1102" builtinId="9" hidden="1"/>
    <cellStyle name="Followed Hyperlink" xfId="1108" builtinId="9" hidden="1"/>
    <cellStyle name="Followed Hyperlink" xfId="1110" builtinId="9" hidden="1"/>
    <cellStyle name="Followed Hyperlink" xfId="1114" builtinId="9" hidden="1"/>
    <cellStyle name="Followed Hyperlink" xfId="1118" builtinId="9" hidden="1"/>
    <cellStyle name="Followed Hyperlink" xfId="1122" builtinId="9" hidden="1"/>
    <cellStyle name="Followed Hyperlink" xfId="1124" builtinId="9" hidden="1"/>
    <cellStyle name="Followed Hyperlink" xfId="1130" builtinId="9" hidden="1"/>
    <cellStyle name="Followed Hyperlink" xfId="1132" builtinId="9" hidden="1"/>
    <cellStyle name="Followed Hyperlink" xfId="1134" builtinId="9" hidden="1"/>
    <cellStyle name="Followed Hyperlink" xfId="1128" builtinId="9" hidden="1"/>
    <cellStyle name="Followed Hyperlink" xfId="1120" builtinId="9" hidden="1"/>
    <cellStyle name="Followed Hyperlink" xfId="1112" builtinId="9" hidden="1"/>
    <cellStyle name="Followed Hyperlink" xfId="1096" builtinId="9" hidden="1"/>
    <cellStyle name="Followed Hyperlink" xfId="1088" builtinId="9" hidden="1"/>
    <cellStyle name="Followed Hyperlink" xfId="1080" builtinId="9" hidden="1"/>
    <cellStyle name="Followed Hyperlink" xfId="1064" builtinId="9" hidden="1"/>
    <cellStyle name="Followed Hyperlink" xfId="1056" builtinId="9" hidden="1"/>
    <cellStyle name="Followed Hyperlink" xfId="1048" builtinId="9" hidden="1"/>
    <cellStyle name="Followed Hyperlink" xfId="1032" builtinId="9" hidden="1"/>
    <cellStyle name="Followed Hyperlink" xfId="1024" builtinId="9" hidden="1"/>
    <cellStyle name="Followed Hyperlink" xfId="1016" builtinId="9" hidden="1"/>
    <cellStyle name="Followed Hyperlink" xfId="1006" builtinId="9" hidden="1"/>
    <cellStyle name="Followed Hyperlink" xfId="1002" builtinId="9" hidden="1"/>
    <cellStyle name="Followed Hyperlink" xfId="998" builtinId="9" hidden="1"/>
    <cellStyle name="Followed Hyperlink" xfId="990" builtinId="9" hidden="1"/>
    <cellStyle name="Followed Hyperlink" xfId="986" builtinId="9" hidden="1"/>
    <cellStyle name="Followed Hyperlink" xfId="982" builtinId="9" hidden="1"/>
    <cellStyle name="Followed Hyperlink" xfId="974" builtinId="9" hidden="1"/>
    <cellStyle name="Followed Hyperlink" xfId="970" builtinId="9" hidden="1"/>
    <cellStyle name="Followed Hyperlink" xfId="966" builtinId="9" hidden="1"/>
    <cellStyle name="Followed Hyperlink" xfId="958" builtinId="9" hidden="1"/>
    <cellStyle name="Followed Hyperlink" xfId="954" builtinId="9" hidden="1"/>
    <cellStyle name="Followed Hyperlink" xfId="950" builtinId="9" hidden="1"/>
    <cellStyle name="Followed Hyperlink" xfId="942" builtinId="9" hidden="1"/>
    <cellStyle name="Followed Hyperlink" xfId="938" builtinId="9" hidden="1"/>
    <cellStyle name="Followed Hyperlink" xfId="891" builtinId="9" hidden="1"/>
    <cellStyle name="Followed Hyperlink" xfId="893" builtinId="9" hidden="1"/>
    <cellStyle name="Followed Hyperlink" xfId="895" builtinId="9" hidden="1"/>
    <cellStyle name="Followed Hyperlink" xfId="896" builtinId="9" hidden="1"/>
    <cellStyle name="Followed Hyperlink" xfId="898" builtinId="9" hidden="1"/>
    <cellStyle name="Followed Hyperlink" xfId="899" builtinId="9" hidden="1"/>
    <cellStyle name="Followed Hyperlink" xfId="900" builtinId="9" hidden="1"/>
    <cellStyle name="Followed Hyperlink" xfId="903" builtinId="9" hidden="1"/>
    <cellStyle name="Followed Hyperlink" xfId="904" builtinId="9" hidden="1"/>
    <cellStyle name="Followed Hyperlink" xfId="905" builtinId="9" hidden="1"/>
    <cellStyle name="Followed Hyperlink" xfId="907" builtinId="9" hidden="1"/>
    <cellStyle name="Followed Hyperlink" xfId="908" builtinId="9" hidden="1"/>
    <cellStyle name="Followed Hyperlink" xfId="909" builtinId="9" hidden="1"/>
    <cellStyle name="Followed Hyperlink" xfId="912" builtinId="9" hidden="1"/>
    <cellStyle name="Followed Hyperlink" xfId="913" builtinId="9" hidden="1"/>
    <cellStyle name="Followed Hyperlink" xfId="914" builtinId="9" hidden="1"/>
    <cellStyle name="Followed Hyperlink" xfId="916" builtinId="9" hidden="1"/>
    <cellStyle name="Followed Hyperlink" xfId="917" builtinId="9" hidden="1"/>
    <cellStyle name="Followed Hyperlink" xfId="919" builtinId="9" hidden="1"/>
    <cellStyle name="Followed Hyperlink" xfId="921" builtinId="9" hidden="1"/>
    <cellStyle name="Followed Hyperlink" xfId="922" builtinId="9" hidden="1"/>
    <cellStyle name="Followed Hyperlink" xfId="923" builtinId="9" hidden="1"/>
    <cellStyle name="Followed Hyperlink" xfId="925" builtinId="9" hidden="1"/>
    <cellStyle name="Followed Hyperlink" xfId="927" builtinId="9" hidden="1"/>
    <cellStyle name="Followed Hyperlink" xfId="928" builtinId="9" hidden="1"/>
    <cellStyle name="Followed Hyperlink" xfId="930" builtinId="9" hidden="1"/>
    <cellStyle name="Followed Hyperlink" xfId="931" builtinId="9" hidden="1"/>
    <cellStyle name="Followed Hyperlink" xfId="932" builtinId="9" hidden="1"/>
    <cellStyle name="Followed Hyperlink" xfId="935" builtinId="9" hidden="1"/>
    <cellStyle name="Followed Hyperlink" xfId="936" builtinId="9" hidden="1"/>
    <cellStyle name="Followed Hyperlink" xfId="937" builtinId="9" hidden="1"/>
    <cellStyle name="Followed Hyperlink" xfId="926" builtinId="9" hidden="1"/>
    <cellStyle name="Followed Hyperlink" xfId="918" builtinId="9" hidden="1"/>
    <cellStyle name="Followed Hyperlink" xfId="910" builtinId="9" hidden="1"/>
    <cellStyle name="Followed Hyperlink" xfId="894" builtinId="9" hidden="1"/>
    <cellStyle name="Followed Hyperlink" xfId="872" builtinId="9" hidden="1"/>
    <cellStyle name="Followed Hyperlink" xfId="873" builtinId="9" hidden="1"/>
    <cellStyle name="Followed Hyperlink" xfId="875" builtinId="9" hidden="1"/>
    <cellStyle name="Followed Hyperlink" xfId="876" builtinId="9" hidden="1"/>
    <cellStyle name="Followed Hyperlink" xfId="877" builtinId="9" hidden="1"/>
    <cellStyle name="Followed Hyperlink" xfId="880" builtinId="9" hidden="1"/>
    <cellStyle name="Followed Hyperlink" xfId="881" builtinId="9" hidden="1"/>
    <cellStyle name="Followed Hyperlink" xfId="882" builtinId="9" hidden="1"/>
    <cellStyle name="Followed Hyperlink" xfId="884" builtinId="9" hidden="1"/>
    <cellStyle name="Followed Hyperlink" xfId="885" builtinId="9" hidden="1"/>
    <cellStyle name="Followed Hyperlink" xfId="886" builtinId="9" hidden="1"/>
    <cellStyle name="Followed Hyperlink" xfId="888" builtinId="9" hidden="1"/>
    <cellStyle name="Followed Hyperlink" xfId="889" builtinId="9" hidden="1"/>
    <cellStyle name="Followed Hyperlink" xfId="890" builtinId="9" hidden="1"/>
    <cellStyle name="Followed Hyperlink" xfId="864" builtinId="9" hidden="1"/>
    <cellStyle name="Followed Hyperlink" xfId="865" builtinId="9" hidden="1"/>
    <cellStyle name="Followed Hyperlink" xfId="866" builtinId="9" hidden="1"/>
    <cellStyle name="Followed Hyperlink" xfId="868" builtinId="9" hidden="1"/>
    <cellStyle name="Followed Hyperlink" xfId="869" builtinId="9" hidden="1"/>
    <cellStyle name="Followed Hyperlink" xfId="870"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57" builtinId="9" hidden="1"/>
    <cellStyle name="Followed Hyperlink" xfId="858" builtinId="9" hidden="1"/>
    <cellStyle name="Followed Hyperlink" xfId="856" builtinId="9" hidden="1"/>
    <cellStyle name="Followed Hyperlink" xfId="863" builtinId="9" hidden="1"/>
    <cellStyle name="Followed Hyperlink" xfId="871" builtinId="9" hidden="1"/>
    <cellStyle name="Followed Hyperlink" xfId="867" builtinId="9" hidden="1"/>
    <cellStyle name="Followed Hyperlink" xfId="878" builtinId="9" hidden="1"/>
    <cellStyle name="Followed Hyperlink" xfId="887" builtinId="9" hidden="1"/>
    <cellStyle name="Followed Hyperlink" xfId="883" builtinId="9" hidden="1"/>
    <cellStyle name="Followed Hyperlink" xfId="879" builtinId="9" hidden="1"/>
    <cellStyle name="Followed Hyperlink" xfId="874" builtinId="9" hidden="1"/>
    <cellStyle name="Followed Hyperlink" xfId="902" builtinId="9" hidden="1"/>
    <cellStyle name="Followed Hyperlink" xfId="934" builtinId="9" hidden="1"/>
    <cellStyle name="Followed Hyperlink" xfId="933" builtinId="9" hidden="1"/>
    <cellStyle name="Followed Hyperlink" xfId="929" builtinId="9" hidden="1"/>
    <cellStyle name="Followed Hyperlink" xfId="924" builtinId="9" hidden="1"/>
    <cellStyle name="Followed Hyperlink" xfId="920" builtinId="9" hidden="1"/>
    <cellStyle name="Followed Hyperlink" xfId="915" builtinId="9" hidden="1"/>
    <cellStyle name="Followed Hyperlink" xfId="911" builtinId="9" hidden="1"/>
    <cellStyle name="Followed Hyperlink" xfId="906" builtinId="9" hidden="1"/>
    <cellStyle name="Followed Hyperlink" xfId="901" builtinId="9" hidden="1"/>
    <cellStyle name="Followed Hyperlink" xfId="897" builtinId="9" hidden="1"/>
    <cellStyle name="Followed Hyperlink" xfId="892" builtinId="9" hidden="1"/>
    <cellStyle name="Followed Hyperlink" xfId="946" builtinId="9" hidden="1"/>
    <cellStyle name="Followed Hyperlink" xfId="962" builtinId="9" hidden="1"/>
    <cellStyle name="Followed Hyperlink" xfId="978" builtinId="9" hidden="1"/>
    <cellStyle name="Followed Hyperlink" xfId="994" builtinId="9" hidden="1"/>
    <cellStyle name="Followed Hyperlink" xfId="1010" builtinId="9" hidden="1"/>
    <cellStyle name="Followed Hyperlink" xfId="1040" builtinId="9" hidden="1"/>
    <cellStyle name="Followed Hyperlink" xfId="1072" builtinId="9" hidden="1"/>
    <cellStyle name="Followed Hyperlink" xfId="1104" builtinId="9" hidden="1"/>
    <cellStyle name="Followed Hyperlink" xfId="1136" builtinId="9" hidden="1"/>
    <cellStyle name="Followed Hyperlink" xfId="1126" builtinId="9" hidden="1"/>
    <cellStyle name="Followed Hyperlink" xfId="1116" builtinId="9" hidden="1"/>
    <cellStyle name="Followed Hyperlink" xfId="1106" builtinId="9" hidden="1"/>
    <cellStyle name="Followed Hyperlink" xfId="1094" builtinId="9" hidden="1"/>
    <cellStyle name="Followed Hyperlink" xfId="1084" builtinId="9" hidden="1"/>
    <cellStyle name="Followed Hyperlink" xfId="985" builtinId="9" hidden="1"/>
    <cellStyle name="Followed Hyperlink" xfId="987" builtinId="9" hidden="1"/>
    <cellStyle name="Followed Hyperlink" xfId="988" builtinId="9" hidden="1"/>
    <cellStyle name="Followed Hyperlink" xfId="991" builtinId="9" hidden="1"/>
    <cellStyle name="Followed Hyperlink" xfId="992" builtinId="9" hidden="1"/>
    <cellStyle name="Followed Hyperlink" xfId="993" builtinId="9" hidden="1"/>
    <cellStyle name="Followed Hyperlink" xfId="995" builtinId="9" hidden="1"/>
    <cellStyle name="Followed Hyperlink" xfId="996" builtinId="9" hidden="1"/>
    <cellStyle name="Followed Hyperlink" xfId="997" builtinId="9" hidden="1"/>
    <cellStyle name="Followed Hyperlink" xfId="999" builtinId="9" hidden="1"/>
    <cellStyle name="Followed Hyperlink" xfId="1001" builtinId="9" hidden="1"/>
    <cellStyle name="Followed Hyperlink" xfId="1003" builtinId="9" hidden="1"/>
    <cellStyle name="Followed Hyperlink" xfId="1004" builtinId="9" hidden="1"/>
    <cellStyle name="Followed Hyperlink" xfId="1005" builtinId="9" hidden="1"/>
    <cellStyle name="Followed Hyperlink" xfId="1007" builtinId="9" hidden="1"/>
    <cellStyle name="Followed Hyperlink" xfId="1008" builtinId="9" hidden="1"/>
    <cellStyle name="Followed Hyperlink" xfId="1009" builtinId="9" hidden="1"/>
    <cellStyle name="Followed Hyperlink" xfId="1012" builtinId="9" hidden="1"/>
    <cellStyle name="Followed Hyperlink" xfId="1014" builtinId="9" hidden="1"/>
    <cellStyle name="Followed Hyperlink" xfId="1018" builtinId="9" hidden="1"/>
    <cellStyle name="Followed Hyperlink" xfId="1020" builtinId="9" hidden="1"/>
    <cellStyle name="Followed Hyperlink" xfId="1022" builtinId="9" hidden="1"/>
    <cellStyle name="Followed Hyperlink" xfId="1026" builtinId="9" hidden="1"/>
    <cellStyle name="Followed Hyperlink" xfId="1028" builtinId="9" hidden="1"/>
    <cellStyle name="Followed Hyperlink" xfId="1034" builtinId="9" hidden="1"/>
    <cellStyle name="Followed Hyperlink" xfId="1036" builtinId="9" hidden="1"/>
    <cellStyle name="Followed Hyperlink" xfId="1038" builtinId="9" hidden="1"/>
    <cellStyle name="Followed Hyperlink" xfId="1042" builtinId="9" hidden="1"/>
    <cellStyle name="Followed Hyperlink" xfId="1044" builtinId="9" hidden="1"/>
    <cellStyle name="Followed Hyperlink" xfId="1046" builtinId="9" hidden="1"/>
    <cellStyle name="Followed Hyperlink" xfId="1050" builtinId="9" hidden="1"/>
    <cellStyle name="Followed Hyperlink" xfId="1054" builtinId="9" hidden="1"/>
    <cellStyle name="Followed Hyperlink" xfId="1058" builtinId="9" hidden="1"/>
    <cellStyle name="Followed Hyperlink" xfId="1060" builtinId="9" hidden="1"/>
    <cellStyle name="Followed Hyperlink" xfId="1062" builtinId="9" hidden="1"/>
    <cellStyle name="Followed Hyperlink" xfId="1066" builtinId="9" hidden="1"/>
    <cellStyle name="Followed Hyperlink" xfId="1068" builtinId="9" hidden="1"/>
    <cellStyle name="Followed Hyperlink" xfId="1070" builtinId="9" hidden="1"/>
    <cellStyle name="Followed Hyperlink" xfId="1076" builtinId="9" hidden="1"/>
    <cellStyle name="Followed Hyperlink" xfId="1078" builtinId="9" hidden="1"/>
    <cellStyle name="Followed Hyperlink" xfId="1082" builtinId="9" hidden="1"/>
    <cellStyle name="Followed Hyperlink" xfId="1074" builtinId="9" hidden="1"/>
    <cellStyle name="Followed Hyperlink" xfId="1052" builtinId="9" hidden="1"/>
    <cellStyle name="Followed Hyperlink" xfId="1030" builtinId="9" hidden="1"/>
    <cellStyle name="Followed Hyperlink" xfId="1011" builtinId="9" hidden="1"/>
    <cellStyle name="Followed Hyperlink" xfId="1000" builtinId="9" hidden="1"/>
    <cellStyle name="Followed Hyperlink" xfId="989" builtinId="9" hidden="1"/>
    <cellStyle name="Followed Hyperlink" xfId="960" builtinId="9" hidden="1"/>
    <cellStyle name="Followed Hyperlink" xfId="961" builtinId="9" hidden="1"/>
    <cellStyle name="Followed Hyperlink" xfId="963" builtinId="9" hidden="1"/>
    <cellStyle name="Followed Hyperlink" xfId="964" builtinId="9" hidden="1"/>
    <cellStyle name="Followed Hyperlink" xfId="965" builtinId="9" hidden="1"/>
    <cellStyle name="Followed Hyperlink" xfId="967" builtinId="9" hidden="1"/>
    <cellStyle name="Followed Hyperlink" xfId="969" builtinId="9" hidden="1"/>
    <cellStyle name="Followed Hyperlink" xfId="971" builtinId="9" hidden="1"/>
    <cellStyle name="Followed Hyperlink" xfId="972" builtinId="9" hidden="1"/>
    <cellStyle name="Followed Hyperlink" xfId="973" builtinId="9" hidden="1"/>
    <cellStyle name="Followed Hyperlink" xfId="975" builtinId="9" hidden="1"/>
    <cellStyle name="Followed Hyperlink" xfId="976" builtinId="9" hidden="1"/>
    <cellStyle name="Followed Hyperlink" xfId="977" builtinId="9" hidden="1"/>
    <cellStyle name="Followed Hyperlink" xfId="979" builtinId="9" hidden="1"/>
    <cellStyle name="Followed Hyperlink" xfId="980" builtinId="9" hidden="1"/>
    <cellStyle name="Followed Hyperlink" xfId="981" builtinId="9" hidden="1"/>
    <cellStyle name="Followed Hyperlink" xfId="983" builtinId="9" hidden="1"/>
    <cellStyle name="Followed Hyperlink" xfId="984" builtinId="9" hidden="1"/>
    <cellStyle name="Followed Hyperlink" xfId="968" builtinId="9" hidden="1"/>
    <cellStyle name="Followed Hyperlink" xfId="949" builtinId="9" hidden="1"/>
    <cellStyle name="Followed Hyperlink" xfId="951" builtinId="9" hidden="1"/>
    <cellStyle name="Followed Hyperlink" xfId="952" builtinId="9" hidden="1"/>
    <cellStyle name="Followed Hyperlink" xfId="953" builtinId="9" hidden="1"/>
    <cellStyle name="Followed Hyperlink" xfId="955" builtinId="9" hidden="1"/>
    <cellStyle name="Followed Hyperlink" xfId="956" builtinId="9" hidden="1"/>
    <cellStyle name="Followed Hyperlink" xfId="957" builtinId="9" hidden="1"/>
    <cellStyle name="Followed Hyperlink" xfId="959" builtinId="9" hidden="1"/>
    <cellStyle name="Followed Hyperlink" xfId="943" builtinId="9" hidden="1"/>
    <cellStyle name="Followed Hyperlink" xfId="944" builtinId="9" hidden="1"/>
    <cellStyle name="Followed Hyperlink" xfId="945" builtinId="9" hidden="1"/>
    <cellStyle name="Followed Hyperlink" xfId="948" builtinId="9" hidden="1"/>
    <cellStyle name="Followed Hyperlink" xfId="947" builtinId="9" hidden="1"/>
    <cellStyle name="Followed Hyperlink" xfId="940" builtinId="9" hidden="1"/>
    <cellStyle name="Followed Hyperlink" xfId="941" builtinId="9" hidden="1"/>
    <cellStyle name="Followed Hyperlink" xfId="939" builtinId="9" hidden="1"/>
    <cellStyle name="Good 2" xfId="217" xr:uid="{00000000-0005-0000-0000-0000B3010000}"/>
    <cellStyle name="Good 2 2" xfId="218" xr:uid="{00000000-0005-0000-0000-0000B4010000}"/>
    <cellStyle name="Good 3" xfId="219" xr:uid="{00000000-0005-0000-0000-0000B5010000}"/>
    <cellStyle name="Good 3 2" xfId="220" xr:uid="{00000000-0005-0000-0000-0000B6010000}"/>
    <cellStyle name="Good 4" xfId="221" xr:uid="{00000000-0005-0000-0000-0000B7010000}"/>
    <cellStyle name="Good 4 2" xfId="222" xr:uid="{00000000-0005-0000-0000-0000B8010000}"/>
    <cellStyle name="Good 5" xfId="223" xr:uid="{00000000-0005-0000-0000-0000B9010000}"/>
    <cellStyle name="Good 5 2" xfId="224" xr:uid="{00000000-0005-0000-0000-0000BA010000}"/>
    <cellStyle name="Good 6" xfId="225" xr:uid="{00000000-0005-0000-0000-0000BB010000}"/>
    <cellStyle name="Good 6 2" xfId="226" xr:uid="{00000000-0005-0000-0000-0000BC010000}"/>
    <cellStyle name="Heading 1 2" xfId="227" xr:uid="{00000000-0005-0000-0000-0000BD010000}"/>
    <cellStyle name="Heading 1 3" xfId="228" xr:uid="{00000000-0005-0000-0000-0000BE010000}"/>
    <cellStyle name="Heading 1 4" xfId="229" xr:uid="{00000000-0005-0000-0000-0000BF010000}"/>
    <cellStyle name="Heading 1 5" xfId="230" xr:uid="{00000000-0005-0000-0000-0000C0010000}"/>
    <cellStyle name="Heading 1 6" xfId="231" xr:uid="{00000000-0005-0000-0000-0000C1010000}"/>
    <cellStyle name="Heading 2 2" xfId="232" xr:uid="{00000000-0005-0000-0000-0000C2010000}"/>
    <cellStyle name="Heading 2 3" xfId="233" xr:uid="{00000000-0005-0000-0000-0000C3010000}"/>
    <cellStyle name="Heading 2 4" xfId="234" xr:uid="{00000000-0005-0000-0000-0000C4010000}"/>
    <cellStyle name="Heading 2 5" xfId="235" xr:uid="{00000000-0005-0000-0000-0000C5010000}"/>
    <cellStyle name="Heading 2 6" xfId="236" xr:uid="{00000000-0005-0000-0000-0000C6010000}"/>
    <cellStyle name="Heading 3 2" xfId="237" xr:uid="{00000000-0005-0000-0000-0000C7010000}"/>
    <cellStyle name="Heading 3 3" xfId="238" xr:uid="{00000000-0005-0000-0000-0000C8010000}"/>
    <cellStyle name="Heading 3 4" xfId="239" xr:uid="{00000000-0005-0000-0000-0000C9010000}"/>
    <cellStyle name="Heading 3 5" xfId="240" xr:uid="{00000000-0005-0000-0000-0000CA010000}"/>
    <cellStyle name="Heading 3 6" xfId="241" xr:uid="{00000000-0005-0000-0000-0000CB010000}"/>
    <cellStyle name="Heading 4 2" xfId="242" xr:uid="{00000000-0005-0000-0000-0000CC010000}"/>
    <cellStyle name="Heading 4 3" xfId="243" xr:uid="{00000000-0005-0000-0000-0000CD010000}"/>
    <cellStyle name="Heading 4 4" xfId="244" xr:uid="{00000000-0005-0000-0000-0000CE010000}"/>
    <cellStyle name="Heading 4 5" xfId="245" xr:uid="{00000000-0005-0000-0000-0000CF010000}"/>
    <cellStyle name="Heading 4 6" xfId="246" xr:uid="{00000000-0005-0000-0000-0000D0010000}"/>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27" builtinId="8" hidden="1"/>
    <cellStyle name="Hyperlink" xfId="1021" builtinId="8" hidden="1"/>
    <cellStyle name="Hyperlink" xfId="1023" builtinId="8" hidden="1"/>
    <cellStyle name="Hyperlink" xfId="1025" builtinId="8" hidden="1"/>
    <cellStyle name="Hyperlink" xfId="1015" builtinId="8" hidden="1"/>
    <cellStyle name="Hyperlink" xfId="1017" builtinId="8" hidden="1"/>
    <cellStyle name="Hyperlink" xfId="1013" builtinId="8" hidden="1"/>
    <cellStyle name="Hyperlink" xfId="1019" builtinId="8" hidden="1"/>
    <cellStyle name="Hyperlink" xfId="1065" builtinId="8" hidden="1"/>
    <cellStyle name="Hyperlink" xfId="1113" builtinId="8" hidden="1"/>
    <cellStyle name="Hyperlink" xfId="1115" builtinId="8" hidden="1"/>
    <cellStyle name="Hyperlink" xfId="1117" builtinId="8" hidden="1"/>
    <cellStyle name="Hyperlink" xfId="1119" builtinId="8" hidden="1"/>
    <cellStyle name="Hyperlink" xfId="1121" builtinId="8" hidden="1"/>
    <cellStyle name="Hyperlink" xfId="1125" builtinId="8" hidden="1"/>
    <cellStyle name="Hyperlink" xfId="1127" builtinId="8" hidden="1"/>
    <cellStyle name="Hyperlink" xfId="1129" builtinId="8" hidden="1"/>
    <cellStyle name="Hyperlink" xfId="1131" builtinId="8" hidden="1"/>
    <cellStyle name="Hyperlink" xfId="1133" builtinId="8" hidden="1"/>
    <cellStyle name="Hyperlink" xfId="1135" builtinId="8" hidden="1"/>
    <cellStyle name="Hyperlink" xfId="1123" builtinId="8" hidden="1"/>
    <cellStyle name="Hyperlink" xfId="1091" builtinId="8" hidden="1"/>
    <cellStyle name="Hyperlink" xfId="1045" builtinId="8" hidden="1"/>
    <cellStyle name="Hyperlink" xfId="1047" builtinId="8" hidden="1"/>
    <cellStyle name="Hyperlink" xfId="1049" builtinId="8" hidden="1"/>
    <cellStyle name="Hyperlink" xfId="1051" builtinId="8" hidden="1"/>
    <cellStyle name="Hyperlink" xfId="1097" builtinId="8" hidden="1"/>
    <cellStyle name="Hyperlink" xfId="1099" builtinId="8" hidden="1"/>
    <cellStyle name="Hyperlink" xfId="1101" builtinId="8" hidden="1"/>
    <cellStyle name="Hyperlink" xfId="1103" builtinId="8" hidden="1"/>
    <cellStyle name="Hyperlink" xfId="1105" builtinId="8" hidden="1"/>
    <cellStyle name="Hyperlink" xfId="1107" builtinId="8" hidden="1"/>
    <cellStyle name="Hyperlink" xfId="1109" builtinId="8" hidden="1"/>
    <cellStyle name="Hyperlink" xfId="1111" builtinId="8" hidden="1"/>
    <cellStyle name="Hyperlink" xfId="1095" builtinId="8" hidden="1"/>
    <cellStyle name="Hyperlink" xfId="1085" builtinId="8" hidden="1"/>
    <cellStyle name="Hyperlink" xfId="1087" builtinId="8" hidden="1"/>
    <cellStyle name="Hyperlink" xfId="1089" builtinId="8" hidden="1"/>
    <cellStyle name="Hyperlink" xfId="1093" builtinId="8" hidden="1"/>
    <cellStyle name="Hyperlink" xfId="1081" builtinId="8" hidden="1"/>
    <cellStyle name="Hyperlink" xfId="1083" builtinId="8" hidden="1"/>
    <cellStyle name="Hyperlink" xfId="1079" builtinId="8" hidden="1"/>
    <cellStyle name="Hyperlink 2" xfId="247" xr:uid="{00000000-0005-0000-0000-00000F020000}"/>
    <cellStyle name="Hyperlink 3" xfId="248" xr:uid="{00000000-0005-0000-0000-000010020000}"/>
    <cellStyle name="Input 2" xfId="249" xr:uid="{00000000-0005-0000-0000-000011020000}"/>
    <cellStyle name="Input 3" xfId="250" xr:uid="{00000000-0005-0000-0000-000012020000}"/>
    <cellStyle name="Input 4" xfId="251" xr:uid="{00000000-0005-0000-0000-000013020000}"/>
    <cellStyle name="Input 5" xfId="252" xr:uid="{00000000-0005-0000-0000-000014020000}"/>
    <cellStyle name="Input 6" xfId="253" xr:uid="{00000000-0005-0000-0000-000015020000}"/>
    <cellStyle name="Linked Cell 2" xfId="254" xr:uid="{00000000-0005-0000-0000-000016020000}"/>
    <cellStyle name="Linked Cell 2 2" xfId="255" xr:uid="{00000000-0005-0000-0000-000017020000}"/>
    <cellStyle name="Linked Cell 3" xfId="256" xr:uid="{00000000-0005-0000-0000-000018020000}"/>
    <cellStyle name="Linked Cell 3 2" xfId="257" xr:uid="{00000000-0005-0000-0000-000019020000}"/>
    <cellStyle name="Linked Cell 4" xfId="258" xr:uid="{00000000-0005-0000-0000-00001A020000}"/>
    <cellStyle name="Linked Cell 4 2" xfId="259" xr:uid="{00000000-0005-0000-0000-00001B020000}"/>
    <cellStyle name="Linked Cell 5" xfId="260" xr:uid="{00000000-0005-0000-0000-00001C020000}"/>
    <cellStyle name="Linked Cell 5 2" xfId="261" xr:uid="{00000000-0005-0000-0000-00001D020000}"/>
    <cellStyle name="Linked Cell 6" xfId="262" xr:uid="{00000000-0005-0000-0000-00001E020000}"/>
    <cellStyle name="Linked Cell 6 2" xfId="263" xr:uid="{00000000-0005-0000-0000-00001F020000}"/>
    <cellStyle name="My Normal" xfId="264" xr:uid="{00000000-0005-0000-0000-000020020000}"/>
    <cellStyle name="Neutral 2" xfId="265" xr:uid="{00000000-0005-0000-0000-000021020000}"/>
    <cellStyle name="Neutral 3" xfId="266" xr:uid="{00000000-0005-0000-0000-000022020000}"/>
    <cellStyle name="Neutral 4" xfId="267" xr:uid="{00000000-0005-0000-0000-000023020000}"/>
    <cellStyle name="Neutral 5" xfId="268" xr:uid="{00000000-0005-0000-0000-000024020000}"/>
    <cellStyle name="Neutral 6" xfId="269" xr:uid="{00000000-0005-0000-0000-000025020000}"/>
    <cellStyle name="Normal" xfId="0" builtinId="0"/>
    <cellStyle name="Normal 10" xfId="270" xr:uid="{00000000-0005-0000-0000-000027020000}"/>
    <cellStyle name="Normal 10 2" xfId="271" xr:uid="{00000000-0005-0000-0000-000028020000}"/>
    <cellStyle name="Normal 10 3" xfId="272" xr:uid="{00000000-0005-0000-0000-000029020000}"/>
    <cellStyle name="Normal 10 4" xfId="273" xr:uid="{00000000-0005-0000-0000-00002A020000}"/>
    <cellStyle name="Normal 10 5" xfId="274" xr:uid="{00000000-0005-0000-0000-00002B020000}"/>
    <cellStyle name="Normal 100" xfId="275" xr:uid="{00000000-0005-0000-0000-00002C020000}"/>
    <cellStyle name="Normal 100 2" xfId="276" xr:uid="{00000000-0005-0000-0000-00002D020000}"/>
    <cellStyle name="Normal 101" xfId="277" xr:uid="{00000000-0005-0000-0000-00002E020000}"/>
    <cellStyle name="Normal 101 2" xfId="278" xr:uid="{00000000-0005-0000-0000-00002F020000}"/>
    <cellStyle name="Normal 102" xfId="279" xr:uid="{00000000-0005-0000-0000-000030020000}"/>
    <cellStyle name="Normal 102 2" xfId="280" xr:uid="{00000000-0005-0000-0000-000031020000}"/>
    <cellStyle name="Normal 103" xfId="281" xr:uid="{00000000-0005-0000-0000-000032020000}"/>
    <cellStyle name="Normal 103 2" xfId="282" xr:uid="{00000000-0005-0000-0000-000033020000}"/>
    <cellStyle name="Normal 104" xfId="283" xr:uid="{00000000-0005-0000-0000-000034020000}"/>
    <cellStyle name="Normal 104 2" xfId="284" xr:uid="{00000000-0005-0000-0000-000035020000}"/>
    <cellStyle name="Normal 105" xfId="285" xr:uid="{00000000-0005-0000-0000-000036020000}"/>
    <cellStyle name="Normal 105 2" xfId="286" xr:uid="{00000000-0005-0000-0000-000037020000}"/>
    <cellStyle name="Normal 106" xfId="287" xr:uid="{00000000-0005-0000-0000-000038020000}"/>
    <cellStyle name="Normal 106 2" xfId="288" xr:uid="{00000000-0005-0000-0000-000039020000}"/>
    <cellStyle name="Normal 107" xfId="289" xr:uid="{00000000-0005-0000-0000-00003A020000}"/>
    <cellStyle name="Normal 107 2" xfId="290" xr:uid="{00000000-0005-0000-0000-00003B020000}"/>
    <cellStyle name="Normal 108" xfId="291" xr:uid="{00000000-0005-0000-0000-00003C020000}"/>
    <cellStyle name="Normal 108 2" xfId="292" xr:uid="{00000000-0005-0000-0000-00003D020000}"/>
    <cellStyle name="Normal 109" xfId="293" xr:uid="{00000000-0005-0000-0000-00003E020000}"/>
    <cellStyle name="Normal 109 2" xfId="294" xr:uid="{00000000-0005-0000-0000-00003F020000}"/>
    <cellStyle name="Normal 11" xfId="295" xr:uid="{00000000-0005-0000-0000-000040020000}"/>
    <cellStyle name="Normal 11 2" xfId="296" xr:uid="{00000000-0005-0000-0000-000041020000}"/>
    <cellStyle name="Normal 110" xfId="297" xr:uid="{00000000-0005-0000-0000-000042020000}"/>
    <cellStyle name="Normal 110 2" xfId="298" xr:uid="{00000000-0005-0000-0000-000043020000}"/>
    <cellStyle name="Normal 111" xfId="299" xr:uid="{00000000-0005-0000-0000-000044020000}"/>
    <cellStyle name="Normal 111 2" xfId="300" xr:uid="{00000000-0005-0000-0000-000045020000}"/>
    <cellStyle name="Normal 112" xfId="301" xr:uid="{00000000-0005-0000-0000-000046020000}"/>
    <cellStyle name="Normal 112 2" xfId="302" xr:uid="{00000000-0005-0000-0000-000047020000}"/>
    <cellStyle name="Normal 113" xfId="303" xr:uid="{00000000-0005-0000-0000-000048020000}"/>
    <cellStyle name="Normal 113 2" xfId="304" xr:uid="{00000000-0005-0000-0000-000049020000}"/>
    <cellStyle name="Normal 114" xfId="305" xr:uid="{00000000-0005-0000-0000-00004A020000}"/>
    <cellStyle name="Normal 114 2" xfId="306" xr:uid="{00000000-0005-0000-0000-00004B020000}"/>
    <cellStyle name="Normal 115" xfId="307" xr:uid="{00000000-0005-0000-0000-00004C020000}"/>
    <cellStyle name="Normal 115 2" xfId="308" xr:uid="{00000000-0005-0000-0000-00004D020000}"/>
    <cellStyle name="Normal 116" xfId="309" xr:uid="{00000000-0005-0000-0000-00004E020000}"/>
    <cellStyle name="Normal 116 2" xfId="310" xr:uid="{00000000-0005-0000-0000-00004F020000}"/>
    <cellStyle name="Normal 117" xfId="311" xr:uid="{00000000-0005-0000-0000-000050020000}"/>
    <cellStyle name="Normal 117 2" xfId="312" xr:uid="{00000000-0005-0000-0000-000051020000}"/>
    <cellStyle name="Normal 118" xfId="313" xr:uid="{00000000-0005-0000-0000-000052020000}"/>
    <cellStyle name="Normal 118 2" xfId="314" xr:uid="{00000000-0005-0000-0000-000053020000}"/>
    <cellStyle name="Normal 119" xfId="315" xr:uid="{00000000-0005-0000-0000-000054020000}"/>
    <cellStyle name="Normal 119 2" xfId="316" xr:uid="{00000000-0005-0000-0000-000055020000}"/>
    <cellStyle name="Normal 12" xfId="317" xr:uid="{00000000-0005-0000-0000-000056020000}"/>
    <cellStyle name="Normal 12 2" xfId="318" xr:uid="{00000000-0005-0000-0000-000057020000}"/>
    <cellStyle name="Normal 12 3" xfId="319" xr:uid="{00000000-0005-0000-0000-000058020000}"/>
    <cellStyle name="Normal 12 4" xfId="320" xr:uid="{00000000-0005-0000-0000-000059020000}"/>
    <cellStyle name="Normal 12 5" xfId="321" xr:uid="{00000000-0005-0000-0000-00005A020000}"/>
    <cellStyle name="Normal 120" xfId="322" xr:uid="{00000000-0005-0000-0000-00005B020000}"/>
    <cellStyle name="Normal 120 2" xfId="323" xr:uid="{00000000-0005-0000-0000-00005C020000}"/>
    <cellStyle name="Normal 121" xfId="324" xr:uid="{00000000-0005-0000-0000-00005D020000}"/>
    <cellStyle name="Normal 121 2" xfId="325" xr:uid="{00000000-0005-0000-0000-00005E020000}"/>
    <cellStyle name="Normal 122" xfId="326" xr:uid="{00000000-0005-0000-0000-00005F020000}"/>
    <cellStyle name="Normal 122 2" xfId="327" xr:uid="{00000000-0005-0000-0000-000060020000}"/>
    <cellStyle name="Normal 123" xfId="328" xr:uid="{00000000-0005-0000-0000-000061020000}"/>
    <cellStyle name="Normal 123 2" xfId="329" xr:uid="{00000000-0005-0000-0000-000062020000}"/>
    <cellStyle name="Normal 124" xfId="330" xr:uid="{00000000-0005-0000-0000-000063020000}"/>
    <cellStyle name="Normal 124 2" xfId="331" xr:uid="{00000000-0005-0000-0000-000064020000}"/>
    <cellStyle name="Normal 125" xfId="332" xr:uid="{00000000-0005-0000-0000-000065020000}"/>
    <cellStyle name="Normal 125 2" xfId="333" xr:uid="{00000000-0005-0000-0000-000066020000}"/>
    <cellStyle name="Normal 126" xfId="334" xr:uid="{00000000-0005-0000-0000-000067020000}"/>
    <cellStyle name="Normal 126 2" xfId="335" xr:uid="{00000000-0005-0000-0000-000068020000}"/>
    <cellStyle name="Normal 127" xfId="336" xr:uid="{00000000-0005-0000-0000-000069020000}"/>
    <cellStyle name="Normal 127 2" xfId="337" xr:uid="{00000000-0005-0000-0000-00006A020000}"/>
    <cellStyle name="Normal 128" xfId="338" xr:uid="{00000000-0005-0000-0000-00006B020000}"/>
    <cellStyle name="Normal 128 2" xfId="339" xr:uid="{00000000-0005-0000-0000-00006C020000}"/>
    <cellStyle name="Normal 129" xfId="340" xr:uid="{00000000-0005-0000-0000-00006D020000}"/>
    <cellStyle name="Normal 129 2" xfId="341" xr:uid="{00000000-0005-0000-0000-00006E020000}"/>
    <cellStyle name="Normal 13" xfId="342" xr:uid="{00000000-0005-0000-0000-00006F020000}"/>
    <cellStyle name="Normal 13 2" xfId="343" xr:uid="{00000000-0005-0000-0000-000070020000}"/>
    <cellStyle name="Normal 13 3" xfId="344" xr:uid="{00000000-0005-0000-0000-000071020000}"/>
    <cellStyle name="Normal 13 4" xfId="345" xr:uid="{00000000-0005-0000-0000-000072020000}"/>
    <cellStyle name="Normal 13 5" xfId="346" xr:uid="{00000000-0005-0000-0000-000073020000}"/>
    <cellStyle name="Normal 130" xfId="347" xr:uid="{00000000-0005-0000-0000-000074020000}"/>
    <cellStyle name="Normal 130 2" xfId="348" xr:uid="{00000000-0005-0000-0000-000075020000}"/>
    <cellStyle name="Normal 131" xfId="349" xr:uid="{00000000-0005-0000-0000-000076020000}"/>
    <cellStyle name="Normal 131 2" xfId="350" xr:uid="{00000000-0005-0000-0000-000077020000}"/>
    <cellStyle name="Normal 132" xfId="351" xr:uid="{00000000-0005-0000-0000-000078020000}"/>
    <cellStyle name="Normal 132 2" xfId="352" xr:uid="{00000000-0005-0000-0000-000079020000}"/>
    <cellStyle name="Normal 133" xfId="353" xr:uid="{00000000-0005-0000-0000-00007A020000}"/>
    <cellStyle name="Normal 133 2" xfId="354" xr:uid="{00000000-0005-0000-0000-00007B020000}"/>
    <cellStyle name="Normal 134" xfId="355" xr:uid="{00000000-0005-0000-0000-00007C020000}"/>
    <cellStyle name="Normal 134 2" xfId="356" xr:uid="{00000000-0005-0000-0000-00007D020000}"/>
    <cellStyle name="Normal 135" xfId="357" xr:uid="{00000000-0005-0000-0000-00007E020000}"/>
    <cellStyle name="Normal 135 2" xfId="358" xr:uid="{00000000-0005-0000-0000-00007F020000}"/>
    <cellStyle name="Normal 136" xfId="359" xr:uid="{00000000-0005-0000-0000-000080020000}"/>
    <cellStyle name="Normal 136 2" xfId="360" xr:uid="{00000000-0005-0000-0000-000081020000}"/>
    <cellStyle name="Normal 137" xfId="361" xr:uid="{00000000-0005-0000-0000-000082020000}"/>
    <cellStyle name="Normal 137 2" xfId="362" xr:uid="{00000000-0005-0000-0000-000083020000}"/>
    <cellStyle name="Normal 138" xfId="363" xr:uid="{00000000-0005-0000-0000-000084020000}"/>
    <cellStyle name="Normal 138 2" xfId="364" xr:uid="{00000000-0005-0000-0000-000085020000}"/>
    <cellStyle name="Normal 139" xfId="365" xr:uid="{00000000-0005-0000-0000-000086020000}"/>
    <cellStyle name="Normal 139 2" xfId="366" xr:uid="{00000000-0005-0000-0000-000087020000}"/>
    <cellStyle name="Normal 14" xfId="367" xr:uid="{00000000-0005-0000-0000-000088020000}"/>
    <cellStyle name="Normal 14 2" xfId="368" xr:uid="{00000000-0005-0000-0000-000089020000}"/>
    <cellStyle name="Normal 14 3" xfId="369" xr:uid="{00000000-0005-0000-0000-00008A020000}"/>
    <cellStyle name="Normal 14 4" xfId="370" xr:uid="{00000000-0005-0000-0000-00008B020000}"/>
    <cellStyle name="Normal 14 5" xfId="371" xr:uid="{00000000-0005-0000-0000-00008C020000}"/>
    <cellStyle name="Normal 140" xfId="372" xr:uid="{00000000-0005-0000-0000-00008D020000}"/>
    <cellStyle name="Normal 140 2" xfId="373" xr:uid="{00000000-0005-0000-0000-00008E020000}"/>
    <cellStyle name="Normal 141" xfId="374" xr:uid="{00000000-0005-0000-0000-00008F020000}"/>
    <cellStyle name="Normal 141 2" xfId="375" xr:uid="{00000000-0005-0000-0000-000090020000}"/>
    <cellStyle name="Normal 142" xfId="376" xr:uid="{00000000-0005-0000-0000-000091020000}"/>
    <cellStyle name="Normal 142 2" xfId="377" xr:uid="{00000000-0005-0000-0000-000092020000}"/>
    <cellStyle name="Normal 143" xfId="378" xr:uid="{00000000-0005-0000-0000-000093020000}"/>
    <cellStyle name="Normal 143 2" xfId="379" xr:uid="{00000000-0005-0000-0000-000094020000}"/>
    <cellStyle name="Normal 144" xfId="380" xr:uid="{00000000-0005-0000-0000-000095020000}"/>
    <cellStyle name="Normal 144 2" xfId="381" xr:uid="{00000000-0005-0000-0000-000096020000}"/>
    <cellStyle name="Normal 145" xfId="382" xr:uid="{00000000-0005-0000-0000-000097020000}"/>
    <cellStyle name="Normal 145 2" xfId="383" xr:uid="{00000000-0005-0000-0000-000098020000}"/>
    <cellStyle name="Normal 146" xfId="384" xr:uid="{00000000-0005-0000-0000-000099020000}"/>
    <cellStyle name="Normal 146 2" xfId="385" xr:uid="{00000000-0005-0000-0000-00009A020000}"/>
    <cellStyle name="Normal 147" xfId="386" xr:uid="{00000000-0005-0000-0000-00009B020000}"/>
    <cellStyle name="Normal 147 2" xfId="387" xr:uid="{00000000-0005-0000-0000-00009C020000}"/>
    <cellStyle name="Normal 148" xfId="388" xr:uid="{00000000-0005-0000-0000-00009D020000}"/>
    <cellStyle name="Normal 148 2" xfId="389" xr:uid="{00000000-0005-0000-0000-00009E020000}"/>
    <cellStyle name="Normal 149" xfId="390" xr:uid="{00000000-0005-0000-0000-00009F020000}"/>
    <cellStyle name="Normal 149 2" xfId="391" xr:uid="{00000000-0005-0000-0000-0000A0020000}"/>
    <cellStyle name="Normal 15" xfId="392" xr:uid="{00000000-0005-0000-0000-0000A1020000}"/>
    <cellStyle name="Normal 15 2" xfId="393" xr:uid="{00000000-0005-0000-0000-0000A2020000}"/>
    <cellStyle name="Normal 15 3" xfId="394" xr:uid="{00000000-0005-0000-0000-0000A3020000}"/>
    <cellStyle name="Normal 15 4" xfId="395" xr:uid="{00000000-0005-0000-0000-0000A4020000}"/>
    <cellStyle name="Normal 15 5" xfId="396" xr:uid="{00000000-0005-0000-0000-0000A5020000}"/>
    <cellStyle name="Normal 150" xfId="397" xr:uid="{00000000-0005-0000-0000-0000A6020000}"/>
    <cellStyle name="Normal 150 2" xfId="398" xr:uid="{00000000-0005-0000-0000-0000A7020000}"/>
    <cellStyle name="Normal 151" xfId="399" xr:uid="{00000000-0005-0000-0000-0000A8020000}"/>
    <cellStyle name="Normal 151 2" xfId="400" xr:uid="{00000000-0005-0000-0000-0000A9020000}"/>
    <cellStyle name="Normal 152" xfId="401" xr:uid="{00000000-0005-0000-0000-0000AA020000}"/>
    <cellStyle name="Normal 152 2" xfId="402" xr:uid="{00000000-0005-0000-0000-0000AB020000}"/>
    <cellStyle name="Normal 153" xfId="403" xr:uid="{00000000-0005-0000-0000-0000AC020000}"/>
    <cellStyle name="Normal 153 2" xfId="404" xr:uid="{00000000-0005-0000-0000-0000AD020000}"/>
    <cellStyle name="Normal 154" xfId="405" xr:uid="{00000000-0005-0000-0000-0000AE020000}"/>
    <cellStyle name="Normal 154 2" xfId="406" xr:uid="{00000000-0005-0000-0000-0000AF020000}"/>
    <cellStyle name="Normal 155" xfId="407" xr:uid="{00000000-0005-0000-0000-0000B0020000}"/>
    <cellStyle name="Normal 155 2" xfId="408" xr:uid="{00000000-0005-0000-0000-0000B1020000}"/>
    <cellStyle name="Normal 156" xfId="409" xr:uid="{00000000-0005-0000-0000-0000B2020000}"/>
    <cellStyle name="Normal 156 2" xfId="410" xr:uid="{00000000-0005-0000-0000-0000B3020000}"/>
    <cellStyle name="Normal 157" xfId="411" xr:uid="{00000000-0005-0000-0000-0000B4020000}"/>
    <cellStyle name="Normal 157 2" xfId="412" xr:uid="{00000000-0005-0000-0000-0000B5020000}"/>
    <cellStyle name="Normal 158" xfId="413" xr:uid="{00000000-0005-0000-0000-0000B6020000}"/>
    <cellStyle name="Normal 158 2" xfId="414" xr:uid="{00000000-0005-0000-0000-0000B7020000}"/>
    <cellStyle name="Normal 159" xfId="415" xr:uid="{00000000-0005-0000-0000-0000B8020000}"/>
    <cellStyle name="Normal 159 2" xfId="416" xr:uid="{00000000-0005-0000-0000-0000B9020000}"/>
    <cellStyle name="Normal 16" xfId="417" xr:uid="{00000000-0005-0000-0000-0000BA020000}"/>
    <cellStyle name="Normal 16 2" xfId="418" xr:uid="{00000000-0005-0000-0000-0000BB020000}"/>
    <cellStyle name="Normal 160" xfId="419" xr:uid="{00000000-0005-0000-0000-0000BC020000}"/>
    <cellStyle name="Normal 160 2" xfId="420" xr:uid="{00000000-0005-0000-0000-0000BD020000}"/>
    <cellStyle name="Normal 161" xfId="421" xr:uid="{00000000-0005-0000-0000-0000BE020000}"/>
    <cellStyle name="Normal 161 2" xfId="422" xr:uid="{00000000-0005-0000-0000-0000BF020000}"/>
    <cellStyle name="Normal 162" xfId="423" xr:uid="{00000000-0005-0000-0000-0000C0020000}"/>
    <cellStyle name="Normal 162 2" xfId="424" xr:uid="{00000000-0005-0000-0000-0000C1020000}"/>
    <cellStyle name="Normal 163" xfId="425" xr:uid="{00000000-0005-0000-0000-0000C2020000}"/>
    <cellStyle name="Normal 163 2" xfId="426" xr:uid="{00000000-0005-0000-0000-0000C3020000}"/>
    <cellStyle name="Normal 164" xfId="427" xr:uid="{00000000-0005-0000-0000-0000C4020000}"/>
    <cellStyle name="Normal 164 2" xfId="428" xr:uid="{00000000-0005-0000-0000-0000C5020000}"/>
    <cellStyle name="Normal 165" xfId="429" xr:uid="{00000000-0005-0000-0000-0000C6020000}"/>
    <cellStyle name="Normal 165 2" xfId="430" xr:uid="{00000000-0005-0000-0000-0000C7020000}"/>
    <cellStyle name="Normal 166" xfId="431" xr:uid="{00000000-0005-0000-0000-0000C8020000}"/>
    <cellStyle name="Normal 166 2" xfId="432" xr:uid="{00000000-0005-0000-0000-0000C9020000}"/>
    <cellStyle name="Normal 167" xfId="433" xr:uid="{00000000-0005-0000-0000-0000CA020000}"/>
    <cellStyle name="Normal 167 2" xfId="434" xr:uid="{00000000-0005-0000-0000-0000CB020000}"/>
    <cellStyle name="Normal 168" xfId="435" xr:uid="{00000000-0005-0000-0000-0000CC020000}"/>
    <cellStyle name="Normal 168 2" xfId="436" xr:uid="{00000000-0005-0000-0000-0000CD020000}"/>
    <cellStyle name="Normal 169" xfId="437" xr:uid="{00000000-0005-0000-0000-0000CE020000}"/>
    <cellStyle name="Normal 169 2" xfId="438" xr:uid="{00000000-0005-0000-0000-0000CF020000}"/>
    <cellStyle name="Normal 17" xfId="439" xr:uid="{00000000-0005-0000-0000-0000D0020000}"/>
    <cellStyle name="Normal 17 2" xfId="440" xr:uid="{00000000-0005-0000-0000-0000D1020000}"/>
    <cellStyle name="Normal 170" xfId="441" xr:uid="{00000000-0005-0000-0000-0000D2020000}"/>
    <cellStyle name="Normal 170 2" xfId="442" xr:uid="{00000000-0005-0000-0000-0000D3020000}"/>
    <cellStyle name="Normal 171" xfId="443" xr:uid="{00000000-0005-0000-0000-0000D4020000}"/>
    <cellStyle name="Normal 171 2" xfId="444" xr:uid="{00000000-0005-0000-0000-0000D5020000}"/>
    <cellStyle name="Normal 172" xfId="445" xr:uid="{00000000-0005-0000-0000-0000D6020000}"/>
    <cellStyle name="Normal 172 2" xfId="446" xr:uid="{00000000-0005-0000-0000-0000D7020000}"/>
    <cellStyle name="Normal 173" xfId="447" xr:uid="{00000000-0005-0000-0000-0000D8020000}"/>
    <cellStyle name="Normal 173 2" xfId="448" xr:uid="{00000000-0005-0000-0000-0000D9020000}"/>
    <cellStyle name="Normal 174" xfId="449" xr:uid="{00000000-0005-0000-0000-0000DA020000}"/>
    <cellStyle name="Normal 174 2" xfId="450" xr:uid="{00000000-0005-0000-0000-0000DB020000}"/>
    <cellStyle name="Normal 175" xfId="451" xr:uid="{00000000-0005-0000-0000-0000DC020000}"/>
    <cellStyle name="Normal 175 2" xfId="452" xr:uid="{00000000-0005-0000-0000-0000DD020000}"/>
    <cellStyle name="Normal 176" xfId="453" xr:uid="{00000000-0005-0000-0000-0000DE020000}"/>
    <cellStyle name="Normal 176 2" xfId="454" xr:uid="{00000000-0005-0000-0000-0000DF020000}"/>
    <cellStyle name="Normal 177" xfId="455" xr:uid="{00000000-0005-0000-0000-0000E0020000}"/>
    <cellStyle name="Normal 177 2" xfId="456" xr:uid="{00000000-0005-0000-0000-0000E1020000}"/>
    <cellStyle name="Normal 178" xfId="457" xr:uid="{00000000-0005-0000-0000-0000E2020000}"/>
    <cellStyle name="Normal 178 2" xfId="458" xr:uid="{00000000-0005-0000-0000-0000E3020000}"/>
    <cellStyle name="Normal 179" xfId="459" xr:uid="{00000000-0005-0000-0000-0000E4020000}"/>
    <cellStyle name="Normal 179 2" xfId="460" xr:uid="{00000000-0005-0000-0000-0000E5020000}"/>
    <cellStyle name="Normal 18" xfId="461" xr:uid="{00000000-0005-0000-0000-0000E6020000}"/>
    <cellStyle name="Normal 18 2" xfId="462" xr:uid="{00000000-0005-0000-0000-0000E7020000}"/>
    <cellStyle name="Normal 18 3" xfId="463" xr:uid="{00000000-0005-0000-0000-0000E8020000}"/>
    <cellStyle name="Normal 18 4" xfId="464" xr:uid="{00000000-0005-0000-0000-0000E9020000}"/>
    <cellStyle name="Normal 18 5" xfId="465" xr:uid="{00000000-0005-0000-0000-0000EA020000}"/>
    <cellStyle name="Normal 180" xfId="466" xr:uid="{00000000-0005-0000-0000-0000EB020000}"/>
    <cellStyle name="Normal 180 2" xfId="467" xr:uid="{00000000-0005-0000-0000-0000EC020000}"/>
    <cellStyle name="Normal 181" xfId="468" xr:uid="{00000000-0005-0000-0000-0000ED020000}"/>
    <cellStyle name="Normal 181 2" xfId="469" xr:uid="{00000000-0005-0000-0000-0000EE020000}"/>
    <cellStyle name="Normal 182" xfId="470" xr:uid="{00000000-0005-0000-0000-0000EF020000}"/>
    <cellStyle name="Normal 182 2" xfId="471" xr:uid="{00000000-0005-0000-0000-0000F0020000}"/>
    <cellStyle name="Normal 183" xfId="472" xr:uid="{00000000-0005-0000-0000-0000F1020000}"/>
    <cellStyle name="Normal 183 2" xfId="473" xr:uid="{00000000-0005-0000-0000-0000F2020000}"/>
    <cellStyle name="Normal 184" xfId="474" xr:uid="{00000000-0005-0000-0000-0000F3020000}"/>
    <cellStyle name="Normal 184 2" xfId="475" xr:uid="{00000000-0005-0000-0000-0000F4020000}"/>
    <cellStyle name="Normal 185" xfId="476" xr:uid="{00000000-0005-0000-0000-0000F5020000}"/>
    <cellStyle name="Normal 185 2" xfId="477" xr:uid="{00000000-0005-0000-0000-0000F6020000}"/>
    <cellStyle name="Normal 186" xfId="478" xr:uid="{00000000-0005-0000-0000-0000F7020000}"/>
    <cellStyle name="Normal 186 2" xfId="479" xr:uid="{00000000-0005-0000-0000-0000F8020000}"/>
    <cellStyle name="Normal 187" xfId="480" xr:uid="{00000000-0005-0000-0000-0000F9020000}"/>
    <cellStyle name="Normal 187 2" xfId="481" xr:uid="{00000000-0005-0000-0000-0000FA020000}"/>
    <cellStyle name="Normal 188" xfId="482" xr:uid="{00000000-0005-0000-0000-0000FB020000}"/>
    <cellStyle name="Normal 188 2" xfId="483" xr:uid="{00000000-0005-0000-0000-0000FC020000}"/>
    <cellStyle name="Normal 189" xfId="484" xr:uid="{00000000-0005-0000-0000-0000FD020000}"/>
    <cellStyle name="Normal 189 2" xfId="485" xr:uid="{00000000-0005-0000-0000-0000FE020000}"/>
    <cellStyle name="Normal 19" xfId="486" xr:uid="{00000000-0005-0000-0000-0000FF020000}"/>
    <cellStyle name="Normal 19 2" xfId="487" xr:uid="{00000000-0005-0000-0000-000000030000}"/>
    <cellStyle name="Normal 190" xfId="488" xr:uid="{00000000-0005-0000-0000-000001030000}"/>
    <cellStyle name="Normal 190 2" xfId="489" xr:uid="{00000000-0005-0000-0000-000002030000}"/>
    <cellStyle name="Normal 191" xfId="490" xr:uid="{00000000-0005-0000-0000-000003030000}"/>
    <cellStyle name="Normal 191 2" xfId="491" xr:uid="{00000000-0005-0000-0000-000004030000}"/>
    <cellStyle name="Normal 192" xfId="492" xr:uid="{00000000-0005-0000-0000-000005030000}"/>
    <cellStyle name="Normal 192 2" xfId="493" xr:uid="{00000000-0005-0000-0000-000006030000}"/>
    <cellStyle name="Normal 193" xfId="494" xr:uid="{00000000-0005-0000-0000-000007030000}"/>
    <cellStyle name="Normal 193 2" xfId="495" xr:uid="{00000000-0005-0000-0000-000008030000}"/>
    <cellStyle name="Normal 194" xfId="496" xr:uid="{00000000-0005-0000-0000-000009030000}"/>
    <cellStyle name="Normal 194 2" xfId="497" xr:uid="{00000000-0005-0000-0000-00000A030000}"/>
    <cellStyle name="Normal 195" xfId="498" xr:uid="{00000000-0005-0000-0000-00000B030000}"/>
    <cellStyle name="Normal 195 2" xfId="499" xr:uid="{00000000-0005-0000-0000-00000C030000}"/>
    <cellStyle name="Normal 196" xfId="500" xr:uid="{00000000-0005-0000-0000-00000D030000}"/>
    <cellStyle name="Normal 196 2" xfId="501" xr:uid="{00000000-0005-0000-0000-00000E030000}"/>
    <cellStyle name="Normal 197" xfId="502" xr:uid="{00000000-0005-0000-0000-00000F030000}"/>
    <cellStyle name="Normal 197 2" xfId="503" xr:uid="{00000000-0005-0000-0000-000010030000}"/>
    <cellStyle name="Normal 198" xfId="504" xr:uid="{00000000-0005-0000-0000-000011030000}"/>
    <cellStyle name="Normal 198 2" xfId="505" xr:uid="{00000000-0005-0000-0000-000012030000}"/>
    <cellStyle name="Normal 199" xfId="506" xr:uid="{00000000-0005-0000-0000-000013030000}"/>
    <cellStyle name="Normal 199 2" xfId="507" xr:uid="{00000000-0005-0000-0000-000014030000}"/>
    <cellStyle name="Normal 2" xfId="508" xr:uid="{00000000-0005-0000-0000-000015030000}"/>
    <cellStyle name="Normal 2 2" xfId="509" xr:uid="{00000000-0005-0000-0000-000016030000}"/>
    <cellStyle name="Normal 2 2 2" xfId="510" xr:uid="{00000000-0005-0000-0000-000017030000}"/>
    <cellStyle name="Normal 2 2 2 50" xfId="511" xr:uid="{00000000-0005-0000-0000-000018030000}"/>
    <cellStyle name="Normal 2 2 3" xfId="512" xr:uid="{00000000-0005-0000-0000-000019030000}"/>
    <cellStyle name="Normal 2 2 76" xfId="513" xr:uid="{00000000-0005-0000-0000-00001A030000}"/>
    <cellStyle name="Normal 2 3" xfId="514" xr:uid="{00000000-0005-0000-0000-00001B030000}"/>
    <cellStyle name="Normal 20" xfId="515" xr:uid="{00000000-0005-0000-0000-00001C030000}"/>
    <cellStyle name="Normal 20 2" xfId="516" xr:uid="{00000000-0005-0000-0000-00001D030000}"/>
    <cellStyle name="Normal 20 3" xfId="517" xr:uid="{00000000-0005-0000-0000-00001E030000}"/>
    <cellStyle name="Normal 20 4" xfId="518" xr:uid="{00000000-0005-0000-0000-00001F030000}"/>
    <cellStyle name="Normal 20 5" xfId="519" xr:uid="{00000000-0005-0000-0000-000020030000}"/>
    <cellStyle name="Normal 200" xfId="520" xr:uid="{00000000-0005-0000-0000-000021030000}"/>
    <cellStyle name="Normal 200 2" xfId="521" xr:uid="{00000000-0005-0000-0000-000022030000}"/>
    <cellStyle name="Normal 201" xfId="522" xr:uid="{00000000-0005-0000-0000-000023030000}"/>
    <cellStyle name="Normal 201 2" xfId="523" xr:uid="{00000000-0005-0000-0000-000024030000}"/>
    <cellStyle name="Normal 202" xfId="524" xr:uid="{00000000-0005-0000-0000-000025030000}"/>
    <cellStyle name="Normal 202 2" xfId="525" xr:uid="{00000000-0005-0000-0000-000026030000}"/>
    <cellStyle name="Normal 203" xfId="526" xr:uid="{00000000-0005-0000-0000-000027030000}"/>
    <cellStyle name="Normal 203 2" xfId="527" xr:uid="{00000000-0005-0000-0000-000028030000}"/>
    <cellStyle name="Normal 204" xfId="528" xr:uid="{00000000-0005-0000-0000-000029030000}"/>
    <cellStyle name="Normal 204 2" xfId="529" xr:uid="{00000000-0005-0000-0000-00002A030000}"/>
    <cellStyle name="Normal 205" xfId="530" xr:uid="{00000000-0005-0000-0000-00002B030000}"/>
    <cellStyle name="Normal 205 2" xfId="531" xr:uid="{00000000-0005-0000-0000-00002C030000}"/>
    <cellStyle name="Normal 206" xfId="532" xr:uid="{00000000-0005-0000-0000-00002D030000}"/>
    <cellStyle name="Normal 206 2" xfId="533" xr:uid="{00000000-0005-0000-0000-00002E030000}"/>
    <cellStyle name="Normal 207" xfId="534" xr:uid="{00000000-0005-0000-0000-00002F030000}"/>
    <cellStyle name="Normal 207 2" xfId="535" xr:uid="{00000000-0005-0000-0000-000030030000}"/>
    <cellStyle name="Normal 208" xfId="536" xr:uid="{00000000-0005-0000-0000-000031030000}"/>
    <cellStyle name="Normal 208 2" xfId="537" xr:uid="{00000000-0005-0000-0000-000032030000}"/>
    <cellStyle name="Normal 209" xfId="538" xr:uid="{00000000-0005-0000-0000-000033030000}"/>
    <cellStyle name="Normal 209 2" xfId="539" xr:uid="{00000000-0005-0000-0000-000034030000}"/>
    <cellStyle name="Normal 21" xfId="540" xr:uid="{00000000-0005-0000-0000-000035030000}"/>
    <cellStyle name="Normal 21 2" xfId="541" xr:uid="{00000000-0005-0000-0000-000036030000}"/>
    <cellStyle name="Normal 21 3" xfId="542" xr:uid="{00000000-0005-0000-0000-000037030000}"/>
    <cellStyle name="Normal 21 4" xfId="543" xr:uid="{00000000-0005-0000-0000-000038030000}"/>
    <cellStyle name="Normal 21 5" xfId="544" xr:uid="{00000000-0005-0000-0000-000039030000}"/>
    <cellStyle name="Normal 210" xfId="545" xr:uid="{00000000-0005-0000-0000-00003A030000}"/>
    <cellStyle name="Normal 210 2" xfId="546" xr:uid="{00000000-0005-0000-0000-00003B030000}"/>
    <cellStyle name="Normal 211" xfId="547" xr:uid="{00000000-0005-0000-0000-00003C030000}"/>
    <cellStyle name="Normal 211 2" xfId="548" xr:uid="{00000000-0005-0000-0000-00003D030000}"/>
    <cellStyle name="Normal 212" xfId="549" xr:uid="{00000000-0005-0000-0000-00003E030000}"/>
    <cellStyle name="Normal 212 2" xfId="550" xr:uid="{00000000-0005-0000-0000-00003F030000}"/>
    <cellStyle name="Normal 213" xfId="551" xr:uid="{00000000-0005-0000-0000-000040030000}"/>
    <cellStyle name="Normal 213 2" xfId="552" xr:uid="{00000000-0005-0000-0000-000041030000}"/>
    <cellStyle name="Normal 214" xfId="553" xr:uid="{00000000-0005-0000-0000-000042030000}"/>
    <cellStyle name="Normal 214 2" xfId="554" xr:uid="{00000000-0005-0000-0000-000043030000}"/>
    <cellStyle name="Normal 215" xfId="555" xr:uid="{00000000-0005-0000-0000-000044030000}"/>
    <cellStyle name="Normal 215 2" xfId="556" xr:uid="{00000000-0005-0000-0000-000045030000}"/>
    <cellStyle name="Normal 216" xfId="557" xr:uid="{00000000-0005-0000-0000-000046030000}"/>
    <cellStyle name="Normal 216 2" xfId="558" xr:uid="{00000000-0005-0000-0000-000047030000}"/>
    <cellStyle name="Normal 217" xfId="559" xr:uid="{00000000-0005-0000-0000-000048030000}"/>
    <cellStyle name="Normal 217 2" xfId="560" xr:uid="{00000000-0005-0000-0000-000049030000}"/>
    <cellStyle name="Normal 218" xfId="561" xr:uid="{00000000-0005-0000-0000-00004A030000}"/>
    <cellStyle name="Normal 218 2" xfId="562" xr:uid="{00000000-0005-0000-0000-00004B030000}"/>
    <cellStyle name="Normal 219" xfId="563" xr:uid="{00000000-0005-0000-0000-00004C030000}"/>
    <cellStyle name="Normal 219 2" xfId="564" xr:uid="{00000000-0005-0000-0000-00004D030000}"/>
    <cellStyle name="Normal 22" xfId="565" xr:uid="{00000000-0005-0000-0000-00004E030000}"/>
    <cellStyle name="Normal 22 2" xfId="566" xr:uid="{00000000-0005-0000-0000-00004F030000}"/>
    <cellStyle name="Normal 220" xfId="567" xr:uid="{00000000-0005-0000-0000-000050030000}"/>
    <cellStyle name="Normal 220 2" xfId="568" xr:uid="{00000000-0005-0000-0000-000051030000}"/>
    <cellStyle name="Normal 221" xfId="569" xr:uid="{00000000-0005-0000-0000-000052030000}"/>
    <cellStyle name="Normal 221 2" xfId="570" xr:uid="{00000000-0005-0000-0000-000053030000}"/>
    <cellStyle name="Normal 222" xfId="571" xr:uid="{00000000-0005-0000-0000-000054030000}"/>
    <cellStyle name="Normal 222 2" xfId="572" xr:uid="{00000000-0005-0000-0000-000055030000}"/>
    <cellStyle name="Normal 223" xfId="573" xr:uid="{00000000-0005-0000-0000-000056030000}"/>
    <cellStyle name="Normal 223 2" xfId="574" xr:uid="{00000000-0005-0000-0000-000057030000}"/>
    <cellStyle name="Normal 224" xfId="575" xr:uid="{00000000-0005-0000-0000-000058030000}"/>
    <cellStyle name="Normal 224 2" xfId="576" xr:uid="{00000000-0005-0000-0000-000059030000}"/>
    <cellStyle name="Normal 225" xfId="577" xr:uid="{00000000-0005-0000-0000-00005A030000}"/>
    <cellStyle name="Normal 225 2" xfId="578" xr:uid="{00000000-0005-0000-0000-00005B030000}"/>
    <cellStyle name="Normal 226" xfId="579" xr:uid="{00000000-0005-0000-0000-00005C030000}"/>
    <cellStyle name="Normal 226 2" xfId="580" xr:uid="{00000000-0005-0000-0000-00005D030000}"/>
    <cellStyle name="Normal 227" xfId="581" xr:uid="{00000000-0005-0000-0000-00005E030000}"/>
    <cellStyle name="Normal 227 2" xfId="582" xr:uid="{00000000-0005-0000-0000-00005F030000}"/>
    <cellStyle name="Normal 228" xfId="583" xr:uid="{00000000-0005-0000-0000-000060030000}"/>
    <cellStyle name="Normal 228 2" xfId="584" xr:uid="{00000000-0005-0000-0000-000061030000}"/>
    <cellStyle name="Normal 229" xfId="585" xr:uid="{00000000-0005-0000-0000-000062030000}"/>
    <cellStyle name="Normal 229 2" xfId="586" xr:uid="{00000000-0005-0000-0000-000063030000}"/>
    <cellStyle name="Normal 23" xfId="587" xr:uid="{00000000-0005-0000-0000-000064030000}"/>
    <cellStyle name="Normal 23 2" xfId="588" xr:uid="{00000000-0005-0000-0000-000065030000}"/>
    <cellStyle name="Normal 23 3" xfId="589" xr:uid="{00000000-0005-0000-0000-000066030000}"/>
    <cellStyle name="Normal 23 4" xfId="590" xr:uid="{00000000-0005-0000-0000-000067030000}"/>
    <cellStyle name="Normal 23 5" xfId="591" xr:uid="{00000000-0005-0000-0000-000068030000}"/>
    <cellStyle name="Normal 230" xfId="592" xr:uid="{00000000-0005-0000-0000-000069030000}"/>
    <cellStyle name="Normal 230 2" xfId="593" xr:uid="{00000000-0005-0000-0000-00006A030000}"/>
    <cellStyle name="Normal 231" xfId="594" xr:uid="{00000000-0005-0000-0000-00006B030000}"/>
    <cellStyle name="Normal 231 2" xfId="595" xr:uid="{00000000-0005-0000-0000-00006C030000}"/>
    <cellStyle name="Normal 232" xfId="596" xr:uid="{00000000-0005-0000-0000-00006D030000}"/>
    <cellStyle name="Normal 232 2" xfId="597" xr:uid="{00000000-0005-0000-0000-00006E030000}"/>
    <cellStyle name="Normal 233" xfId="598" xr:uid="{00000000-0005-0000-0000-00006F030000}"/>
    <cellStyle name="Normal 233 2" xfId="599" xr:uid="{00000000-0005-0000-0000-000070030000}"/>
    <cellStyle name="Normal 234" xfId="600" xr:uid="{00000000-0005-0000-0000-000071030000}"/>
    <cellStyle name="Normal 234 2" xfId="601" xr:uid="{00000000-0005-0000-0000-000072030000}"/>
    <cellStyle name="Normal 235" xfId="602" xr:uid="{00000000-0005-0000-0000-000073030000}"/>
    <cellStyle name="Normal 235 2" xfId="603" xr:uid="{00000000-0005-0000-0000-000074030000}"/>
    <cellStyle name="Normal 236" xfId="604" xr:uid="{00000000-0005-0000-0000-000075030000}"/>
    <cellStyle name="Normal 236 2" xfId="605" xr:uid="{00000000-0005-0000-0000-000076030000}"/>
    <cellStyle name="Normal 237" xfId="606" xr:uid="{00000000-0005-0000-0000-000077030000}"/>
    <cellStyle name="Normal 237 2" xfId="607" xr:uid="{00000000-0005-0000-0000-000078030000}"/>
    <cellStyle name="Normal 238" xfId="608" xr:uid="{00000000-0005-0000-0000-000079030000}"/>
    <cellStyle name="Normal 238 2" xfId="609" xr:uid="{00000000-0005-0000-0000-00007A030000}"/>
    <cellStyle name="Normal 239" xfId="610" xr:uid="{00000000-0005-0000-0000-00007B030000}"/>
    <cellStyle name="Normal 239 2" xfId="611" xr:uid="{00000000-0005-0000-0000-00007C030000}"/>
    <cellStyle name="Normal 24" xfId="612" xr:uid="{00000000-0005-0000-0000-00007D030000}"/>
    <cellStyle name="Normal 24 2" xfId="613" xr:uid="{00000000-0005-0000-0000-00007E030000}"/>
    <cellStyle name="Normal 240" xfId="614" xr:uid="{00000000-0005-0000-0000-00007F030000}"/>
    <cellStyle name="Normal 240 2" xfId="615" xr:uid="{00000000-0005-0000-0000-000080030000}"/>
    <cellStyle name="Normal 241" xfId="616" xr:uid="{00000000-0005-0000-0000-000081030000}"/>
    <cellStyle name="Normal 241 2" xfId="617" xr:uid="{00000000-0005-0000-0000-000082030000}"/>
    <cellStyle name="Normal 242" xfId="618" xr:uid="{00000000-0005-0000-0000-000083030000}"/>
    <cellStyle name="Normal 242 2" xfId="619" xr:uid="{00000000-0005-0000-0000-000084030000}"/>
    <cellStyle name="Normal 243" xfId="620" xr:uid="{00000000-0005-0000-0000-000085030000}"/>
    <cellStyle name="Normal 243 2" xfId="621" xr:uid="{00000000-0005-0000-0000-000086030000}"/>
    <cellStyle name="Normal 244" xfId="622" xr:uid="{00000000-0005-0000-0000-000087030000}"/>
    <cellStyle name="Normal 244 2" xfId="623" xr:uid="{00000000-0005-0000-0000-000088030000}"/>
    <cellStyle name="Normal 245" xfId="624" xr:uid="{00000000-0005-0000-0000-000089030000}"/>
    <cellStyle name="Normal 245 2" xfId="625" xr:uid="{00000000-0005-0000-0000-00008A030000}"/>
    <cellStyle name="Normal 246" xfId="626" xr:uid="{00000000-0005-0000-0000-00008B030000}"/>
    <cellStyle name="Normal 246 2" xfId="627" xr:uid="{00000000-0005-0000-0000-00008C030000}"/>
    <cellStyle name="Normal 247" xfId="628" xr:uid="{00000000-0005-0000-0000-00008D030000}"/>
    <cellStyle name="Normal 247 2" xfId="629" xr:uid="{00000000-0005-0000-0000-00008E030000}"/>
    <cellStyle name="Normal 248" xfId="630" xr:uid="{00000000-0005-0000-0000-00008F030000}"/>
    <cellStyle name="Normal 248 2" xfId="631" xr:uid="{00000000-0005-0000-0000-000090030000}"/>
    <cellStyle name="Normal 249" xfId="632" xr:uid="{00000000-0005-0000-0000-000091030000}"/>
    <cellStyle name="Normal 249 2" xfId="633" xr:uid="{00000000-0005-0000-0000-000092030000}"/>
    <cellStyle name="Normal 25" xfId="634" xr:uid="{00000000-0005-0000-0000-000093030000}"/>
    <cellStyle name="Normal 25 2" xfId="635" xr:uid="{00000000-0005-0000-0000-000094030000}"/>
    <cellStyle name="Normal 250" xfId="636" xr:uid="{00000000-0005-0000-0000-000095030000}"/>
    <cellStyle name="Normal 250 2" xfId="637" xr:uid="{00000000-0005-0000-0000-000096030000}"/>
    <cellStyle name="Normal 251" xfId="638" xr:uid="{00000000-0005-0000-0000-000097030000}"/>
    <cellStyle name="Normal 251 2" xfId="639" xr:uid="{00000000-0005-0000-0000-000098030000}"/>
    <cellStyle name="Normal 252" xfId="640" xr:uid="{00000000-0005-0000-0000-000099030000}"/>
    <cellStyle name="Normal 252 2" xfId="641" xr:uid="{00000000-0005-0000-0000-00009A030000}"/>
    <cellStyle name="Normal 253" xfId="642" xr:uid="{00000000-0005-0000-0000-00009B030000}"/>
    <cellStyle name="Normal 253 2" xfId="643" xr:uid="{00000000-0005-0000-0000-00009C030000}"/>
    <cellStyle name="Normal 254" xfId="644" xr:uid="{00000000-0005-0000-0000-00009D030000}"/>
    <cellStyle name="Normal 254 2" xfId="645" xr:uid="{00000000-0005-0000-0000-00009E030000}"/>
    <cellStyle name="Normal 255" xfId="646" xr:uid="{00000000-0005-0000-0000-00009F030000}"/>
    <cellStyle name="Normal 255 2" xfId="647" xr:uid="{00000000-0005-0000-0000-0000A0030000}"/>
    <cellStyle name="Normal 256" xfId="648" xr:uid="{00000000-0005-0000-0000-0000A1030000}"/>
    <cellStyle name="Normal 256 2" xfId="649" xr:uid="{00000000-0005-0000-0000-0000A2030000}"/>
    <cellStyle name="Normal 257" xfId="650" xr:uid="{00000000-0005-0000-0000-0000A3030000}"/>
    <cellStyle name="Normal 257 2" xfId="651" xr:uid="{00000000-0005-0000-0000-0000A4030000}"/>
    <cellStyle name="Normal 258" xfId="652" xr:uid="{00000000-0005-0000-0000-0000A5030000}"/>
    <cellStyle name="Normal 258 2" xfId="653" xr:uid="{00000000-0005-0000-0000-0000A6030000}"/>
    <cellStyle name="Normal 258 3" xfId="654" xr:uid="{00000000-0005-0000-0000-0000A7030000}"/>
    <cellStyle name="Normal 26" xfId="655" xr:uid="{00000000-0005-0000-0000-0000A8030000}"/>
    <cellStyle name="Normal 26 2" xfId="656" xr:uid="{00000000-0005-0000-0000-0000A9030000}"/>
    <cellStyle name="Normal 27" xfId="657" xr:uid="{00000000-0005-0000-0000-0000AA030000}"/>
    <cellStyle name="Normal 27 2" xfId="658" xr:uid="{00000000-0005-0000-0000-0000AB030000}"/>
    <cellStyle name="Normal 28" xfId="659" xr:uid="{00000000-0005-0000-0000-0000AC030000}"/>
    <cellStyle name="Normal 28 2" xfId="660" xr:uid="{00000000-0005-0000-0000-0000AD030000}"/>
    <cellStyle name="Normal 28 3" xfId="661" xr:uid="{00000000-0005-0000-0000-0000AE030000}"/>
    <cellStyle name="Normal 28 4" xfId="662" xr:uid="{00000000-0005-0000-0000-0000AF030000}"/>
    <cellStyle name="Normal 28 5" xfId="663" xr:uid="{00000000-0005-0000-0000-0000B0030000}"/>
    <cellStyle name="Normal 29" xfId="664" xr:uid="{00000000-0005-0000-0000-0000B1030000}"/>
    <cellStyle name="Normal 29 2" xfId="665" xr:uid="{00000000-0005-0000-0000-0000B2030000}"/>
    <cellStyle name="Normal 29 3" xfId="666" xr:uid="{00000000-0005-0000-0000-0000B3030000}"/>
    <cellStyle name="Normal 29 4" xfId="667" xr:uid="{00000000-0005-0000-0000-0000B4030000}"/>
    <cellStyle name="Normal 29 5" xfId="668" xr:uid="{00000000-0005-0000-0000-0000B5030000}"/>
    <cellStyle name="Normal 3" xfId="669" xr:uid="{00000000-0005-0000-0000-0000B6030000}"/>
    <cellStyle name="Normal 3 2" xfId="670" xr:uid="{00000000-0005-0000-0000-0000B7030000}"/>
    <cellStyle name="Normal 3 3" xfId="671" xr:uid="{00000000-0005-0000-0000-0000B8030000}"/>
    <cellStyle name="Normal 3 4" xfId="672" xr:uid="{00000000-0005-0000-0000-0000B9030000}"/>
    <cellStyle name="Normal 3 5" xfId="673" xr:uid="{00000000-0005-0000-0000-0000BA030000}"/>
    <cellStyle name="Normal 3 6" xfId="674" xr:uid="{00000000-0005-0000-0000-0000BB030000}"/>
    <cellStyle name="Normal 30" xfId="675" xr:uid="{00000000-0005-0000-0000-0000BC030000}"/>
    <cellStyle name="Normal 30 2" xfId="676" xr:uid="{00000000-0005-0000-0000-0000BD030000}"/>
    <cellStyle name="Normal 31" xfId="677" xr:uid="{00000000-0005-0000-0000-0000BE030000}"/>
    <cellStyle name="Normal 31 2" xfId="678" xr:uid="{00000000-0005-0000-0000-0000BF030000}"/>
    <cellStyle name="Normal 32" xfId="679" xr:uid="{00000000-0005-0000-0000-0000C0030000}"/>
    <cellStyle name="Normal 32 2" xfId="680" xr:uid="{00000000-0005-0000-0000-0000C1030000}"/>
    <cellStyle name="Normal 33" xfId="681" xr:uid="{00000000-0005-0000-0000-0000C2030000}"/>
    <cellStyle name="Normal 33 2" xfId="682" xr:uid="{00000000-0005-0000-0000-0000C3030000}"/>
    <cellStyle name="Normal 34" xfId="683" xr:uid="{00000000-0005-0000-0000-0000C4030000}"/>
    <cellStyle name="Normal 34 2" xfId="684" xr:uid="{00000000-0005-0000-0000-0000C5030000}"/>
    <cellStyle name="Normal 35" xfId="685" xr:uid="{00000000-0005-0000-0000-0000C6030000}"/>
    <cellStyle name="Normal 35 2" xfId="686" xr:uid="{00000000-0005-0000-0000-0000C7030000}"/>
    <cellStyle name="Normal 36" xfId="687" xr:uid="{00000000-0005-0000-0000-0000C8030000}"/>
    <cellStyle name="Normal 36 2" xfId="688" xr:uid="{00000000-0005-0000-0000-0000C9030000}"/>
    <cellStyle name="Normal 37" xfId="689" xr:uid="{00000000-0005-0000-0000-0000CA030000}"/>
    <cellStyle name="Normal 37 2" xfId="690" xr:uid="{00000000-0005-0000-0000-0000CB030000}"/>
    <cellStyle name="Normal 38" xfId="691" xr:uid="{00000000-0005-0000-0000-0000CC030000}"/>
    <cellStyle name="Normal 38 2" xfId="692" xr:uid="{00000000-0005-0000-0000-0000CD030000}"/>
    <cellStyle name="Normal 39" xfId="693" xr:uid="{00000000-0005-0000-0000-0000CE030000}"/>
    <cellStyle name="Normal 39 2" xfId="694" xr:uid="{00000000-0005-0000-0000-0000CF030000}"/>
    <cellStyle name="Normal 4" xfId="695" xr:uid="{00000000-0005-0000-0000-0000D0030000}"/>
    <cellStyle name="Normal 4 2" xfId="696" xr:uid="{00000000-0005-0000-0000-0000D1030000}"/>
    <cellStyle name="Normal 4 3" xfId="697" xr:uid="{00000000-0005-0000-0000-0000D2030000}"/>
    <cellStyle name="Normal 4 4" xfId="698" xr:uid="{00000000-0005-0000-0000-0000D3030000}"/>
    <cellStyle name="Normal 40" xfId="699" xr:uid="{00000000-0005-0000-0000-0000D4030000}"/>
    <cellStyle name="Normal 40 2" xfId="700" xr:uid="{00000000-0005-0000-0000-0000D5030000}"/>
    <cellStyle name="Normal 41" xfId="701" xr:uid="{00000000-0005-0000-0000-0000D6030000}"/>
    <cellStyle name="Normal 41 2" xfId="702" xr:uid="{00000000-0005-0000-0000-0000D7030000}"/>
    <cellStyle name="Normal 42" xfId="703" xr:uid="{00000000-0005-0000-0000-0000D8030000}"/>
    <cellStyle name="Normal 42 2" xfId="704" xr:uid="{00000000-0005-0000-0000-0000D9030000}"/>
    <cellStyle name="Normal 43" xfId="705" xr:uid="{00000000-0005-0000-0000-0000DA030000}"/>
    <cellStyle name="Normal 43 2" xfId="706" xr:uid="{00000000-0005-0000-0000-0000DB030000}"/>
    <cellStyle name="Normal 44" xfId="707" xr:uid="{00000000-0005-0000-0000-0000DC030000}"/>
    <cellStyle name="Normal 44 2" xfId="708" xr:uid="{00000000-0005-0000-0000-0000DD030000}"/>
    <cellStyle name="Normal 45" xfId="709" xr:uid="{00000000-0005-0000-0000-0000DE030000}"/>
    <cellStyle name="Normal 45 2" xfId="710" xr:uid="{00000000-0005-0000-0000-0000DF030000}"/>
    <cellStyle name="Normal 46" xfId="711" xr:uid="{00000000-0005-0000-0000-0000E0030000}"/>
    <cellStyle name="Normal 46 2" xfId="712" xr:uid="{00000000-0005-0000-0000-0000E1030000}"/>
    <cellStyle name="Normal 47" xfId="713" xr:uid="{00000000-0005-0000-0000-0000E2030000}"/>
    <cellStyle name="Normal 47 2" xfId="714" xr:uid="{00000000-0005-0000-0000-0000E3030000}"/>
    <cellStyle name="Normal 48" xfId="715" xr:uid="{00000000-0005-0000-0000-0000E4030000}"/>
    <cellStyle name="Normal 48 2" xfId="716" xr:uid="{00000000-0005-0000-0000-0000E5030000}"/>
    <cellStyle name="Normal 49" xfId="717" xr:uid="{00000000-0005-0000-0000-0000E6030000}"/>
    <cellStyle name="Normal 49 2" xfId="718" xr:uid="{00000000-0005-0000-0000-0000E7030000}"/>
    <cellStyle name="Normal 5" xfId="719" xr:uid="{00000000-0005-0000-0000-0000E8030000}"/>
    <cellStyle name="Normal 50" xfId="720" xr:uid="{00000000-0005-0000-0000-0000E9030000}"/>
    <cellStyle name="Normal 50 2" xfId="721" xr:uid="{00000000-0005-0000-0000-0000EA030000}"/>
    <cellStyle name="Normal 51" xfId="722" xr:uid="{00000000-0005-0000-0000-0000EB030000}"/>
    <cellStyle name="Normal 51 2" xfId="723" xr:uid="{00000000-0005-0000-0000-0000EC030000}"/>
    <cellStyle name="Normal 52" xfId="724" xr:uid="{00000000-0005-0000-0000-0000ED030000}"/>
    <cellStyle name="Normal 52 2" xfId="725" xr:uid="{00000000-0005-0000-0000-0000EE030000}"/>
    <cellStyle name="Normal 53" xfId="726" xr:uid="{00000000-0005-0000-0000-0000EF030000}"/>
    <cellStyle name="Normal 53 2" xfId="727" xr:uid="{00000000-0005-0000-0000-0000F0030000}"/>
    <cellStyle name="Normal 54" xfId="728" xr:uid="{00000000-0005-0000-0000-0000F1030000}"/>
    <cellStyle name="Normal 54 2" xfId="729" xr:uid="{00000000-0005-0000-0000-0000F2030000}"/>
    <cellStyle name="Normal 55" xfId="730" xr:uid="{00000000-0005-0000-0000-0000F3030000}"/>
    <cellStyle name="Normal 55 2" xfId="731" xr:uid="{00000000-0005-0000-0000-0000F4030000}"/>
    <cellStyle name="Normal 56" xfId="732" xr:uid="{00000000-0005-0000-0000-0000F5030000}"/>
    <cellStyle name="Normal 56 2" xfId="733" xr:uid="{00000000-0005-0000-0000-0000F6030000}"/>
    <cellStyle name="Normal 57" xfId="734" xr:uid="{00000000-0005-0000-0000-0000F7030000}"/>
    <cellStyle name="Normal 57 2" xfId="735" xr:uid="{00000000-0005-0000-0000-0000F8030000}"/>
    <cellStyle name="Normal 58" xfId="736" xr:uid="{00000000-0005-0000-0000-0000F9030000}"/>
    <cellStyle name="Normal 58 2" xfId="737" xr:uid="{00000000-0005-0000-0000-0000FA030000}"/>
    <cellStyle name="Normal 59" xfId="738" xr:uid="{00000000-0005-0000-0000-0000FB030000}"/>
    <cellStyle name="Normal 59 2" xfId="739" xr:uid="{00000000-0005-0000-0000-0000FC030000}"/>
    <cellStyle name="Normal 6" xfId="740" xr:uid="{00000000-0005-0000-0000-0000FD030000}"/>
    <cellStyle name="Normal 6 2" xfId="741" xr:uid="{00000000-0005-0000-0000-0000FE030000}"/>
    <cellStyle name="Normal 60" xfId="742" xr:uid="{00000000-0005-0000-0000-0000FF030000}"/>
    <cellStyle name="Normal 60 2" xfId="743" xr:uid="{00000000-0005-0000-0000-000000040000}"/>
    <cellStyle name="Normal 61" xfId="744" xr:uid="{00000000-0005-0000-0000-000001040000}"/>
    <cellStyle name="Normal 61 2" xfId="745" xr:uid="{00000000-0005-0000-0000-000002040000}"/>
    <cellStyle name="Normal 62" xfId="746" xr:uid="{00000000-0005-0000-0000-000003040000}"/>
    <cellStyle name="Normal 62 2" xfId="747" xr:uid="{00000000-0005-0000-0000-000004040000}"/>
    <cellStyle name="Normal 63" xfId="748" xr:uid="{00000000-0005-0000-0000-000005040000}"/>
    <cellStyle name="Normal 63 2" xfId="749" xr:uid="{00000000-0005-0000-0000-000006040000}"/>
    <cellStyle name="Normal 64" xfId="750" xr:uid="{00000000-0005-0000-0000-000007040000}"/>
    <cellStyle name="Normal 64 2" xfId="751" xr:uid="{00000000-0005-0000-0000-000008040000}"/>
    <cellStyle name="Normal 65" xfId="752" xr:uid="{00000000-0005-0000-0000-000009040000}"/>
    <cellStyle name="Normal 65 2" xfId="753" xr:uid="{00000000-0005-0000-0000-00000A040000}"/>
    <cellStyle name="Normal 66" xfId="754" xr:uid="{00000000-0005-0000-0000-00000B040000}"/>
    <cellStyle name="Normal 66 2" xfId="755" xr:uid="{00000000-0005-0000-0000-00000C040000}"/>
    <cellStyle name="Normal 67" xfId="756" xr:uid="{00000000-0005-0000-0000-00000D040000}"/>
    <cellStyle name="Normal 67 2" xfId="757" xr:uid="{00000000-0005-0000-0000-00000E040000}"/>
    <cellStyle name="Normal 68" xfId="758" xr:uid="{00000000-0005-0000-0000-00000F040000}"/>
    <cellStyle name="Normal 68 2" xfId="759" xr:uid="{00000000-0005-0000-0000-000010040000}"/>
    <cellStyle name="Normal 69" xfId="760" xr:uid="{00000000-0005-0000-0000-000011040000}"/>
    <cellStyle name="Normal 69 2" xfId="761" xr:uid="{00000000-0005-0000-0000-000012040000}"/>
    <cellStyle name="Normal 7" xfId="762" xr:uid="{00000000-0005-0000-0000-000013040000}"/>
    <cellStyle name="Normal 7 2" xfId="763" xr:uid="{00000000-0005-0000-0000-000014040000}"/>
    <cellStyle name="Normal 7 3" xfId="764" xr:uid="{00000000-0005-0000-0000-000015040000}"/>
    <cellStyle name="Normal 7 4" xfId="765" xr:uid="{00000000-0005-0000-0000-000016040000}"/>
    <cellStyle name="Normal 7 5" xfId="766" xr:uid="{00000000-0005-0000-0000-000017040000}"/>
    <cellStyle name="Normal 70" xfId="767" xr:uid="{00000000-0005-0000-0000-000018040000}"/>
    <cellStyle name="Normal 70 2" xfId="768" xr:uid="{00000000-0005-0000-0000-000019040000}"/>
    <cellStyle name="Normal 71" xfId="769" xr:uid="{00000000-0005-0000-0000-00001A040000}"/>
    <cellStyle name="Normal 71 2" xfId="770" xr:uid="{00000000-0005-0000-0000-00001B040000}"/>
    <cellStyle name="Normal 72" xfId="771" xr:uid="{00000000-0005-0000-0000-00001C040000}"/>
    <cellStyle name="Normal 72 2" xfId="772" xr:uid="{00000000-0005-0000-0000-00001D040000}"/>
    <cellStyle name="Normal 73" xfId="773" xr:uid="{00000000-0005-0000-0000-00001E040000}"/>
    <cellStyle name="Normal 73 2" xfId="774" xr:uid="{00000000-0005-0000-0000-00001F040000}"/>
    <cellStyle name="Normal 74" xfId="775" xr:uid="{00000000-0005-0000-0000-000020040000}"/>
    <cellStyle name="Normal 74 2" xfId="776" xr:uid="{00000000-0005-0000-0000-000021040000}"/>
    <cellStyle name="Normal 75" xfId="777" xr:uid="{00000000-0005-0000-0000-000022040000}"/>
    <cellStyle name="Normal 75 2" xfId="778" xr:uid="{00000000-0005-0000-0000-000023040000}"/>
    <cellStyle name="Normal 76" xfId="779" xr:uid="{00000000-0005-0000-0000-000024040000}"/>
    <cellStyle name="Normal 76 2" xfId="780" xr:uid="{00000000-0005-0000-0000-000025040000}"/>
    <cellStyle name="Normal 77" xfId="781" xr:uid="{00000000-0005-0000-0000-000026040000}"/>
    <cellStyle name="Normal 77 2" xfId="782" xr:uid="{00000000-0005-0000-0000-000027040000}"/>
    <cellStyle name="Normal 78" xfId="783" xr:uid="{00000000-0005-0000-0000-000028040000}"/>
    <cellStyle name="Normal 78 2" xfId="784" xr:uid="{00000000-0005-0000-0000-000029040000}"/>
    <cellStyle name="Normal 79" xfId="785" xr:uid="{00000000-0005-0000-0000-00002A040000}"/>
    <cellStyle name="Normal 79 2" xfId="786" xr:uid="{00000000-0005-0000-0000-00002B040000}"/>
    <cellStyle name="Normal 8" xfId="787" xr:uid="{00000000-0005-0000-0000-00002C040000}"/>
    <cellStyle name="Normal 80" xfId="788" xr:uid="{00000000-0005-0000-0000-00002D040000}"/>
    <cellStyle name="Normal 80 2" xfId="789" xr:uid="{00000000-0005-0000-0000-00002E040000}"/>
    <cellStyle name="Normal 81" xfId="790" xr:uid="{00000000-0005-0000-0000-00002F040000}"/>
    <cellStyle name="Normal 81 2" xfId="791" xr:uid="{00000000-0005-0000-0000-000030040000}"/>
    <cellStyle name="Normal 82" xfId="792" xr:uid="{00000000-0005-0000-0000-000031040000}"/>
    <cellStyle name="Normal 82 2" xfId="793" xr:uid="{00000000-0005-0000-0000-000032040000}"/>
    <cellStyle name="Normal 83" xfId="794" xr:uid="{00000000-0005-0000-0000-000033040000}"/>
    <cellStyle name="Normal 83 2" xfId="795" xr:uid="{00000000-0005-0000-0000-000034040000}"/>
    <cellStyle name="Normal 84" xfId="796" xr:uid="{00000000-0005-0000-0000-000035040000}"/>
    <cellStyle name="Normal 84 2" xfId="797" xr:uid="{00000000-0005-0000-0000-000036040000}"/>
    <cellStyle name="Normal 85" xfId="798" xr:uid="{00000000-0005-0000-0000-000037040000}"/>
    <cellStyle name="Normal 85 2" xfId="799" xr:uid="{00000000-0005-0000-0000-000038040000}"/>
    <cellStyle name="Normal 86" xfId="800" xr:uid="{00000000-0005-0000-0000-000039040000}"/>
    <cellStyle name="Normal 86 2" xfId="801" xr:uid="{00000000-0005-0000-0000-00003A040000}"/>
    <cellStyle name="Normal 87" xfId="802" xr:uid="{00000000-0005-0000-0000-00003B040000}"/>
    <cellStyle name="Normal 87 2" xfId="803" xr:uid="{00000000-0005-0000-0000-00003C040000}"/>
    <cellStyle name="Normal 88" xfId="804" xr:uid="{00000000-0005-0000-0000-00003D040000}"/>
    <cellStyle name="Normal 88 2" xfId="805" xr:uid="{00000000-0005-0000-0000-00003E040000}"/>
    <cellStyle name="Normal 89" xfId="806" xr:uid="{00000000-0005-0000-0000-00003F040000}"/>
    <cellStyle name="Normal 89 2" xfId="807" xr:uid="{00000000-0005-0000-0000-000040040000}"/>
    <cellStyle name="Normal 9" xfId="808" xr:uid="{00000000-0005-0000-0000-000041040000}"/>
    <cellStyle name="Normal 9 2" xfId="809" xr:uid="{00000000-0005-0000-0000-000042040000}"/>
    <cellStyle name="Normal 9 3" xfId="810" xr:uid="{00000000-0005-0000-0000-000043040000}"/>
    <cellStyle name="Normal 9 4" xfId="811" xr:uid="{00000000-0005-0000-0000-000044040000}"/>
    <cellStyle name="Normal 9 5" xfId="812" xr:uid="{00000000-0005-0000-0000-000045040000}"/>
    <cellStyle name="Normal 90" xfId="813" xr:uid="{00000000-0005-0000-0000-000046040000}"/>
    <cellStyle name="Normal 90 2" xfId="814" xr:uid="{00000000-0005-0000-0000-000047040000}"/>
    <cellStyle name="Normal 91" xfId="815" xr:uid="{00000000-0005-0000-0000-000048040000}"/>
    <cellStyle name="Normal 91 2" xfId="816" xr:uid="{00000000-0005-0000-0000-000049040000}"/>
    <cellStyle name="Normal 92" xfId="817" xr:uid="{00000000-0005-0000-0000-00004A040000}"/>
    <cellStyle name="Normal 92 2" xfId="818" xr:uid="{00000000-0005-0000-0000-00004B040000}"/>
    <cellStyle name="Normal 93" xfId="819" xr:uid="{00000000-0005-0000-0000-00004C040000}"/>
    <cellStyle name="Normal 93 2" xfId="820" xr:uid="{00000000-0005-0000-0000-00004D040000}"/>
    <cellStyle name="Normal 94" xfId="821" xr:uid="{00000000-0005-0000-0000-00004E040000}"/>
    <cellStyle name="Normal 94 2" xfId="822" xr:uid="{00000000-0005-0000-0000-00004F040000}"/>
    <cellStyle name="Normal 95" xfId="823" xr:uid="{00000000-0005-0000-0000-000050040000}"/>
    <cellStyle name="Normal 95 2" xfId="824" xr:uid="{00000000-0005-0000-0000-000051040000}"/>
    <cellStyle name="Normal 96" xfId="825" xr:uid="{00000000-0005-0000-0000-000052040000}"/>
    <cellStyle name="Normal 96 2" xfId="826" xr:uid="{00000000-0005-0000-0000-000053040000}"/>
    <cellStyle name="Normal 97" xfId="827" xr:uid="{00000000-0005-0000-0000-000054040000}"/>
    <cellStyle name="Normal 97 2" xfId="828" xr:uid="{00000000-0005-0000-0000-000055040000}"/>
    <cellStyle name="Normal 98" xfId="829" xr:uid="{00000000-0005-0000-0000-000056040000}"/>
    <cellStyle name="Normal 98 2" xfId="830" xr:uid="{00000000-0005-0000-0000-000057040000}"/>
    <cellStyle name="Normal 99" xfId="831" xr:uid="{00000000-0005-0000-0000-000058040000}"/>
    <cellStyle name="Normal 99 2" xfId="832" xr:uid="{00000000-0005-0000-0000-000059040000}"/>
    <cellStyle name="Note 2" xfId="833" xr:uid="{00000000-0005-0000-0000-00005A040000}"/>
    <cellStyle name="Note 2 2" xfId="834" xr:uid="{00000000-0005-0000-0000-00005B040000}"/>
    <cellStyle name="Note 2 3" xfId="835" xr:uid="{00000000-0005-0000-0000-00005C040000}"/>
    <cellStyle name="Note 2 4" xfId="836" xr:uid="{00000000-0005-0000-0000-00005D040000}"/>
    <cellStyle name="Note 3" xfId="837" xr:uid="{00000000-0005-0000-0000-00005E040000}"/>
    <cellStyle name="Note 3 2" xfId="838" xr:uid="{00000000-0005-0000-0000-00005F040000}"/>
    <cellStyle name="Note 4" xfId="839" xr:uid="{00000000-0005-0000-0000-000060040000}"/>
    <cellStyle name="Output 2" xfId="840" xr:uid="{00000000-0005-0000-0000-000061040000}"/>
    <cellStyle name="Sheet Title" xfId="841" xr:uid="{00000000-0005-0000-0000-000062040000}"/>
    <cellStyle name="Title 2" xfId="842" xr:uid="{00000000-0005-0000-0000-000063040000}"/>
    <cellStyle name="Total 2" xfId="843" xr:uid="{00000000-0005-0000-0000-000064040000}"/>
    <cellStyle name="Total 2 2" xfId="844" xr:uid="{00000000-0005-0000-0000-000065040000}"/>
    <cellStyle name="Warning Text 2" xfId="845" xr:uid="{00000000-0005-0000-0000-000066040000}"/>
    <cellStyle name="Warning Text 2 2" xfId="846" xr:uid="{00000000-0005-0000-0000-000067040000}"/>
    <cellStyle name="Warning Text 2 2 2" xfId="847" xr:uid="{00000000-0005-0000-0000-000068040000}"/>
    <cellStyle name="Warning Text 2 3" xfId="848" xr:uid="{00000000-0005-0000-0000-000069040000}"/>
    <cellStyle name="Warning Text 2 3 2" xfId="849" xr:uid="{00000000-0005-0000-0000-00006A040000}"/>
    <cellStyle name="Warning Text 3" xfId="850" xr:uid="{00000000-0005-0000-0000-00006B040000}"/>
    <cellStyle name="Warning Text 3 2" xfId="851" xr:uid="{00000000-0005-0000-0000-00006C040000}"/>
    <cellStyle name="Warning Text 3 2 2" xfId="852" xr:uid="{00000000-0005-0000-0000-00006D040000}"/>
    <cellStyle name="Warning Text 3 3" xfId="853" xr:uid="{00000000-0005-0000-0000-00006E040000}"/>
    <cellStyle name="Warning Text 4" xfId="854" xr:uid="{00000000-0005-0000-0000-00006F040000}"/>
    <cellStyle name="Warning Text 4 2" xfId="855" xr:uid="{00000000-0005-0000-0000-000070040000}"/>
  </cellStyles>
  <dxfs count="333">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63"/>
      </font>
      <fill>
        <patternFill>
          <bgColor indexed="10"/>
        </patternFill>
      </fill>
    </dxf>
    <dxf>
      <font>
        <condense val="0"/>
        <extend val="0"/>
        <color indexed="63"/>
      </font>
      <fill>
        <patternFill>
          <bgColor indexed="1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5822949</xdr:colOff>
      <xdr:row>0</xdr:row>
      <xdr:rowOff>123824</xdr:rowOff>
    </xdr:from>
    <xdr:to>
      <xdr:col>2</xdr:col>
      <xdr:colOff>6926009</xdr:colOff>
      <xdr:row>6</xdr:row>
      <xdr:rowOff>114299</xdr:rowOff>
    </xdr:to>
    <xdr:pic>
      <xdr:nvPicPr>
        <xdr:cNvPr id="1058" name="Picture 1" descr="The official logo of the IRS" title="IRS Logo">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1"/>
        <a:srcRect/>
        <a:stretch>
          <a:fillRect/>
        </a:stretch>
      </xdr:blipFill>
      <xdr:spPr bwMode="auto">
        <a:xfrm>
          <a:off x="7085012" y="123824"/>
          <a:ext cx="1099885" cy="106203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zoomScalePageLayoutView="80" workbookViewId="0">
      <selection activeCell="E27" sqref="E27:E28"/>
    </sheetView>
  </sheetViews>
  <sheetFormatPr defaultColWidth="18.7265625" defaultRowHeight="12.75" customHeight="1" x14ac:dyDescent="0.25"/>
  <cols>
    <col min="1" max="1" width="9.26953125" customWidth="1"/>
    <col min="2" max="2" width="9.7265625" customWidth="1"/>
    <col min="3" max="3" width="107.7265625" customWidth="1"/>
  </cols>
  <sheetData>
    <row r="1" spans="1:3" ht="15.5" x14ac:dyDescent="0.35">
      <c r="A1" s="125" t="s">
        <v>0</v>
      </c>
      <c r="B1" s="126"/>
      <c r="C1" s="127"/>
    </row>
    <row r="2" spans="1:3" ht="15.5" x14ac:dyDescent="0.35">
      <c r="A2" s="34" t="s">
        <v>1</v>
      </c>
      <c r="B2" s="6"/>
      <c r="C2" s="65"/>
    </row>
    <row r="3" spans="1:3" ht="12.5" x14ac:dyDescent="0.25">
      <c r="A3" s="35"/>
      <c r="B3" s="7"/>
      <c r="C3" s="66"/>
    </row>
    <row r="4" spans="1:3" ht="12.5" x14ac:dyDescent="0.25">
      <c r="A4" s="35" t="s">
        <v>2</v>
      </c>
      <c r="B4" s="7"/>
      <c r="C4" s="66"/>
    </row>
    <row r="5" spans="1:3" ht="12.5" x14ac:dyDescent="0.25">
      <c r="A5" s="35" t="s">
        <v>3242</v>
      </c>
      <c r="B5" s="7"/>
      <c r="C5" s="66"/>
    </row>
    <row r="6" spans="1:3" ht="12.5" x14ac:dyDescent="0.25">
      <c r="A6" s="35" t="s">
        <v>3</v>
      </c>
      <c r="B6" s="7"/>
      <c r="C6" s="66"/>
    </row>
    <row r="7" spans="1:3" ht="12.5" x14ac:dyDescent="0.25">
      <c r="A7" s="8"/>
      <c r="B7" s="9"/>
      <c r="C7" s="67"/>
    </row>
    <row r="8" spans="1:3" ht="18" customHeight="1" x14ac:dyDescent="0.25">
      <c r="A8" s="128" t="s">
        <v>4</v>
      </c>
      <c r="B8" s="129"/>
      <c r="C8" s="130"/>
    </row>
    <row r="9" spans="1:3" ht="12.75" customHeight="1" x14ac:dyDescent="0.25">
      <c r="A9" s="10" t="s">
        <v>5</v>
      </c>
      <c r="B9" s="11"/>
      <c r="C9" s="68"/>
    </row>
    <row r="10" spans="1:3" ht="12.5" x14ac:dyDescent="0.25">
      <c r="A10" s="10" t="s">
        <v>6</v>
      </c>
      <c r="B10" s="11"/>
      <c r="C10" s="68"/>
    </row>
    <row r="11" spans="1:3" ht="12.5" x14ac:dyDescent="0.25">
      <c r="A11" s="10" t="s">
        <v>7</v>
      </c>
      <c r="B11" s="11"/>
      <c r="C11" s="68"/>
    </row>
    <row r="12" spans="1:3" ht="12.5" x14ac:dyDescent="0.25">
      <c r="A12" s="10" t="s">
        <v>8</v>
      </c>
      <c r="B12" s="11"/>
      <c r="C12" s="68"/>
    </row>
    <row r="13" spans="1:3" ht="12.5" x14ac:dyDescent="0.25">
      <c r="A13" s="10" t="s">
        <v>9</v>
      </c>
      <c r="B13" s="11"/>
      <c r="C13" s="68"/>
    </row>
    <row r="14" spans="1:3" ht="12.5" x14ac:dyDescent="0.25">
      <c r="A14" s="12"/>
      <c r="B14" s="13"/>
      <c r="C14" s="69"/>
    </row>
    <row r="16" spans="1:3" ht="13" x14ac:dyDescent="0.25">
      <c r="A16" s="131" t="s">
        <v>10</v>
      </c>
      <c r="B16" s="132"/>
      <c r="C16" s="133"/>
    </row>
    <row r="17" spans="1:3" ht="13" x14ac:dyDescent="0.25">
      <c r="A17" s="134" t="s">
        <v>11</v>
      </c>
      <c r="B17" s="135"/>
      <c r="C17" s="136"/>
    </row>
    <row r="18" spans="1:3" ht="13" x14ac:dyDescent="0.25">
      <c r="A18" s="134" t="s">
        <v>12</v>
      </c>
      <c r="B18" s="135"/>
      <c r="C18" s="136"/>
    </row>
    <row r="19" spans="1:3" ht="13" x14ac:dyDescent="0.25">
      <c r="A19" s="134" t="s">
        <v>13</v>
      </c>
      <c r="B19" s="135"/>
      <c r="C19" s="136"/>
    </row>
    <row r="20" spans="1:3" ht="13" x14ac:dyDescent="0.25">
      <c r="A20" s="134" t="s">
        <v>14</v>
      </c>
      <c r="B20" s="135"/>
      <c r="C20" s="136"/>
    </row>
    <row r="21" spans="1:3" ht="13" x14ac:dyDescent="0.25">
      <c r="A21" s="134" t="s">
        <v>15</v>
      </c>
      <c r="B21" s="135"/>
      <c r="C21" s="136"/>
    </row>
    <row r="22" spans="1:3" ht="13" x14ac:dyDescent="0.25">
      <c r="A22" s="134" t="s">
        <v>16</v>
      </c>
      <c r="B22" s="135"/>
      <c r="C22" s="136"/>
    </row>
    <row r="23" spans="1:3" ht="13" x14ac:dyDescent="0.25">
      <c r="A23" s="134" t="s">
        <v>17</v>
      </c>
      <c r="B23" s="135"/>
      <c r="C23" s="136"/>
    </row>
    <row r="24" spans="1:3" ht="13" x14ac:dyDescent="0.25">
      <c r="A24" s="134" t="s">
        <v>18</v>
      </c>
      <c r="B24" s="135"/>
      <c r="C24" s="136"/>
    </row>
    <row r="25" spans="1:3" ht="13" x14ac:dyDescent="0.25">
      <c r="A25" s="134" t="s">
        <v>19</v>
      </c>
      <c r="B25" s="135"/>
      <c r="C25" s="136"/>
    </row>
    <row r="26" spans="1:3" ht="13" x14ac:dyDescent="0.25">
      <c r="A26" s="137" t="s">
        <v>20</v>
      </c>
      <c r="B26" s="135"/>
      <c r="C26" s="136"/>
    </row>
    <row r="27" spans="1:3" ht="13" x14ac:dyDescent="0.25">
      <c r="A27" s="137" t="s">
        <v>21</v>
      </c>
      <c r="B27" s="135"/>
      <c r="C27" s="136"/>
    </row>
    <row r="28" spans="1:3" ht="12.75" customHeight="1" x14ac:dyDescent="0.25">
      <c r="C28" s="136"/>
    </row>
    <row r="29" spans="1:3" ht="13" x14ac:dyDescent="0.25">
      <c r="A29" s="131" t="s">
        <v>22</v>
      </c>
      <c r="B29" s="132"/>
      <c r="C29" s="138"/>
    </row>
    <row r="30" spans="1:3" ht="12.5" x14ac:dyDescent="0.25">
      <c r="A30" s="139"/>
      <c r="B30" s="140"/>
      <c r="C30" s="141"/>
    </row>
    <row r="31" spans="1:3" ht="13" x14ac:dyDescent="0.25">
      <c r="A31" s="142" t="s">
        <v>23</v>
      </c>
      <c r="B31" s="143"/>
      <c r="C31" s="136"/>
    </row>
    <row r="32" spans="1:3" ht="13" x14ac:dyDescent="0.25">
      <c r="A32" s="142" t="s">
        <v>24</v>
      </c>
      <c r="B32" s="143"/>
      <c r="C32" s="136"/>
    </row>
    <row r="33" spans="1:3" ht="12.75" customHeight="1" x14ac:dyDescent="0.25">
      <c r="A33" s="142" t="s">
        <v>25</v>
      </c>
      <c r="B33" s="143"/>
      <c r="C33" s="136"/>
    </row>
    <row r="34" spans="1:3" ht="12.75" customHeight="1" x14ac:dyDescent="0.25">
      <c r="A34" s="142" t="s">
        <v>26</v>
      </c>
      <c r="B34" s="144"/>
      <c r="C34" s="136"/>
    </row>
    <row r="35" spans="1:3" ht="13" x14ac:dyDescent="0.25">
      <c r="A35" s="142" t="s">
        <v>27</v>
      </c>
      <c r="B35" s="143"/>
      <c r="C35" s="136"/>
    </row>
    <row r="36" spans="1:3" ht="12.5" x14ac:dyDescent="0.25">
      <c r="A36" s="139"/>
      <c r="B36" s="140"/>
      <c r="C36" s="141"/>
    </row>
    <row r="37" spans="1:3" ht="13" x14ac:dyDescent="0.25">
      <c r="A37" s="142" t="s">
        <v>23</v>
      </c>
      <c r="B37" s="143"/>
      <c r="C37" s="136"/>
    </row>
    <row r="38" spans="1:3" ht="13" x14ac:dyDescent="0.25">
      <c r="A38" s="142" t="s">
        <v>24</v>
      </c>
      <c r="B38" s="143"/>
      <c r="C38" s="136"/>
    </row>
    <row r="39" spans="1:3" ht="13" x14ac:dyDescent="0.25">
      <c r="A39" s="142" t="s">
        <v>25</v>
      </c>
      <c r="B39" s="143"/>
      <c r="C39" s="136"/>
    </row>
    <row r="40" spans="1:3" ht="13" x14ac:dyDescent="0.25">
      <c r="A40" s="142" t="s">
        <v>26</v>
      </c>
      <c r="B40" s="144"/>
      <c r="C40" s="136"/>
    </row>
    <row r="41" spans="1:3" ht="13" x14ac:dyDescent="0.25">
      <c r="A41" s="142" t="s">
        <v>27</v>
      </c>
      <c r="B41" s="143"/>
      <c r="C41" s="136"/>
    </row>
    <row r="43" spans="1:3" ht="12.5" x14ac:dyDescent="0.25">
      <c r="A43" s="37" t="s">
        <v>28</v>
      </c>
    </row>
    <row r="44" spans="1:3" ht="12.5" x14ac:dyDescent="0.25">
      <c r="A44" s="37" t="s">
        <v>29</v>
      </c>
    </row>
    <row r="45" spans="1:3" ht="12.5" x14ac:dyDescent="0.25">
      <c r="A45" s="37" t="s">
        <v>30</v>
      </c>
    </row>
    <row r="47" spans="1:3" ht="12.75" hidden="1" customHeight="1" x14ac:dyDescent="0.35">
      <c r="A47" s="70" t="s">
        <v>31</v>
      </c>
    </row>
    <row r="48" spans="1:3" ht="12.75" hidden="1" customHeight="1" x14ac:dyDescent="0.35">
      <c r="A48" s="70" t="s">
        <v>32</v>
      </c>
    </row>
    <row r="49" spans="1:1" ht="12.75" hidden="1" customHeight="1" x14ac:dyDescent="0.35">
      <c r="A49" s="70" t="s">
        <v>33</v>
      </c>
    </row>
  </sheetData>
  <customSheetViews>
    <customSheetView guid="{BD112224-E283-B04B-BA9E-A14CDB07129F}" showPageBreaks="1" showGridLines="0" fitToPage="1" printArea="1" hiddenRows="1" showRuler="0">
      <selection activeCell="C17" sqref="C17:N17"/>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E59820EF-6C89-44E6-B879-1DD779169C88}" showGridLines="0" fitToPage="1" hiddenRows="1" showRuler="0">
      <selection activeCell="C17" sqref="C17:N17"/>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1023C5E4-CD56-4E4F-AE92-163629BF9714}" showGridLines="0" fitToPage="1" hiddenRows="1" showRuler="0">
      <selection activeCell="C17" sqref="C17:N17"/>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s>
  <phoneticPr fontId="3" type="noConversion"/>
  <dataValidations count="10">
    <dataValidation allowBlank="1" showInputMessage="1" showErrorMessage="1" prompt="Insert complete agency name" sqref="C24" xr:uid="{00000000-0002-0000-0000-000000000000}"/>
    <dataValidation allowBlank="1" showInputMessage="1" showErrorMessage="1" prompt="Insert complete agency code" sqref="C18" xr:uid="{00000000-0002-0000-0000-000001000000}"/>
    <dataValidation allowBlank="1" showInputMessage="1" showErrorMessage="1" prompt="Insert city, state and address or building number" sqref="C19" xr:uid="{00000000-0002-0000-0000-000002000000}"/>
    <dataValidation allowBlank="1" showInputMessage="1" showErrorMessage="1" prompt="Insert date testing occurred" sqref="C20" xr:uid="{00000000-0002-0000-0000-000003000000}"/>
    <dataValidation allowBlank="1" showInputMessage="1" showErrorMessage="1" prompt="Insert date of closing conference" sqref="C21" xr:uid="{00000000-0002-0000-0000-000004000000}"/>
    <dataValidation allowBlank="1" showInputMessage="1" showErrorMessage="1" prompt="Insert agency code(s) for all shared agencies" sqref="C22" xr:uid="{00000000-0002-0000-0000-000005000000}"/>
    <dataValidation allowBlank="1" showInputMessage="1" showErrorMessage="1" prompt="Insert operating system version (major and minor release/version)" sqref="C25" xr:uid="{00000000-0002-0000-0000-000007000000}"/>
    <dataValidation type="list" allowBlank="1" showInputMessage="1" showErrorMessage="1" prompt="Select logical network location of device" sqref="C26" xr:uid="{00000000-0002-0000-0000-000008000000}">
      <formula1>$A$47:$A$49</formula1>
    </dataValidation>
    <dataValidation allowBlank="1" showInputMessage="1" showErrorMessage="1" prompt="Insert device function" sqref="C27" xr:uid="{00000000-0002-0000-0000-000009000000}"/>
    <dataValidation allowBlank="1" showInputMessage="1" showErrorMessage="1" prompt="Insert tester name and organization" sqref="C23" xr:uid="{00000000-0002-0000-0000-00000A000000}"/>
  </dataValidations>
  <printOptions horizontalCentered="1"/>
  <pageMargins left="0.75" right="0.75" top="1" bottom="1" header="0.5" footer="0.5"/>
  <pageSetup scale="88" orientation="landscape" horizontalDpi="1200" verticalDpi="1200"/>
  <headerFooter>
    <oddHeader>&amp;CIRS Office of Safeguards SCSEM</oddHeader>
    <oddFooter>&amp;L&amp;F&amp;RPage &amp;P of &amp;N</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P29"/>
  <sheetViews>
    <sheetView showGridLines="0" zoomScale="90" zoomScaleNormal="90" zoomScalePageLayoutView="90" workbookViewId="0">
      <selection activeCell="T18" sqref="T18"/>
    </sheetView>
  </sheetViews>
  <sheetFormatPr defaultColWidth="18.7265625" defaultRowHeight="12.75" customHeight="1" x14ac:dyDescent="0.25"/>
  <cols>
    <col min="1" max="1" width="8.7265625" customWidth="1"/>
    <col min="2" max="2" width="11.26953125" customWidth="1"/>
    <col min="3" max="3" width="10.7265625" bestFit="1" customWidth="1"/>
    <col min="4" max="4" width="13" customWidth="1"/>
    <col min="5" max="5" width="10.7265625" customWidth="1"/>
    <col min="6" max="6" width="12.7265625" customWidth="1"/>
    <col min="7" max="7" width="10.453125" customWidth="1"/>
    <col min="8" max="9" width="14.26953125" hidden="1" customWidth="1"/>
    <col min="10" max="13" width="8.7265625" customWidth="1"/>
    <col min="14" max="14" width="9.26953125" customWidth="1"/>
    <col min="15" max="15" width="9.453125" customWidth="1"/>
    <col min="16" max="16" width="10.26953125" customWidth="1"/>
  </cols>
  <sheetData>
    <row r="1" spans="1:16" ht="13" x14ac:dyDescent="0.3">
      <c r="A1" s="93" t="s">
        <v>34</v>
      </c>
      <c r="B1" s="94"/>
      <c r="C1" s="94"/>
      <c r="D1" s="94"/>
      <c r="E1" s="94"/>
      <c r="F1" s="94"/>
      <c r="G1" s="94"/>
      <c r="H1" s="94"/>
      <c r="I1" s="94"/>
      <c r="J1" s="94"/>
      <c r="K1" s="94"/>
      <c r="L1" s="94"/>
      <c r="M1" s="94"/>
      <c r="N1" s="94"/>
      <c r="O1" s="94"/>
      <c r="P1" s="95"/>
    </row>
    <row r="2" spans="1:16" ht="18" customHeight="1" x14ac:dyDescent="0.25">
      <c r="A2" s="145" t="s">
        <v>35</v>
      </c>
      <c r="B2" s="146"/>
      <c r="C2" s="146"/>
      <c r="D2" s="146"/>
      <c r="E2" s="146"/>
      <c r="F2" s="146"/>
      <c r="G2" s="146"/>
      <c r="H2" s="146"/>
      <c r="I2" s="146"/>
      <c r="J2" s="146"/>
      <c r="K2" s="146"/>
      <c r="L2" s="146"/>
      <c r="M2" s="146"/>
      <c r="N2" s="146"/>
      <c r="O2" s="146"/>
      <c r="P2" s="147"/>
    </row>
    <row r="3" spans="1:16" ht="12.75" customHeight="1" x14ac:dyDescent="0.25">
      <c r="A3" s="56" t="s">
        <v>36</v>
      </c>
      <c r="B3" s="2"/>
      <c r="C3" s="2"/>
      <c r="D3" s="2"/>
      <c r="E3" s="2"/>
      <c r="F3" s="2"/>
      <c r="G3" s="2"/>
      <c r="H3" s="2"/>
      <c r="I3" s="2"/>
      <c r="J3" s="2"/>
      <c r="K3" s="2"/>
      <c r="L3" s="2"/>
      <c r="M3" s="2"/>
      <c r="N3" s="2"/>
      <c r="O3" s="2"/>
      <c r="P3" s="89"/>
    </row>
    <row r="4" spans="1:16" ht="12.5" x14ac:dyDescent="0.25">
      <c r="A4" s="56"/>
      <c r="B4" s="2"/>
      <c r="C4" s="2"/>
      <c r="D4" s="2"/>
      <c r="E4" s="2"/>
      <c r="F4" s="2"/>
      <c r="G4" s="2"/>
      <c r="H4" s="2"/>
      <c r="I4" s="2"/>
      <c r="J4" s="2"/>
      <c r="K4" s="2"/>
      <c r="L4" s="2"/>
      <c r="M4" s="2"/>
      <c r="N4" s="2"/>
      <c r="O4" s="2"/>
      <c r="P4" s="89"/>
    </row>
    <row r="5" spans="1:16" ht="12.5" x14ac:dyDescent="0.25">
      <c r="A5" s="56" t="s">
        <v>37</v>
      </c>
      <c r="B5" s="2"/>
      <c r="C5" s="2"/>
      <c r="D5" s="2"/>
      <c r="E5" s="2"/>
      <c r="F5" s="2"/>
      <c r="G5" s="2"/>
      <c r="H5" s="2"/>
      <c r="I5" s="2"/>
      <c r="J5" s="2"/>
      <c r="K5" s="2"/>
      <c r="L5" s="2"/>
      <c r="M5" s="2"/>
      <c r="N5" s="2"/>
      <c r="O5" s="2"/>
      <c r="P5" s="89"/>
    </row>
    <row r="6" spans="1:16" ht="12.5" x14ac:dyDescent="0.25">
      <c r="A6" s="56" t="s">
        <v>38</v>
      </c>
      <c r="B6" s="2"/>
      <c r="C6" s="2"/>
      <c r="D6" s="2"/>
      <c r="E6" s="2"/>
      <c r="F6" s="2"/>
      <c r="G6" s="2"/>
      <c r="H6" s="2"/>
      <c r="I6" s="2"/>
      <c r="J6" s="2"/>
      <c r="K6" s="2"/>
      <c r="L6" s="2"/>
      <c r="M6" s="2"/>
      <c r="N6" s="2"/>
      <c r="O6" s="2"/>
      <c r="P6" s="89"/>
    </row>
    <row r="7" spans="1:16" ht="12.5" x14ac:dyDescent="0.25">
      <c r="A7" s="90"/>
      <c r="B7" s="91"/>
      <c r="C7" s="91"/>
      <c r="D7" s="91"/>
      <c r="E7" s="91"/>
      <c r="F7" s="91"/>
      <c r="G7" s="91"/>
      <c r="H7" s="91"/>
      <c r="I7" s="91"/>
      <c r="J7" s="91"/>
      <c r="K7" s="91"/>
      <c r="L7" s="91"/>
      <c r="M7" s="91"/>
      <c r="N7" s="91"/>
      <c r="O7" s="91"/>
      <c r="P7" s="92"/>
    </row>
    <row r="8" spans="1:16" ht="12.75" customHeight="1" x14ac:dyDescent="0.25">
      <c r="A8" s="148"/>
      <c r="B8" s="149"/>
      <c r="C8" s="149"/>
      <c r="D8" s="149"/>
      <c r="E8" s="149"/>
      <c r="F8" s="149"/>
      <c r="G8" s="149"/>
      <c r="H8" s="149"/>
      <c r="I8" s="149"/>
      <c r="J8" s="149"/>
      <c r="K8" s="149"/>
      <c r="L8" s="149"/>
      <c r="M8" s="149"/>
      <c r="N8" s="149"/>
      <c r="O8" s="149"/>
      <c r="P8" s="147"/>
    </row>
    <row r="9" spans="1:16" ht="12.75" customHeight="1" x14ac:dyDescent="0.3">
      <c r="A9" s="42"/>
      <c r="B9" s="150" t="s">
        <v>39</v>
      </c>
      <c r="C9" s="151"/>
      <c r="D9" s="151"/>
      <c r="E9" s="151"/>
      <c r="F9" s="151"/>
      <c r="G9" s="152"/>
      <c r="P9" s="89"/>
    </row>
    <row r="10" spans="1:16" ht="12.75" customHeight="1" x14ac:dyDescent="0.3">
      <c r="A10" s="43" t="s">
        <v>40</v>
      </c>
      <c r="B10" s="96" t="s">
        <v>41</v>
      </c>
      <c r="C10" s="97"/>
      <c r="D10" s="98"/>
      <c r="E10" s="98"/>
      <c r="F10" s="98"/>
      <c r="G10" s="99"/>
      <c r="K10" s="153" t="s">
        <v>42</v>
      </c>
      <c r="L10" s="154"/>
      <c r="M10" s="154"/>
      <c r="N10" s="154"/>
      <c r="O10" s="155"/>
      <c r="P10" s="89"/>
    </row>
    <row r="11" spans="1:16" ht="36" x14ac:dyDescent="0.25">
      <c r="A11" s="44"/>
      <c r="B11" s="156" t="s">
        <v>43</v>
      </c>
      <c r="C11" s="157" t="s">
        <v>44</v>
      </c>
      <c r="D11" s="157" t="s">
        <v>45</v>
      </c>
      <c r="E11" s="157" t="s">
        <v>46</v>
      </c>
      <c r="F11" s="157" t="s">
        <v>47</v>
      </c>
      <c r="G11" s="158" t="s">
        <v>48</v>
      </c>
      <c r="K11" s="159" t="s">
        <v>49</v>
      </c>
      <c r="L11" s="160"/>
      <c r="M11" s="161" t="s">
        <v>50</v>
      </c>
      <c r="N11" s="161" t="s">
        <v>51</v>
      </c>
      <c r="O11" s="162" t="s">
        <v>52</v>
      </c>
      <c r="P11" s="89"/>
    </row>
    <row r="12" spans="1:16" ht="12.75" customHeight="1" x14ac:dyDescent="0.3">
      <c r="A12" s="45"/>
      <c r="B12" s="163">
        <f>COUNTIF('Test Cases'!J3:J203,"Pass")</f>
        <v>0</v>
      </c>
      <c r="C12" s="164">
        <f>COUNTIF('Test Cases'!J3:J203,"Fail")</f>
        <v>0</v>
      </c>
      <c r="D12" s="165">
        <f>COUNTIF('Test Cases'!J3:J203,"Info")</f>
        <v>0</v>
      </c>
      <c r="E12" s="163">
        <f>COUNTIF('Test Cases'!J3:J203,"N/A")</f>
        <v>0</v>
      </c>
      <c r="F12" s="163">
        <f>B12+C12</f>
        <v>0</v>
      </c>
      <c r="G12" s="166">
        <f>D24/100</f>
        <v>0</v>
      </c>
      <c r="K12" s="167" t="s">
        <v>53</v>
      </c>
      <c r="L12" s="168"/>
      <c r="M12" s="169">
        <f>COUNTA('Test Cases'!J3:J301)</f>
        <v>0</v>
      </c>
      <c r="N12" s="169">
        <f>O12-M12</f>
        <v>182</v>
      </c>
      <c r="O12" s="170">
        <f>COUNTA('Test Cases'!A3:A301)</f>
        <v>182</v>
      </c>
      <c r="P12" s="89"/>
    </row>
    <row r="13" spans="1:16" ht="12.75" customHeight="1" x14ac:dyDescent="0.3">
      <c r="A13" s="45"/>
      <c r="B13" s="46"/>
      <c r="K13" s="29"/>
      <c r="L13" s="29"/>
      <c r="M13" s="29"/>
      <c r="N13" s="29"/>
      <c r="O13" s="29"/>
      <c r="P13" s="89"/>
    </row>
    <row r="14" spans="1:16" ht="12.75" customHeight="1" x14ac:dyDescent="0.3">
      <c r="A14" s="45"/>
      <c r="B14" s="171" t="s">
        <v>54</v>
      </c>
      <c r="C14" s="172"/>
      <c r="D14" s="172"/>
      <c r="E14" s="172"/>
      <c r="F14" s="172"/>
      <c r="G14" s="173"/>
      <c r="K14" s="29"/>
      <c r="L14" s="29"/>
      <c r="M14" s="29"/>
      <c r="N14" s="29"/>
      <c r="O14" s="29"/>
      <c r="P14" s="89"/>
    </row>
    <row r="15" spans="1:16" ht="12.75" customHeight="1" x14ac:dyDescent="0.25">
      <c r="A15" s="47"/>
      <c r="B15" s="48" t="s">
        <v>55</v>
      </c>
      <c r="C15" s="48" t="s">
        <v>56</v>
      </c>
      <c r="D15" s="48" t="s">
        <v>57</v>
      </c>
      <c r="E15" s="48" t="s">
        <v>58</v>
      </c>
      <c r="F15" s="48" t="s">
        <v>46</v>
      </c>
      <c r="G15" s="48" t="s">
        <v>59</v>
      </c>
      <c r="H15" s="49" t="s">
        <v>60</v>
      </c>
      <c r="I15" s="49" t="s">
        <v>61</v>
      </c>
      <c r="K15" s="36"/>
      <c r="L15" s="36"/>
      <c r="M15" s="36"/>
      <c r="N15" s="36"/>
      <c r="O15" s="36"/>
      <c r="P15" s="89"/>
    </row>
    <row r="16" spans="1:16" ht="12.75" customHeight="1" x14ac:dyDescent="0.25">
      <c r="A16" s="47"/>
      <c r="B16" s="174">
        <v>8</v>
      </c>
      <c r="C16" s="175">
        <f>COUNTIF('Test Cases'!AA:AA,B16)</f>
        <v>0</v>
      </c>
      <c r="D16" s="176">
        <f>COUNTIFS('Test Cases'!AA:AA,B16,'Test Cases'!J:J,$D$15)</f>
        <v>0</v>
      </c>
      <c r="E16" s="176">
        <f>COUNTIFS('Test Cases'!AA:AA,B16,'Test Cases'!J:J,$E$15)</f>
        <v>0</v>
      </c>
      <c r="F16" s="176">
        <f>COUNTIFS('Test Cases'!AA:AA,B16,'Test Cases'!J:J,$F$15)</f>
        <v>0</v>
      </c>
      <c r="G16" s="177">
        <v>1500</v>
      </c>
      <c r="H16">
        <f t="shared" ref="H16:H21" si="0">(C16-F16)*(G16)</f>
        <v>0</v>
      </c>
      <c r="I16">
        <f t="shared" ref="I16:I21" si="1">D16*G16</f>
        <v>0</v>
      </c>
      <c r="P16" s="89"/>
    </row>
    <row r="17" spans="1:16" ht="12.75" customHeight="1" x14ac:dyDescent="0.25">
      <c r="A17" s="47"/>
      <c r="B17" s="174">
        <v>7</v>
      </c>
      <c r="C17" s="175">
        <f>COUNTIF('Test Cases'!AA:AA,B17)</f>
        <v>2</v>
      </c>
      <c r="D17" s="176">
        <f>COUNTIFS('Test Cases'!AA:AA,B17,'Test Cases'!J:J,$D$15)</f>
        <v>0</v>
      </c>
      <c r="E17" s="176">
        <f>COUNTIFS('Test Cases'!AA:AA,B17,'Test Cases'!J:J,$E$15)</f>
        <v>0</v>
      </c>
      <c r="F17" s="176">
        <f>COUNTIFS('Test Cases'!AA:AA,B17,'Test Cases'!J:J,$F$15)</f>
        <v>0</v>
      </c>
      <c r="G17" s="177">
        <v>750</v>
      </c>
      <c r="H17">
        <f t="shared" si="0"/>
        <v>1500</v>
      </c>
      <c r="I17">
        <f t="shared" si="1"/>
        <v>0</v>
      </c>
      <c r="P17" s="89"/>
    </row>
    <row r="18" spans="1:16" ht="12.75" customHeight="1" x14ac:dyDescent="0.25">
      <c r="A18" s="47"/>
      <c r="B18" s="174">
        <v>6</v>
      </c>
      <c r="C18" s="175">
        <f>COUNTIF('Test Cases'!AA:AA,B18)</f>
        <v>21</v>
      </c>
      <c r="D18" s="176">
        <f>COUNTIFS('Test Cases'!AA:AA,B18,'Test Cases'!J:J,$D$15)</f>
        <v>0</v>
      </c>
      <c r="E18" s="176">
        <f>COUNTIFS('Test Cases'!AA:AA,B18,'Test Cases'!J:J,$E$15)</f>
        <v>0</v>
      </c>
      <c r="F18" s="176">
        <f>COUNTIFS('Test Cases'!AA:AA,B18,'Test Cases'!J:J,$F$15)</f>
        <v>0</v>
      </c>
      <c r="G18" s="177">
        <v>100</v>
      </c>
      <c r="H18">
        <f t="shared" si="0"/>
        <v>2100</v>
      </c>
      <c r="I18">
        <f t="shared" si="1"/>
        <v>0</v>
      </c>
      <c r="P18" s="89"/>
    </row>
    <row r="19" spans="1:16" ht="12.75" customHeight="1" x14ac:dyDescent="0.25">
      <c r="A19" s="47"/>
      <c r="B19" s="174">
        <v>5</v>
      </c>
      <c r="C19" s="175">
        <f>COUNTIF('Test Cases'!AA:AA,B19)</f>
        <v>93</v>
      </c>
      <c r="D19" s="176">
        <f>COUNTIFS('Test Cases'!AA:AA,B19,'Test Cases'!J:J,$D$15)</f>
        <v>0</v>
      </c>
      <c r="E19" s="176">
        <f>COUNTIFS('Test Cases'!AA:AA,B19,'Test Cases'!J:J,$E$15)</f>
        <v>0</v>
      </c>
      <c r="F19" s="176">
        <f>COUNTIFS('Test Cases'!AA:AA,B19,'Test Cases'!J:J,$F$15)</f>
        <v>0</v>
      </c>
      <c r="G19" s="177">
        <v>50</v>
      </c>
      <c r="H19">
        <f t="shared" si="0"/>
        <v>4650</v>
      </c>
      <c r="I19">
        <f t="shared" si="1"/>
        <v>0</v>
      </c>
      <c r="P19" s="89"/>
    </row>
    <row r="20" spans="1:16" ht="12.75" customHeight="1" x14ac:dyDescent="0.25">
      <c r="A20" s="47"/>
      <c r="B20" s="174">
        <v>4</v>
      </c>
      <c r="C20" s="175">
        <f>COUNTIF('Test Cases'!AA:AA,B20)</f>
        <v>32</v>
      </c>
      <c r="D20" s="176">
        <f>COUNTIFS('Test Cases'!AA:AA,B20,'Test Cases'!J:J,$D$15)</f>
        <v>0</v>
      </c>
      <c r="E20" s="176">
        <f>COUNTIFS('Test Cases'!AA:AA,B20,'Test Cases'!J:J,$E$15)</f>
        <v>0</v>
      </c>
      <c r="F20" s="176">
        <f>COUNTIFS('Test Cases'!AA:AA,B20,'Test Cases'!J:J,$F$15)</f>
        <v>0</v>
      </c>
      <c r="G20" s="177">
        <v>10</v>
      </c>
      <c r="H20">
        <f t="shared" si="0"/>
        <v>320</v>
      </c>
      <c r="I20">
        <f t="shared" si="1"/>
        <v>0</v>
      </c>
      <c r="P20" s="89"/>
    </row>
    <row r="21" spans="1:16" ht="12.75" customHeight="1" x14ac:dyDescent="0.25">
      <c r="A21" s="47"/>
      <c r="B21" s="174">
        <v>3</v>
      </c>
      <c r="C21" s="175">
        <f>COUNTIF('Test Cases'!AA:AA,B21)</f>
        <v>23</v>
      </c>
      <c r="D21" s="176">
        <f>COUNTIFS('Test Cases'!AA:AA,B21,'Test Cases'!J:J,$D$15)</f>
        <v>0</v>
      </c>
      <c r="E21" s="176">
        <f>COUNTIFS('Test Cases'!AA:AA,B21,'Test Cases'!J:J,$E$15)</f>
        <v>0</v>
      </c>
      <c r="F21" s="176">
        <f>COUNTIFS('Test Cases'!AA:AA,B21,'Test Cases'!J:J,$F$15)</f>
        <v>0</v>
      </c>
      <c r="G21" s="177">
        <v>5</v>
      </c>
      <c r="H21">
        <f t="shared" si="0"/>
        <v>115</v>
      </c>
      <c r="I21">
        <f t="shared" si="1"/>
        <v>0</v>
      </c>
      <c r="P21" s="89"/>
    </row>
    <row r="22" spans="1:16" ht="12.75" customHeight="1" x14ac:dyDescent="0.25">
      <c r="A22" s="47"/>
      <c r="B22" s="174">
        <v>2</v>
      </c>
      <c r="C22" s="175">
        <f>COUNTIF('Test Cases'!AA:AA,B22)</f>
        <v>4</v>
      </c>
      <c r="D22" s="176">
        <f>COUNTIFS('Test Cases'!AA:AA,B22,'Test Cases'!J:J,$D$15)</f>
        <v>0</v>
      </c>
      <c r="E22" s="176">
        <f>COUNTIFS('Test Cases'!AA:AA,B22,'Test Cases'!J:J,$E$15)</f>
        <v>0</v>
      </c>
      <c r="F22" s="176">
        <f>COUNTIFS('Test Cases'!AA:AA,B22,'Test Cases'!J:J,$F$15)</f>
        <v>0</v>
      </c>
      <c r="G22" s="177">
        <v>2</v>
      </c>
      <c r="H22">
        <f>(C22-F22)*(G22)</f>
        <v>8</v>
      </c>
      <c r="I22">
        <f>D22*G22</f>
        <v>0</v>
      </c>
      <c r="P22" s="89"/>
    </row>
    <row r="23" spans="1:16" ht="12.75" customHeight="1" x14ac:dyDescent="0.25">
      <c r="A23" s="47"/>
      <c r="B23" s="174">
        <v>1</v>
      </c>
      <c r="C23" s="175">
        <f>COUNTIF('Test Cases'!AA:AA,B23)</f>
        <v>3</v>
      </c>
      <c r="D23" s="176">
        <f>COUNTIFS('Test Cases'!AA:AA,B23,'Test Cases'!J:J,$D$15)</f>
        <v>0</v>
      </c>
      <c r="E23" s="176">
        <f>COUNTIFS('Test Cases'!AA:AA,B23,'Test Cases'!J:J,$E$15)</f>
        <v>0</v>
      </c>
      <c r="F23" s="176">
        <f>COUNTIFS('Test Cases'!AA:AA,B23,'Test Cases'!J:J,$F$15)</f>
        <v>0</v>
      </c>
      <c r="G23" s="177">
        <v>1</v>
      </c>
      <c r="H23">
        <f>(C23-F23)*(G23)</f>
        <v>3</v>
      </c>
      <c r="I23">
        <f>D23*G23</f>
        <v>0</v>
      </c>
      <c r="P23" s="89"/>
    </row>
    <row r="24" spans="1:16" ht="12.75" hidden="1" customHeight="1" x14ac:dyDescent="0.3">
      <c r="A24" s="47"/>
      <c r="B24" s="178" t="s">
        <v>62</v>
      </c>
      <c r="C24" s="179"/>
      <c r="D24" s="180">
        <f>SUM(I16:I23)/SUM(H16:H23)*100</f>
        <v>0</v>
      </c>
      <c r="P24" s="89"/>
    </row>
    <row r="25" spans="1:16" ht="12.75" customHeight="1" x14ac:dyDescent="0.25">
      <c r="A25" s="50"/>
      <c r="B25" s="51"/>
      <c r="C25" s="51"/>
      <c r="D25" s="51"/>
      <c r="E25" s="51"/>
      <c r="F25" s="51"/>
      <c r="G25" s="51"/>
      <c r="H25" s="51"/>
      <c r="I25" s="51"/>
      <c r="J25" s="51"/>
      <c r="K25" s="52"/>
      <c r="L25" s="52"/>
      <c r="M25" s="52"/>
      <c r="N25" s="52"/>
      <c r="O25" s="52"/>
      <c r="P25" s="92"/>
    </row>
    <row r="27" spans="1:16" ht="12.75" customHeight="1" x14ac:dyDescent="0.3">
      <c r="A27" s="71">
        <f>D12+N12</f>
        <v>182</v>
      </c>
      <c r="B27" s="72" t="str">
        <f>"WARNING: THERE IS AT LEAST ONE TEST CASE WITH AN 'INFO' OR BLANK STATUS (SEE ABOVE)"</f>
        <v>WARNING: THERE IS AT LEAST ONE TEST CASE WITH AN 'INFO' OR BLANK STATUS (SEE ABOVE)</v>
      </c>
    </row>
    <row r="28" spans="1:16" ht="12.75" customHeight="1" x14ac:dyDescent="0.25">
      <c r="B28" s="73"/>
    </row>
    <row r="29" spans="1:16" ht="12.75" customHeight="1" x14ac:dyDescent="0.3">
      <c r="A29" s="71">
        <f>SUMPRODUCT(--ISERROR('Test Cases'!AA3:AA203))</f>
        <v>4</v>
      </c>
      <c r="B29" s="72" t="str">
        <f>"WARNING: THERE IS AT LEAST ONE TEST CASE WITH MULTIPLE OR INVALID ISSUE CODES (SEE TEST CASES TAB)"</f>
        <v>WARNING: THERE IS AT LEAST ONE TEST CASE WITH MULTIPLE OR INVALID ISSUE CODES (SEE TEST CASES TAB)</v>
      </c>
    </row>
  </sheetData>
  <sheetProtection sheet="1" objects="1" scenarios="1"/>
  <customSheetViews>
    <customSheetView guid="{BD112224-E283-B04B-BA9E-A14CDB07129F}" showGridLines="0" fitToPage="1" hiddenRows="1" showRuler="0">
      <selection activeCell="L14" sqref="L14"/>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E59820EF-6C89-44E6-B879-1DD779169C88}" showGridLines="0" fitToPage="1" hiddenRows="1" showRuler="0">
      <selection activeCell="L14" sqref="L14"/>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1023C5E4-CD56-4E4F-AE92-163629BF9714}" showGridLines="0" fitToPage="1" hiddenRows="1" showRuler="0">
      <selection activeCell="L14" sqref="L14"/>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s>
  <conditionalFormatting sqref="D12">
    <cfRule type="cellIs" dxfId="332" priority="5" stopIfTrue="1" operator="greaterThan">
      <formula>0</formula>
    </cfRule>
  </conditionalFormatting>
  <conditionalFormatting sqref="N12">
    <cfRule type="cellIs" dxfId="331" priority="3" stopIfTrue="1" operator="greaterThan">
      <formula>0</formula>
    </cfRule>
    <cfRule type="cellIs" dxfId="330" priority="4" stopIfTrue="1" operator="lessThan">
      <formula>0</formula>
    </cfRule>
  </conditionalFormatting>
  <conditionalFormatting sqref="B27">
    <cfRule type="expression" dxfId="329" priority="2" stopIfTrue="1">
      <formula>$A$27=0</formula>
    </cfRule>
  </conditionalFormatting>
  <conditionalFormatting sqref="B29">
    <cfRule type="expression" dxfId="328" priority="1" stopIfTrue="1">
      <formula>$A$29=0</formula>
    </cfRule>
  </conditionalFormatting>
  <printOptions horizontalCentered="1"/>
  <pageMargins left="0.75" right="0.75" top="1" bottom="1" header="0.5" footer="0.5"/>
  <pageSetup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61"/>
  <sheetViews>
    <sheetView showGridLines="0" zoomScale="80" zoomScaleNormal="80" zoomScalePageLayoutView="80" workbookViewId="0">
      <pane ySplit="1" topLeftCell="A2" activePane="bottomLeft" state="frozenSplit"/>
      <selection pane="bottomLeft" activeCell="D19" sqref="A1:XFD1048576"/>
    </sheetView>
  </sheetViews>
  <sheetFormatPr defaultColWidth="18.7265625" defaultRowHeight="12.75" customHeight="1" x14ac:dyDescent="0.25"/>
  <cols>
    <col min="1" max="14" width="9.26953125" customWidth="1"/>
  </cols>
  <sheetData>
    <row r="1" spans="1:14" ht="13" x14ac:dyDescent="0.3">
      <c r="A1" s="181" t="s">
        <v>63</v>
      </c>
      <c r="B1" s="182"/>
      <c r="C1" s="182"/>
      <c r="D1" s="182"/>
      <c r="E1" s="182"/>
      <c r="F1" s="182"/>
      <c r="G1" s="182"/>
      <c r="H1" s="182"/>
      <c r="I1" s="182"/>
      <c r="J1" s="182"/>
      <c r="K1" s="182"/>
      <c r="L1" s="182"/>
      <c r="M1" s="182"/>
      <c r="N1" s="183"/>
    </row>
    <row r="2" spans="1:14" ht="12.75" customHeight="1" x14ac:dyDescent="0.25">
      <c r="A2" s="184" t="s">
        <v>64</v>
      </c>
      <c r="B2" s="185"/>
      <c r="C2" s="185"/>
      <c r="D2" s="185"/>
      <c r="E2" s="185"/>
      <c r="F2" s="185"/>
      <c r="G2" s="185"/>
      <c r="H2" s="185"/>
      <c r="I2" s="185"/>
      <c r="J2" s="185"/>
      <c r="K2" s="185"/>
      <c r="L2" s="185"/>
      <c r="M2" s="185"/>
      <c r="N2" s="186"/>
    </row>
    <row r="3" spans="1:14" s="14" customFormat="1" ht="12.75" customHeight="1" x14ac:dyDescent="0.25">
      <c r="A3" s="187" t="s">
        <v>65</v>
      </c>
      <c r="B3" s="188"/>
      <c r="C3" s="188"/>
      <c r="D3" s="188"/>
      <c r="E3" s="188"/>
      <c r="F3" s="188"/>
      <c r="G3" s="188"/>
      <c r="H3" s="188"/>
      <c r="I3" s="188"/>
      <c r="J3" s="188"/>
      <c r="K3" s="188"/>
      <c r="L3" s="188"/>
      <c r="M3" s="188"/>
      <c r="N3" s="189"/>
    </row>
    <row r="4" spans="1:14" s="14" customFormat="1" ht="12.5" x14ac:dyDescent="0.25">
      <c r="A4" s="1" t="s">
        <v>66</v>
      </c>
      <c r="B4" s="15"/>
      <c r="C4" s="15"/>
      <c r="D4" s="15"/>
      <c r="E4" s="15"/>
      <c r="F4" s="15"/>
      <c r="G4" s="15"/>
      <c r="H4" s="15"/>
      <c r="I4" s="15"/>
      <c r="J4" s="15"/>
      <c r="K4" s="15"/>
      <c r="L4" s="15"/>
      <c r="M4" s="15"/>
      <c r="N4" s="16"/>
    </row>
    <row r="5" spans="1:14" s="14" customFormat="1" ht="12.5" x14ac:dyDescent="0.25">
      <c r="A5" s="1" t="s">
        <v>67</v>
      </c>
      <c r="B5" s="15"/>
      <c r="C5" s="15"/>
      <c r="D5" s="15"/>
      <c r="E5" s="15"/>
      <c r="F5" s="15"/>
      <c r="G5" s="15"/>
      <c r="H5" s="15"/>
      <c r="I5" s="15"/>
      <c r="J5" s="15"/>
      <c r="K5" s="15"/>
      <c r="L5" s="15"/>
      <c r="M5" s="15"/>
      <c r="N5" s="16"/>
    </row>
    <row r="6" spans="1:14" s="14" customFormat="1" ht="12.5" x14ac:dyDescent="0.25">
      <c r="A6" s="1"/>
      <c r="B6" s="15"/>
      <c r="C6" s="15"/>
      <c r="D6" s="15"/>
      <c r="E6" s="15"/>
      <c r="F6" s="15"/>
      <c r="G6" s="15"/>
      <c r="H6" s="15"/>
      <c r="I6" s="15"/>
      <c r="J6" s="15"/>
      <c r="K6" s="15"/>
      <c r="L6" s="15"/>
      <c r="M6" s="15"/>
      <c r="N6" s="16"/>
    </row>
    <row r="7" spans="1:14" s="14" customFormat="1" ht="12.5" x14ac:dyDescent="0.25">
      <c r="A7" s="1" t="s">
        <v>68</v>
      </c>
      <c r="B7" s="15"/>
      <c r="C7" s="15"/>
      <c r="D7" s="15"/>
      <c r="E7" s="15"/>
      <c r="F7" s="15"/>
      <c r="G7" s="15"/>
      <c r="H7" s="15"/>
      <c r="I7" s="15"/>
      <c r="J7" s="15"/>
      <c r="K7" s="15"/>
      <c r="L7" s="15"/>
      <c r="M7" s="15"/>
      <c r="N7" s="16"/>
    </row>
    <row r="8" spans="1:14" s="14" customFormat="1" ht="12.5" x14ac:dyDescent="0.25">
      <c r="A8" s="1" t="s">
        <v>69</v>
      </c>
      <c r="B8" s="15"/>
      <c r="C8" s="15"/>
      <c r="D8" s="15"/>
      <c r="E8" s="15"/>
      <c r="F8" s="15"/>
      <c r="G8" s="15"/>
      <c r="H8" s="15"/>
      <c r="I8" s="15"/>
      <c r="J8" s="15"/>
      <c r="K8" s="15"/>
      <c r="L8" s="15"/>
      <c r="M8" s="15"/>
      <c r="N8" s="16"/>
    </row>
    <row r="9" spans="1:14" s="14" customFormat="1" ht="12.5" x14ac:dyDescent="0.25">
      <c r="A9" s="1" t="s">
        <v>70</v>
      </c>
      <c r="B9" s="15"/>
      <c r="C9" s="15"/>
      <c r="D9" s="15"/>
      <c r="E9" s="15"/>
      <c r="F9" s="15"/>
      <c r="G9" s="15"/>
      <c r="H9" s="15"/>
      <c r="I9" s="15"/>
      <c r="J9" s="15"/>
      <c r="K9" s="15"/>
      <c r="L9" s="15"/>
      <c r="M9" s="15"/>
      <c r="N9" s="16"/>
    </row>
    <row r="10" spans="1:14" ht="12.5" x14ac:dyDescent="0.25">
      <c r="A10" s="17"/>
      <c r="B10" s="18"/>
      <c r="C10" s="18"/>
      <c r="D10" s="18"/>
      <c r="E10" s="18"/>
      <c r="F10" s="18"/>
      <c r="G10" s="18"/>
      <c r="H10" s="18"/>
      <c r="I10" s="18"/>
      <c r="J10" s="18"/>
      <c r="K10" s="18"/>
      <c r="L10" s="18"/>
      <c r="M10" s="18"/>
      <c r="N10" s="19"/>
    </row>
    <row r="12" spans="1:14" s="58" customFormat="1" ht="12.75" customHeight="1" x14ac:dyDescent="0.25">
      <c r="A12" s="184" t="s">
        <v>71</v>
      </c>
      <c r="B12" s="185"/>
      <c r="C12" s="185"/>
      <c r="D12" s="185"/>
      <c r="E12" s="185"/>
      <c r="F12" s="185"/>
      <c r="G12" s="185"/>
      <c r="H12" s="185"/>
      <c r="I12" s="185"/>
      <c r="J12" s="185"/>
      <c r="K12" s="185"/>
      <c r="L12" s="185"/>
      <c r="M12" s="185"/>
      <c r="N12" s="186"/>
    </row>
    <row r="13" spans="1:14" s="58" customFormat="1" ht="12.75" customHeight="1" x14ac:dyDescent="0.25">
      <c r="A13" s="190" t="s">
        <v>72</v>
      </c>
      <c r="B13" s="191"/>
      <c r="C13" s="192"/>
      <c r="D13" s="193" t="s">
        <v>73</v>
      </c>
      <c r="E13" s="194"/>
      <c r="F13" s="194"/>
      <c r="G13" s="194"/>
      <c r="H13" s="194"/>
      <c r="I13" s="194"/>
      <c r="J13" s="194"/>
      <c r="K13" s="194"/>
      <c r="L13" s="194"/>
      <c r="M13" s="194"/>
      <c r="N13" s="195"/>
    </row>
    <row r="14" spans="1:14" s="58" customFormat="1" ht="13" x14ac:dyDescent="0.25">
      <c r="A14" s="20"/>
      <c r="B14" s="21"/>
      <c r="C14" s="22"/>
      <c r="D14" s="59" t="s">
        <v>74</v>
      </c>
      <c r="E14" s="60"/>
      <c r="F14" s="60"/>
      <c r="G14" s="60"/>
      <c r="H14" s="60"/>
      <c r="I14" s="60"/>
      <c r="J14" s="60"/>
      <c r="K14" s="60"/>
      <c r="L14" s="60"/>
      <c r="M14" s="60"/>
      <c r="N14" s="61"/>
    </row>
    <row r="15" spans="1:14" s="58" customFormat="1" ht="12.75" customHeight="1" x14ac:dyDescent="0.25">
      <c r="A15" s="196" t="s">
        <v>75</v>
      </c>
      <c r="B15" s="197"/>
      <c r="C15" s="198"/>
      <c r="D15" s="199" t="s">
        <v>76</v>
      </c>
      <c r="E15" s="200"/>
      <c r="F15" s="200"/>
      <c r="G15" s="200"/>
      <c r="H15" s="200"/>
      <c r="I15" s="200"/>
      <c r="J15" s="200"/>
      <c r="K15" s="200"/>
      <c r="L15" s="200"/>
      <c r="M15" s="200"/>
      <c r="N15" s="201"/>
    </row>
    <row r="16" spans="1:14" ht="12.75" customHeight="1" x14ac:dyDescent="0.25">
      <c r="A16" s="190" t="s">
        <v>77</v>
      </c>
      <c r="B16" s="191"/>
      <c r="C16" s="192"/>
      <c r="D16" s="193" t="s">
        <v>78</v>
      </c>
      <c r="E16" s="194"/>
      <c r="F16" s="194"/>
      <c r="G16" s="194"/>
      <c r="H16" s="194"/>
      <c r="I16" s="194"/>
      <c r="J16" s="194"/>
      <c r="K16" s="194"/>
      <c r="L16" s="194"/>
      <c r="M16" s="194"/>
      <c r="N16" s="195"/>
    </row>
    <row r="17" spans="1:14" s="58" customFormat="1" ht="12.75" customHeight="1" x14ac:dyDescent="0.25">
      <c r="A17" s="190" t="s">
        <v>79</v>
      </c>
      <c r="B17" s="191"/>
      <c r="C17" s="192"/>
      <c r="D17" s="275" t="s">
        <v>80</v>
      </c>
      <c r="E17" s="276"/>
      <c r="F17" s="276"/>
      <c r="G17" s="276"/>
      <c r="H17" s="276"/>
      <c r="I17" s="276"/>
      <c r="J17" s="276"/>
      <c r="K17" s="276"/>
      <c r="L17" s="276"/>
      <c r="M17" s="276"/>
      <c r="N17" s="277"/>
    </row>
    <row r="18" spans="1:14" s="58" customFormat="1" ht="13" x14ac:dyDescent="0.25">
      <c r="A18" s="23"/>
      <c r="B18" s="24"/>
      <c r="C18" s="25"/>
      <c r="D18" s="278"/>
      <c r="E18" s="279"/>
      <c r="F18" s="279"/>
      <c r="G18" s="279"/>
      <c r="H18" s="279"/>
      <c r="I18" s="279"/>
      <c r="J18" s="279"/>
      <c r="K18" s="279"/>
      <c r="L18" s="279"/>
      <c r="M18" s="279"/>
      <c r="N18" s="280"/>
    </row>
    <row r="19" spans="1:14" s="58" customFormat="1" ht="12.75" customHeight="1" x14ac:dyDescent="0.25">
      <c r="A19" s="202" t="s">
        <v>81</v>
      </c>
      <c r="B19" s="203"/>
      <c r="C19" s="204"/>
      <c r="D19" s="205" t="s">
        <v>3238</v>
      </c>
      <c r="E19" s="206"/>
      <c r="F19" s="206"/>
      <c r="G19" s="206"/>
      <c r="H19" s="206"/>
      <c r="I19" s="206"/>
      <c r="J19" s="206"/>
      <c r="K19" s="206"/>
      <c r="L19" s="206"/>
      <c r="M19" s="206"/>
      <c r="N19" s="207"/>
    </row>
    <row r="20" spans="1:14" ht="12.75" customHeight="1" x14ac:dyDescent="0.25">
      <c r="A20" s="23" t="s">
        <v>82</v>
      </c>
      <c r="B20" s="24"/>
      <c r="C20" s="25"/>
      <c r="D20" s="62" t="s">
        <v>83</v>
      </c>
      <c r="E20" s="63"/>
      <c r="F20" s="63"/>
      <c r="G20" s="63"/>
      <c r="H20" s="63"/>
      <c r="I20" s="63"/>
      <c r="J20" s="63"/>
      <c r="K20" s="63"/>
      <c r="L20" s="63"/>
      <c r="M20" s="63"/>
      <c r="N20" s="64"/>
    </row>
    <row r="21" spans="1:14" ht="13" x14ac:dyDescent="0.25">
      <c r="A21" s="20"/>
      <c r="B21" s="21"/>
      <c r="C21" s="22"/>
      <c r="D21" s="59" t="s">
        <v>84</v>
      </c>
      <c r="E21" s="60"/>
      <c r="F21" s="60"/>
      <c r="G21" s="60"/>
      <c r="H21" s="60"/>
      <c r="I21" s="60"/>
      <c r="J21" s="60"/>
      <c r="K21" s="60"/>
      <c r="L21" s="60"/>
      <c r="M21" s="60"/>
      <c r="N21" s="61"/>
    </row>
    <row r="22" spans="1:14" ht="12.75" customHeight="1" x14ac:dyDescent="0.25">
      <c r="A22" s="190" t="s">
        <v>85</v>
      </c>
      <c r="B22" s="191"/>
      <c r="C22" s="192"/>
      <c r="D22" s="193" t="s">
        <v>86</v>
      </c>
      <c r="E22" s="194"/>
      <c r="F22" s="194"/>
      <c r="G22" s="194"/>
      <c r="H22" s="194"/>
      <c r="I22" s="194"/>
      <c r="J22" s="194"/>
      <c r="K22" s="194"/>
      <c r="L22" s="194"/>
      <c r="M22" s="194"/>
      <c r="N22" s="195"/>
    </row>
    <row r="23" spans="1:14" ht="13" x14ac:dyDescent="0.25">
      <c r="A23" s="20"/>
      <c r="B23" s="21"/>
      <c r="C23" s="22"/>
      <c r="D23" s="59" t="s">
        <v>87</v>
      </c>
      <c r="E23" s="60"/>
      <c r="F23" s="60"/>
      <c r="G23" s="60"/>
      <c r="H23" s="60"/>
      <c r="I23" s="60"/>
      <c r="J23" s="60"/>
      <c r="K23" s="60"/>
      <c r="L23" s="60"/>
      <c r="M23" s="60"/>
      <c r="N23" s="61"/>
    </row>
    <row r="24" spans="1:14" ht="12.75" customHeight="1" x14ac:dyDescent="0.25">
      <c r="A24" s="196" t="s">
        <v>88</v>
      </c>
      <c r="B24" s="197"/>
      <c r="C24" s="198"/>
      <c r="D24" s="199" t="s">
        <v>89</v>
      </c>
      <c r="E24" s="200"/>
      <c r="F24" s="200"/>
      <c r="G24" s="200"/>
      <c r="H24" s="200"/>
      <c r="I24" s="200"/>
      <c r="J24" s="200"/>
      <c r="K24" s="200"/>
      <c r="L24" s="200"/>
      <c r="M24" s="200"/>
      <c r="N24" s="201"/>
    </row>
    <row r="25" spans="1:14" ht="12.75" customHeight="1" x14ac:dyDescent="0.25">
      <c r="A25" s="190" t="s">
        <v>90</v>
      </c>
      <c r="B25" s="191"/>
      <c r="C25" s="192"/>
      <c r="D25" s="193" t="s">
        <v>91</v>
      </c>
      <c r="E25" s="194"/>
      <c r="F25" s="194"/>
      <c r="G25" s="194"/>
      <c r="H25" s="194"/>
      <c r="I25" s="194"/>
      <c r="J25" s="194"/>
      <c r="K25" s="194"/>
      <c r="L25" s="194"/>
      <c r="M25" s="194"/>
      <c r="N25" s="195"/>
    </row>
    <row r="26" spans="1:14" ht="13" x14ac:dyDescent="0.25">
      <c r="A26" s="20"/>
      <c r="B26" s="21"/>
      <c r="C26" s="22"/>
      <c r="D26" s="59" t="s">
        <v>92</v>
      </c>
      <c r="E26" s="60"/>
      <c r="F26" s="60"/>
      <c r="G26" s="60"/>
      <c r="H26" s="60"/>
      <c r="I26" s="60"/>
      <c r="J26" s="60"/>
      <c r="K26" s="60"/>
      <c r="L26" s="60"/>
      <c r="M26" s="60"/>
      <c r="N26" s="61"/>
    </row>
    <row r="27" spans="1:14" ht="12.75" customHeight="1" x14ac:dyDescent="0.25">
      <c r="A27" s="190" t="s">
        <v>93</v>
      </c>
      <c r="B27" s="191"/>
      <c r="C27" s="192"/>
      <c r="D27" s="193" t="s">
        <v>94</v>
      </c>
      <c r="E27" s="194"/>
      <c r="F27" s="194"/>
      <c r="G27" s="194"/>
      <c r="H27" s="194"/>
      <c r="I27" s="194"/>
      <c r="J27" s="194"/>
      <c r="K27" s="194"/>
      <c r="L27" s="194"/>
      <c r="M27" s="194"/>
      <c r="N27" s="195"/>
    </row>
    <row r="28" spans="1:14" ht="13" x14ac:dyDescent="0.25">
      <c r="A28" s="23"/>
      <c r="B28" s="24"/>
      <c r="C28" s="25"/>
      <c r="D28" s="62" t="s">
        <v>95</v>
      </c>
      <c r="E28" s="63"/>
      <c r="F28" s="63"/>
      <c r="G28" s="63"/>
      <c r="H28" s="63"/>
      <c r="I28" s="63"/>
      <c r="J28" s="63"/>
      <c r="K28" s="63"/>
      <c r="L28" s="63"/>
      <c r="M28" s="63"/>
      <c r="N28" s="64"/>
    </row>
    <row r="29" spans="1:14" ht="13" x14ac:dyDescent="0.25">
      <c r="A29" s="23"/>
      <c r="B29" s="24"/>
      <c r="C29" s="25"/>
      <c r="D29" s="62" t="s">
        <v>96</v>
      </c>
      <c r="E29" s="63"/>
      <c r="F29" s="63"/>
      <c r="G29" s="63"/>
      <c r="H29" s="63"/>
      <c r="I29" s="63"/>
      <c r="J29" s="63"/>
      <c r="K29" s="63"/>
      <c r="L29" s="63"/>
      <c r="M29" s="63"/>
      <c r="N29" s="64"/>
    </row>
    <row r="30" spans="1:14" ht="13" x14ac:dyDescent="0.25">
      <c r="A30" s="23"/>
      <c r="B30" s="24"/>
      <c r="C30" s="25"/>
      <c r="D30" s="62" t="s">
        <v>97</v>
      </c>
      <c r="E30" s="63"/>
      <c r="F30" s="63"/>
      <c r="G30" s="63"/>
      <c r="H30" s="63"/>
      <c r="I30" s="63"/>
      <c r="J30" s="63"/>
      <c r="K30" s="63"/>
      <c r="L30" s="63"/>
      <c r="M30" s="63"/>
      <c r="N30" s="64"/>
    </row>
    <row r="31" spans="1:14" ht="13" x14ac:dyDescent="0.25">
      <c r="A31" s="20"/>
      <c r="B31" s="21"/>
      <c r="C31" s="22"/>
      <c r="D31" s="59" t="s">
        <v>98</v>
      </c>
      <c r="E31" s="60"/>
      <c r="F31" s="60"/>
      <c r="G31" s="60"/>
      <c r="H31" s="60"/>
      <c r="I31" s="60"/>
      <c r="J31" s="60"/>
      <c r="K31" s="60"/>
      <c r="L31" s="60"/>
      <c r="M31" s="60"/>
      <c r="N31" s="61"/>
    </row>
    <row r="32" spans="1:14" ht="12.75" customHeight="1" x14ac:dyDescent="0.25">
      <c r="A32" s="190" t="s">
        <v>99</v>
      </c>
      <c r="B32" s="191"/>
      <c r="C32" s="192"/>
      <c r="D32" s="193" t="s">
        <v>100</v>
      </c>
      <c r="E32" s="194"/>
      <c r="F32" s="194"/>
      <c r="G32" s="194"/>
      <c r="H32" s="194"/>
      <c r="I32" s="194"/>
      <c r="J32" s="194"/>
      <c r="K32" s="194"/>
      <c r="L32" s="194"/>
      <c r="M32" s="194"/>
      <c r="N32" s="195"/>
    </row>
    <row r="33" spans="1:14" ht="13" x14ac:dyDescent="0.25">
      <c r="A33" s="20"/>
      <c r="B33" s="21"/>
      <c r="C33" s="22"/>
      <c r="D33" s="59" t="s">
        <v>101</v>
      </c>
      <c r="E33" s="60"/>
      <c r="F33" s="60"/>
      <c r="G33" s="60"/>
      <c r="H33" s="60"/>
      <c r="I33" s="60"/>
      <c r="J33" s="60"/>
      <c r="K33" s="60"/>
      <c r="L33" s="60"/>
      <c r="M33" s="60"/>
      <c r="N33" s="61"/>
    </row>
    <row r="34" spans="1:14" ht="13" x14ac:dyDescent="0.25">
      <c r="A34" s="208" t="s">
        <v>102</v>
      </c>
      <c r="B34" s="209"/>
      <c r="C34" s="210"/>
      <c r="D34" s="281" t="s">
        <v>103</v>
      </c>
      <c r="E34" s="282"/>
      <c r="F34" s="282"/>
      <c r="G34" s="282"/>
      <c r="H34" s="282"/>
      <c r="I34" s="282"/>
      <c r="J34" s="282"/>
      <c r="K34" s="282"/>
      <c r="L34" s="282"/>
      <c r="M34" s="282"/>
      <c r="N34" s="283"/>
    </row>
    <row r="35" spans="1:14" ht="30" customHeight="1" x14ac:dyDescent="0.25">
      <c r="A35" s="40"/>
      <c r="B35" s="24"/>
      <c r="C35" s="41"/>
      <c r="D35" s="284"/>
      <c r="E35" s="285"/>
      <c r="F35" s="285"/>
      <c r="G35" s="285"/>
      <c r="H35" s="285"/>
      <c r="I35" s="285"/>
      <c r="J35" s="285"/>
      <c r="K35" s="285"/>
      <c r="L35" s="285"/>
      <c r="M35" s="285"/>
      <c r="N35" s="286"/>
    </row>
    <row r="36" spans="1:14" ht="12.75" customHeight="1" x14ac:dyDescent="0.25">
      <c r="A36" s="211" t="s">
        <v>104</v>
      </c>
      <c r="B36" s="203"/>
      <c r="C36" s="212"/>
      <c r="D36" s="199" t="s">
        <v>105</v>
      </c>
      <c r="E36" s="200"/>
      <c r="F36" s="200"/>
      <c r="G36" s="200"/>
      <c r="H36" s="200"/>
      <c r="I36" s="200"/>
      <c r="J36" s="200"/>
      <c r="K36" s="200"/>
      <c r="L36" s="200"/>
      <c r="M36" s="200"/>
      <c r="N36" s="201"/>
    </row>
    <row r="37" spans="1:14" ht="12.75" customHeight="1" x14ac:dyDescent="0.25">
      <c r="A37" s="202" t="s">
        <v>106</v>
      </c>
      <c r="B37" s="203"/>
      <c r="C37" s="212"/>
      <c r="D37" s="199" t="s">
        <v>107</v>
      </c>
      <c r="E37" s="200"/>
      <c r="F37" s="200"/>
      <c r="G37" s="200"/>
      <c r="H37" s="200"/>
      <c r="I37" s="200"/>
      <c r="J37" s="200"/>
      <c r="K37" s="200"/>
      <c r="L37" s="200"/>
      <c r="M37" s="200"/>
      <c r="N37" s="201"/>
    </row>
    <row r="38" spans="1:14" ht="12.75" customHeight="1" x14ac:dyDescent="0.25">
      <c r="A38" s="287" t="s">
        <v>108</v>
      </c>
      <c r="B38" s="288"/>
      <c r="C38" s="289"/>
      <c r="D38" s="281" t="s">
        <v>3239</v>
      </c>
      <c r="E38" s="282"/>
      <c r="F38" s="282"/>
      <c r="G38" s="282"/>
      <c r="H38" s="282"/>
      <c r="I38" s="282"/>
      <c r="J38" s="282"/>
      <c r="K38" s="282"/>
      <c r="L38" s="282"/>
      <c r="M38" s="282"/>
      <c r="N38" s="283"/>
    </row>
    <row r="39" spans="1:14" ht="12.75" customHeight="1" x14ac:dyDescent="0.25">
      <c r="A39" s="290"/>
      <c r="B39" s="291"/>
      <c r="C39" s="292"/>
      <c r="D39" s="293"/>
      <c r="E39" s="294"/>
      <c r="F39" s="294"/>
      <c r="G39" s="294"/>
      <c r="H39" s="294"/>
      <c r="I39" s="294"/>
      <c r="J39" s="294"/>
      <c r="K39" s="294"/>
      <c r="L39" s="294"/>
      <c r="M39" s="294"/>
      <c r="N39" s="295"/>
    </row>
    <row r="40" spans="1:14" ht="12.75" customHeight="1" x14ac:dyDescent="0.25">
      <c r="A40" s="287" t="s">
        <v>109</v>
      </c>
      <c r="B40" s="288"/>
      <c r="C40" s="289"/>
      <c r="D40" s="281" t="s">
        <v>110</v>
      </c>
      <c r="E40" s="282"/>
      <c r="F40" s="282"/>
      <c r="G40" s="282"/>
      <c r="H40" s="282"/>
      <c r="I40" s="282"/>
      <c r="J40" s="282"/>
      <c r="K40" s="282"/>
      <c r="L40" s="282"/>
      <c r="M40" s="282"/>
      <c r="N40" s="283"/>
    </row>
    <row r="41" spans="1:14" ht="12.75" customHeight="1" x14ac:dyDescent="0.25">
      <c r="A41" s="290"/>
      <c r="B41" s="291"/>
      <c r="C41" s="292"/>
      <c r="D41" s="293"/>
      <c r="E41" s="294"/>
      <c r="F41" s="294"/>
      <c r="G41" s="294"/>
      <c r="H41" s="294"/>
      <c r="I41" s="294"/>
      <c r="J41" s="294"/>
      <c r="K41" s="294"/>
      <c r="L41" s="294"/>
      <c r="M41" s="294"/>
      <c r="N41" s="295"/>
    </row>
    <row r="42" spans="1:14" ht="13" x14ac:dyDescent="0.25">
      <c r="A42" s="208" t="s">
        <v>111</v>
      </c>
      <c r="B42" s="209"/>
      <c r="C42" s="210"/>
      <c r="D42" s="269" t="s">
        <v>112</v>
      </c>
      <c r="E42" s="270"/>
      <c r="F42" s="270"/>
      <c r="G42" s="270"/>
      <c r="H42" s="270"/>
      <c r="I42" s="270"/>
      <c r="J42" s="270"/>
      <c r="K42" s="270"/>
      <c r="L42" s="270"/>
      <c r="M42" s="270"/>
      <c r="N42" s="271"/>
    </row>
    <row r="43" spans="1:14" ht="12.75" customHeight="1" x14ac:dyDescent="0.25">
      <c r="A43" s="74"/>
      <c r="B43" s="75"/>
      <c r="C43" s="76"/>
      <c r="D43" s="272"/>
      <c r="E43" s="273"/>
      <c r="F43" s="273"/>
      <c r="G43" s="273"/>
      <c r="H43" s="273"/>
      <c r="I43" s="273"/>
      <c r="J43" s="273"/>
      <c r="K43" s="273"/>
      <c r="L43" s="273"/>
      <c r="M43" s="273"/>
      <c r="N43" s="274"/>
    </row>
    <row r="45" spans="1:14" ht="12.75" customHeight="1" x14ac:dyDescent="0.25">
      <c r="A45" s="184" t="s">
        <v>113</v>
      </c>
      <c r="B45" s="185"/>
      <c r="C45" s="185"/>
      <c r="D45" s="185"/>
      <c r="E45" s="185"/>
      <c r="F45" s="185"/>
      <c r="G45" s="185"/>
      <c r="H45" s="185"/>
      <c r="I45" s="185"/>
      <c r="J45" s="185"/>
      <c r="K45" s="185"/>
      <c r="L45" s="185"/>
      <c r="M45" s="185"/>
      <c r="N45" s="186"/>
    </row>
    <row r="46" spans="1:14" ht="12.75" customHeight="1" x14ac:dyDescent="0.25">
      <c r="A46" s="213" t="s">
        <v>114</v>
      </c>
      <c r="B46" s="214"/>
      <c r="C46" s="214"/>
      <c r="D46" s="214"/>
      <c r="E46" s="214"/>
      <c r="F46" s="214"/>
      <c r="G46" s="214"/>
      <c r="H46" s="214"/>
      <c r="I46" s="214"/>
      <c r="J46" s="214"/>
      <c r="K46" s="214"/>
      <c r="L46" s="214"/>
      <c r="M46" s="214"/>
      <c r="N46" s="215"/>
    </row>
    <row r="47" spans="1:14" ht="12.75" customHeight="1" x14ac:dyDescent="0.25">
      <c r="A47" s="26" t="s">
        <v>115</v>
      </c>
      <c r="B47" s="2" t="s">
        <v>116</v>
      </c>
      <c r="C47" s="2"/>
      <c r="D47" s="2"/>
      <c r="E47" s="2"/>
      <c r="F47" s="2"/>
      <c r="G47" s="2"/>
      <c r="H47" s="2"/>
      <c r="I47" s="2"/>
      <c r="J47" s="2"/>
      <c r="K47" s="2"/>
      <c r="L47" s="2"/>
      <c r="M47" s="2"/>
      <c r="N47" s="27"/>
    </row>
    <row r="48" spans="1:14" ht="12.75" customHeight="1" x14ac:dyDescent="0.25">
      <c r="A48" s="26" t="s">
        <v>117</v>
      </c>
      <c r="B48" s="2" t="s">
        <v>118</v>
      </c>
      <c r="C48" s="2"/>
      <c r="D48" s="2"/>
      <c r="E48" s="2"/>
      <c r="F48" s="2"/>
      <c r="G48" s="2"/>
      <c r="H48" s="2"/>
      <c r="I48" s="2"/>
      <c r="J48" s="2"/>
      <c r="K48" s="2"/>
      <c r="L48" s="2"/>
      <c r="M48" s="2"/>
      <c r="N48" s="27"/>
    </row>
    <row r="49" spans="1:14" ht="12.75" customHeight="1" x14ac:dyDescent="0.25">
      <c r="A49" s="26" t="s">
        <v>119</v>
      </c>
      <c r="B49" s="2" t="s">
        <v>120</v>
      </c>
      <c r="C49" s="2"/>
      <c r="D49" s="2"/>
      <c r="E49" s="2"/>
      <c r="F49" s="2"/>
      <c r="G49" s="2"/>
      <c r="H49" s="2"/>
      <c r="I49" s="2"/>
      <c r="J49" s="2"/>
      <c r="K49" s="2"/>
      <c r="L49" s="2"/>
      <c r="M49" s="2"/>
      <c r="N49" s="27"/>
    </row>
    <row r="50" spans="1:14" ht="12.75" customHeight="1" x14ac:dyDescent="0.25">
      <c r="A50" s="26" t="s">
        <v>121</v>
      </c>
      <c r="B50" s="2" t="s">
        <v>122</v>
      </c>
      <c r="C50" s="2"/>
      <c r="D50" s="2"/>
      <c r="E50" s="2"/>
      <c r="F50" s="2"/>
      <c r="G50" s="2"/>
      <c r="H50" s="2"/>
      <c r="I50" s="2"/>
      <c r="J50" s="2"/>
      <c r="K50" s="2"/>
      <c r="L50" s="2"/>
      <c r="M50" s="2"/>
      <c r="N50" s="27"/>
    </row>
    <row r="51" spans="1:14" ht="12.75" customHeight="1" x14ac:dyDescent="0.25">
      <c r="A51" s="26" t="s">
        <v>123</v>
      </c>
      <c r="B51" s="2" t="s">
        <v>124</v>
      </c>
      <c r="C51" s="2"/>
      <c r="D51" s="2"/>
      <c r="E51" s="2"/>
      <c r="F51" s="2"/>
      <c r="G51" s="2"/>
      <c r="H51" s="2"/>
      <c r="I51" s="2"/>
      <c r="J51" s="2"/>
      <c r="K51" s="2"/>
      <c r="L51" s="2"/>
      <c r="M51" s="2"/>
      <c r="N51" s="27"/>
    </row>
    <row r="52" spans="1:14" ht="12.75" customHeight="1" x14ac:dyDescent="0.25">
      <c r="A52" s="26" t="s">
        <v>125</v>
      </c>
      <c r="B52" s="2" t="s">
        <v>126</v>
      </c>
      <c r="C52" s="2"/>
      <c r="D52" s="2"/>
      <c r="E52" s="2"/>
      <c r="F52" s="2"/>
      <c r="G52" s="2"/>
      <c r="H52" s="2"/>
      <c r="I52" s="2"/>
      <c r="J52" s="2"/>
      <c r="K52" s="2"/>
      <c r="L52" s="2"/>
      <c r="M52" s="2"/>
      <c r="N52" s="27"/>
    </row>
    <row r="53" spans="1:14" ht="12.75" customHeight="1" x14ac:dyDescent="0.25">
      <c r="A53" s="26" t="s">
        <v>127</v>
      </c>
      <c r="B53" s="2" t="s">
        <v>128</v>
      </c>
      <c r="C53" s="2"/>
      <c r="D53" s="2"/>
      <c r="E53" s="2"/>
      <c r="F53" s="2"/>
      <c r="G53" s="2"/>
      <c r="H53" s="2"/>
      <c r="I53" s="2"/>
      <c r="J53" s="2"/>
      <c r="K53" s="2"/>
      <c r="L53" s="2"/>
      <c r="M53" s="2"/>
      <c r="N53" s="27"/>
    </row>
    <row r="54" spans="1:14" ht="12.75" customHeight="1" x14ac:dyDescent="0.25">
      <c r="A54" s="26" t="s">
        <v>129</v>
      </c>
      <c r="B54" s="2" t="s">
        <v>130</v>
      </c>
      <c r="C54" s="2"/>
      <c r="D54" s="2"/>
      <c r="E54" s="2"/>
      <c r="F54" s="2"/>
      <c r="G54" s="2"/>
      <c r="H54" s="2"/>
      <c r="I54" s="2"/>
      <c r="J54" s="2"/>
      <c r="K54" s="2"/>
      <c r="L54" s="2"/>
      <c r="M54" s="2"/>
      <c r="N54" s="27"/>
    </row>
    <row r="55" spans="1:14" ht="12.75" customHeight="1" x14ac:dyDescent="0.25">
      <c r="A55" s="28"/>
      <c r="B55" s="2"/>
      <c r="C55" s="2"/>
      <c r="D55" s="2"/>
      <c r="E55" s="2"/>
      <c r="F55" s="2"/>
      <c r="G55" s="2"/>
      <c r="H55" s="2"/>
      <c r="I55" s="2"/>
      <c r="J55" s="2"/>
      <c r="K55" s="2"/>
      <c r="L55" s="2"/>
      <c r="M55" s="2"/>
      <c r="N55" s="27"/>
    </row>
    <row r="56" spans="1:14" ht="12.75" customHeight="1" x14ac:dyDescent="0.25">
      <c r="A56" s="1" t="s">
        <v>131</v>
      </c>
      <c r="B56" s="29"/>
      <c r="C56" s="29"/>
      <c r="D56" s="29"/>
      <c r="E56" s="29"/>
      <c r="F56" s="29"/>
      <c r="G56" s="29"/>
      <c r="H56" s="29"/>
      <c r="I56" s="29"/>
      <c r="J56" s="29"/>
      <c r="K56" s="29"/>
      <c r="L56" s="29"/>
      <c r="M56" s="29"/>
      <c r="N56" s="30"/>
    </row>
    <row r="57" spans="1:14" ht="12.75" customHeight="1" x14ac:dyDescent="0.25">
      <c r="A57" s="28"/>
      <c r="B57" s="2"/>
      <c r="C57" s="2"/>
      <c r="D57" s="2"/>
      <c r="E57" s="2"/>
      <c r="F57" s="2"/>
      <c r="G57" s="2"/>
      <c r="H57" s="2"/>
      <c r="I57" s="2"/>
      <c r="J57" s="2"/>
      <c r="K57" s="2"/>
      <c r="L57" s="2"/>
      <c r="M57" s="2"/>
      <c r="N57" s="27"/>
    </row>
    <row r="58" spans="1:14" ht="12.75" customHeight="1" x14ac:dyDescent="0.25">
      <c r="A58" s="31" t="s">
        <v>132</v>
      </c>
      <c r="B58" s="32"/>
      <c r="C58" s="32"/>
      <c r="D58" s="32"/>
      <c r="E58" s="32"/>
      <c r="F58" s="32"/>
      <c r="G58" s="32"/>
      <c r="H58" s="32"/>
      <c r="I58" s="32"/>
      <c r="J58" s="32"/>
      <c r="K58" s="32"/>
      <c r="L58" s="32"/>
      <c r="M58" s="32"/>
      <c r="N58" s="33"/>
    </row>
    <row r="59" spans="1:14" ht="12.75" customHeight="1" x14ac:dyDescent="0.25">
      <c r="A59" s="26" t="s">
        <v>115</v>
      </c>
      <c r="B59" s="2" t="s">
        <v>133</v>
      </c>
      <c r="C59" s="2"/>
      <c r="D59" s="2"/>
      <c r="E59" s="2"/>
      <c r="F59" s="2"/>
      <c r="G59" s="2"/>
      <c r="H59" s="2"/>
      <c r="I59" s="2"/>
      <c r="J59" s="2"/>
      <c r="K59" s="2"/>
      <c r="L59" s="2"/>
      <c r="M59" s="2"/>
      <c r="N59" s="27"/>
    </row>
    <row r="60" spans="1:14" ht="12.75" customHeight="1" x14ac:dyDescent="0.25">
      <c r="A60" s="26" t="s">
        <v>117</v>
      </c>
      <c r="B60" s="2" t="s">
        <v>134</v>
      </c>
      <c r="C60" s="2"/>
      <c r="D60" s="2"/>
      <c r="E60" s="2"/>
      <c r="F60" s="2"/>
      <c r="G60" s="2"/>
      <c r="H60" s="2"/>
      <c r="I60" s="2"/>
      <c r="J60" s="2"/>
      <c r="K60" s="2"/>
      <c r="L60" s="2"/>
      <c r="M60" s="2"/>
      <c r="N60" s="27"/>
    </row>
    <row r="61" spans="1:14" ht="12.5" x14ac:dyDescent="0.25">
      <c r="A61" s="26" t="s">
        <v>119</v>
      </c>
      <c r="B61" s="2" t="s">
        <v>135</v>
      </c>
      <c r="C61" s="2"/>
      <c r="D61" s="2"/>
      <c r="E61" s="2"/>
      <c r="F61" s="2"/>
      <c r="G61" s="2"/>
      <c r="H61" s="2"/>
      <c r="I61" s="2"/>
      <c r="J61" s="2"/>
      <c r="K61" s="2"/>
      <c r="L61" s="2"/>
      <c r="M61" s="2"/>
      <c r="N61" s="27"/>
    </row>
  </sheetData>
  <customSheetViews>
    <customSheetView guid="{BD112224-E283-B04B-BA9E-A14CDB07129F}" showPageBreaks="1" showGridLines="0" printArea="1" showRuler="0">
      <pane ySplit="1.0833333333333333" topLeftCell="A2" activePane="bottomLeft" state="frozenSplit"/>
      <selection pane="bottomLeft" activeCell="H20" sqref="H20"/>
      <rowBreaks count="1" manualBreakCount="1">
        <brk id="38" max="13" man="1"/>
      </rowBreaks>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E59820EF-6C89-44E6-B879-1DD779169C88}" showGridLines="0" showRuler="0">
      <pane ySplit="1" topLeftCell="A2" activePane="bottomLeft" state="frozenSplit"/>
      <selection pane="bottomLeft" activeCell="H20" sqref="H20"/>
      <rowBreaks count="1" manualBreakCount="1">
        <brk id="38" max="13" man="1"/>
      </rowBreaks>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 guid="{1023C5E4-CD56-4E4F-AE92-163629BF9714}" showGridLines="0" printArea="1" showRuler="0">
      <pane ySplit="1" topLeftCell="A11" activePane="bottomLeft" state="frozenSplit"/>
      <selection pane="bottomLeft" activeCell="Q27" sqref="Q27"/>
      <rowBreaks count="1" manualBreakCount="1">
        <brk id="41" max="13" man="1"/>
      </rowBreaks>
      <pageMargins left="0" right="0" top="0" bottom="0" header="0" footer="0"/>
      <printOptions horizontalCentered="1"/>
      <pageSetup orientation="landscape" horizontalDpi="1200" verticalDpi="1200"/>
      <headerFooter>
        <oddHeader>&amp;CIRS Office of Safeguards SCSEM</oddHeader>
        <oddFooter>&amp;L&amp;F&amp;RPage &amp;P of &amp;N</oddFooter>
      </headerFooter>
    </customSheetView>
  </customSheetViews>
  <mergeCells count="7">
    <mergeCell ref="D42:N43"/>
    <mergeCell ref="D17:N18"/>
    <mergeCell ref="D34:N35"/>
    <mergeCell ref="A38:C39"/>
    <mergeCell ref="D38:N39"/>
    <mergeCell ref="A40:C41"/>
    <mergeCell ref="D40:N41"/>
  </mergeCells>
  <phoneticPr fontId="3" type="noConversion"/>
  <printOptions horizontalCentered="1"/>
  <pageMargins left="0.75" right="0.75" top="1" bottom="1" header="0.5" footer="0.5"/>
  <pageSetup orientation="landscape" horizontalDpi="1200" verticalDpi="1200"/>
  <headerFooter>
    <oddHeader>&amp;CIRS Office of Safeguards SCSEM</oddHeader>
    <oddFooter>&amp;L&amp;F&amp;RPage &amp;P of &amp;N</oddFooter>
  </headerFooter>
  <rowBreaks count="1" manualBreakCount="1">
    <brk id="44" max="1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G210"/>
  <sheetViews>
    <sheetView showGridLines="0" zoomScale="80" zoomScaleNormal="80" zoomScalePageLayoutView="80" workbookViewId="0">
      <pane ySplit="2" topLeftCell="A3" activePane="bottomLeft" state="frozenSplit"/>
      <selection pane="bottomLeft" activeCell="J3" sqref="J3:J10"/>
    </sheetView>
  </sheetViews>
  <sheetFormatPr defaultColWidth="18.7265625" defaultRowHeight="12.75" customHeight="1" x14ac:dyDescent="0.25"/>
  <cols>
    <col min="1" max="1" width="11.453125" style="39" customWidth="1"/>
    <col min="2" max="2" width="8.453125" style="39" customWidth="1"/>
    <col min="3" max="3" width="12.7265625" style="39" customWidth="1"/>
    <col min="4" max="4" width="11.7265625" style="39" customWidth="1"/>
    <col min="5" max="5" width="27.26953125" style="39" customWidth="1"/>
    <col min="6" max="6" width="45.26953125" style="39" customWidth="1"/>
    <col min="7" max="7" width="45.7265625" style="39" customWidth="1"/>
    <col min="8" max="8" width="25.453125" style="39" customWidth="1"/>
    <col min="9" max="9" width="16.453125" style="39" customWidth="1"/>
    <col min="10" max="10" width="13.7265625" style="39" customWidth="1"/>
    <col min="11" max="11" width="18.81640625" style="39" hidden="1" customWidth="1"/>
    <col min="12" max="12" width="17.26953125" style="39" customWidth="1"/>
    <col min="13" max="13" width="13.26953125" style="53" customWidth="1"/>
    <col min="14" max="14" width="15.26953125" style="53" customWidth="1"/>
    <col min="15" max="15" width="57.453125" style="53" customWidth="1"/>
    <col min="16" max="16" width="3" style="39" customWidth="1"/>
    <col min="17" max="17" width="13.453125" style="39" customWidth="1"/>
    <col min="18" max="18" width="11.7265625" style="39" customWidth="1"/>
    <col min="19" max="19" width="48" style="39" customWidth="1"/>
    <col min="20" max="20" width="75.26953125" style="105" customWidth="1"/>
    <col min="21" max="21" width="28.453125" style="39" customWidth="1"/>
    <col min="22" max="22" width="16.7265625" style="54" customWidth="1"/>
    <col min="23" max="23" width="102" hidden="1" customWidth="1"/>
    <col min="24" max="24" width="36.81640625" style="39" hidden="1" customWidth="1"/>
    <col min="26" max="26" width="18.7265625" style="39"/>
    <col min="27" max="27" width="21.7265625" style="39" hidden="1" customWidth="1"/>
    <col min="28" max="16384" width="18.7265625" style="39"/>
  </cols>
  <sheetData>
    <row r="1" spans="1:33" customFormat="1" ht="13" x14ac:dyDescent="0.3">
      <c r="A1" s="110" t="s">
        <v>56</v>
      </c>
      <c r="B1" s="111"/>
      <c r="C1" s="111"/>
      <c r="D1" s="111"/>
      <c r="E1" s="111"/>
      <c r="F1" s="111"/>
      <c r="G1" s="111"/>
      <c r="H1" s="111"/>
      <c r="I1" s="111"/>
      <c r="J1" s="111"/>
      <c r="K1" s="216"/>
      <c r="L1" s="77"/>
      <c r="M1" s="217"/>
      <c r="N1" s="77"/>
      <c r="O1" s="77"/>
      <c r="P1" s="77"/>
      <c r="Q1" s="77"/>
      <c r="R1" s="77"/>
      <c r="S1" s="77"/>
      <c r="T1" s="103"/>
      <c r="U1" s="77"/>
      <c r="V1" s="78"/>
      <c r="W1" s="78"/>
      <c r="X1" s="78"/>
      <c r="AA1" s="77"/>
    </row>
    <row r="2" spans="1:33" s="38" customFormat="1" ht="46.4" customHeight="1" x14ac:dyDescent="0.25">
      <c r="A2" s="218" t="s">
        <v>136</v>
      </c>
      <c r="B2" s="218" t="s">
        <v>137</v>
      </c>
      <c r="C2" s="218" t="s">
        <v>138</v>
      </c>
      <c r="D2" s="218" t="s">
        <v>139</v>
      </c>
      <c r="E2" s="218" t="s">
        <v>140</v>
      </c>
      <c r="F2" s="218" t="s">
        <v>141</v>
      </c>
      <c r="G2" s="218" t="s">
        <v>142</v>
      </c>
      <c r="H2" s="218" t="s">
        <v>143</v>
      </c>
      <c r="I2" s="218" t="s">
        <v>144</v>
      </c>
      <c r="J2" s="218" t="s">
        <v>145</v>
      </c>
      <c r="K2" s="219" t="s">
        <v>146</v>
      </c>
      <c r="L2" s="218" t="s">
        <v>147</v>
      </c>
      <c r="M2" s="218" t="s">
        <v>148</v>
      </c>
      <c r="N2" s="220" t="s">
        <v>149</v>
      </c>
      <c r="O2" s="220" t="s">
        <v>150</v>
      </c>
      <c r="P2" s="80"/>
      <c r="Q2" s="79" t="s">
        <v>151</v>
      </c>
      <c r="R2" s="221" t="s">
        <v>152</v>
      </c>
      <c r="S2" s="221" t="s">
        <v>153</v>
      </c>
      <c r="T2" s="222" t="s">
        <v>154</v>
      </c>
      <c r="U2" s="221" t="s">
        <v>155</v>
      </c>
      <c r="V2" s="223" t="s">
        <v>156</v>
      </c>
      <c r="W2" s="224" t="s">
        <v>157</v>
      </c>
      <c r="X2" s="225" t="s">
        <v>158</v>
      </c>
      <c r="AA2" s="220" t="s">
        <v>159</v>
      </c>
    </row>
    <row r="3" spans="1:33" s="38" customFormat="1" ht="83.25" customHeight="1" x14ac:dyDescent="0.25">
      <c r="A3" s="226" t="s">
        <v>160</v>
      </c>
      <c r="B3" s="227" t="s">
        <v>161</v>
      </c>
      <c r="C3" s="227" t="s">
        <v>162</v>
      </c>
      <c r="D3" s="228" t="s">
        <v>163</v>
      </c>
      <c r="E3" s="227" t="s">
        <v>164</v>
      </c>
      <c r="F3" s="227" t="s">
        <v>165</v>
      </c>
      <c r="G3" s="227" t="s">
        <v>166</v>
      </c>
      <c r="H3" s="228" t="s">
        <v>167</v>
      </c>
      <c r="I3" s="229"/>
      <c r="J3" s="230"/>
      <c r="K3" s="227" t="s">
        <v>168</v>
      </c>
      <c r="L3" s="231" t="s">
        <v>169</v>
      </c>
      <c r="M3" s="232" t="s">
        <v>170</v>
      </c>
      <c r="N3" s="233" t="s">
        <v>171</v>
      </c>
      <c r="O3" s="234" t="s">
        <v>172</v>
      </c>
      <c r="P3" s="57"/>
      <c r="Q3" s="235"/>
      <c r="R3" s="235"/>
      <c r="S3" s="235"/>
      <c r="T3" s="236" t="s">
        <v>173</v>
      </c>
      <c r="U3" s="235"/>
      <c r="V3" s="235"/>
      <c r="W3" s="237" t="s">
        <v>174</v>
      </c>
      <c r="X3" s="237" t="s">
        <v>175</v>
      </c>
      <c r="Z3" s="81"/>
      <c r="AA3" s="238" t="e">
        <f>IF(OR(J3="Fail",ISBLANK(J3)),INDEX('Issue Code Table'!C:C,MATCH(N:N,'Issue Code Table'!A:A,0)),IF(M3="Critical",6,IF(M3="Significant",5,IF(M3="Moderate",3,2))))</f>
        <v>#N/A</v>
      </c>
      <c r="AB3" s="81"/>
      <c r="AC3" s="81"/>
      <c r="AD3" s="81"/>
      <c r="AE3" s="81"/>
      <c r="AG3" s="81"/>
    </row>
    <row r="4" spans="1:33" s="38" customFormat="1" ht="62.25" customHeight="1" x14ac:dyDescent="0.25">
      <c r="A4" s="226" t="s">
        <v>176</v>
      </c>
      <c r="B4" s="227" t="s">
        <v>177</v>
      </c>
      <c r="C4" s="227" t="s">
        <v>178</v>
      </c>
      <c r="D4" s="228" t="s">
        <v>163</v>
      </c>
      <c r="E4" s="227" t="s">
        <v>179</v>
      </c>
      <c r="F4" s="227" t="s">
        <v>180</v>
      </c>
      <c r="G4" s="227" t="s">
        <v>181</v>
      </c>
      <c r="H4" s="228" t="s">
        <v>182</v>
      </c>
      <c r="I4" s="239"/>
      <c r="J4" s="230"/>
      <c r="K4" s="227" t="s">
        <v>183</v>
      </c>
      <c r="L4" s="239"/>
      <c r="M4" s="232" t="s">
        <v>184</v>
      </c>
      <c r="N4" s="240" t="s">
        <v>185</v>
      </c>
      <c r="O4" s="233" t="s">
        <v>186</v>
      </c>
      <c r="P4" s="57"/>
      <c r="Q4" s="235"/>
      <c r="R4" s="235"/>
      <c r="S4" s="235"/>
      <c r="T4" s="236" t="s">
        <v>187</v>
      </c>
      <c r="U4" s="235"/>
      <c r="V4" s="235"/>
      <c r="W4" s="237" t="s">
        <v>187</v>
      </c>
      <c r="X4" s="237" t="s">
        <v>188</v>
      </c>
      <c r="Z4" s="81"/>
      <c r="AA4" s="238" t="e">
        <f>IF(OR(J4="Fail",ISBLANK(J4)),INDEX('Issue Code Table'!C:C,MATCH(N:N,'Issue Code Table'!A:A,0)),IF(M4="Critical",6,IF(M4="Significant",5,IF(M4="Moderate",3,2))))</f>
        <v>#N/A</v>
      </c>
      <c r="AB4" s="81"/>
      <c r="AC4" s="81"/>
      <c r="AD4" s="81"/>
      <c r="AE4" s="81"/>
      <c r="AG4" s="81"/>
    </row>
    <row r="5" spans="1:33" s="121" customFormat="1" ht="62.25" customHeight="1" x14ac:dyDescent="0.25">
      <c r="A5" s="226" t="s">
        <v>189</v>
      </c>
      <c r="B5" s="232" t="s">
        <v>190</v>
      </c>
      <c r="C5" s="232" t="s">
        <v>191</v>
      </c>
      <c r="D5" s="241" t="s">
        <v>163</v>
      </c>
      <c r="E5" s="242" t="s">
        <v>192</v>
      </c>
      <c r="F5" s="232" t="s">
        <v>193</v>
      </c>
      <c r="G5" s="232" t="s">
        <v>194</v>
      </c>
      <c r="H5" s="232" t="s">
        <v>195</v>
      </c>
      <c r="I5" s="229"/>
      <c r="J5" s="232"/>
      <c r="K5" s="241" t="s">
        <v>196</v>
      </c>
      <c r="L5" s="232" t="s">
        <v>197</v>
      </c>
      <c r="M5" s="243" t="s">
        <v>184</v>
      </c>
      <c r="N5" s="118" t="s">
        <v>198</v>
      </c>
      <c r="O5" s="227" t="s">
        <v>199</v>
      </c>
      <c r="P5" s="244"/>
      <c r="Q5" s="229"/>
      <c r="R5" s="229"/>
      <c r="S5" s="241"/>
      <c r="T5" s="119" t="s">
        <v>200</v>
      </c>
      <c r="U5" s="120"/>
      <c r="V5" s="120"/>
      <c r="W5" s="237" t="s">
        <v>201</v>
      </c>
      <c r="X5" s="237" t="s">
        <v>202</v>
      </c>
      <c r="AA5" s="238" t="e">
        <f>IF(OR(J5="Fail",ISBLANK(J5)),INDEX('Issue Code Table'!C:C,MATCH(N:N,'Issue Code Table'!A:A,0)),IF(M5="Critical",6,IF(M5="Significant",5,IF(M5="Moderate",3,2))))</f>
        <v>#N/A</v>
      </c>
    </row>
    <row r="6" spans="1:33" s="121" customFormat="1" ht="62.25" customHeight="1" x14ac:dyDescent="0.25">
      <c r="A6" s="226" t="s">
        <v>203</v>
      </c>
      <c r="B6" s="232" t="s">
        <v>204</v>
      </c>
      <c r="C6" s="232" t="s">
        <v>205</v>
      </c>
      <c r="D6" s="241" t="s">
        <v>163</v>
      </c>
      <c r="E6" s="242" t="s">
        <v>206</v>
      </c>
      <c r="F6" s="232" t="s">
        <v>207</v>
      </c>
      <c r="G6" s="232" t="s">
        <v>208</v>
      </c>
      <c r="H6" s="232" t="s">
        <v>209</v>
      </c>
      <c r="I6" s="229"/>
      <c r="J6" s="232"/>
      <c r="K6" s="241" t="s">
        <v>210</v>
      </c>
      <c r="L6" s="232"/>
      <c r="M6" s="243" t="s">
        <v>184</v>
      </c>
      <c r="N6" s="227" t="s">
        <v>211</v>
      </c>
      <c r="O6" s="227" t="s">
        <v>212</v>
      </c>
      <c r="P6" s="244"/>
      <c r="Q6" s="229"/>
      <c r="R6" s="229"/>
      <c r="S6" s="241"/>
      <c r="T6" s="119" t="s">
        <v>213</v>
      </c>
      <c r="U6" s="120"/>
      <c r="V6" s="120"/>
      <c r="W6" s="237" t="s">
        <v>213</v>
      </c>
      <c r="X6" s="237" t="s">
        <v>214</v>
      </c>
      <c r="AA6" s="238">
        <f>IF(OR(J6="Fail",ISBLANK(J6)),INDEX('Issue Code Table'!C:C,MATCH(N:N,'Issue Code Table'!A:A,0)),IF(M6="Critical",6,IF(M6="Significant",5,IF(M6="Moderate",3,2))))</f>
        <v>6</v>
      </c>
    </row>
    <row r="7" spans="1:33" s="38" customFormat="1" ht="83.15" customHeight="1" x14ac:dyDescent="0.25">
      <c r="A7" s="226" t="s">
        <v>215</v>
      </c>
      <c r="B7" s="227" t="s">
        <v>216</v>
      </c>
      <c r="C7" s="227" t="s">
        <v>217</v>
      </c>
      <c r="D7" s="230" t="s">
        <v>218</v>
      </c>
      <c r="E7" s="230" t="s">
        <v>219</v>
      </c>
      <c r="F7" s="230" t="s">
        <v>220</v>
      </c>
      <c r="G7" s="230" t="s">
        <v>221</v>
      </c>
      <c r="H7" s="230" t="s">
        <v>222</v>
      </c>
      <c r="I7" s="235"/>
      <c r="J7" s="230"/>
      <c r="K7" s="227" t="s">
        <v>223</v>
      </c>
      <c r="L7" s="235"/>
      <c r="M7" s="232" t="s">
        <v>224</v>
      </c>
      <c r="N7" s="240" t="s">
        <v>225</v>
      </c>
      <c r="O7" s="245" t="s">
        <v>226</v>
      </c>
      <c r="P7" s="57"/>
      <c r="Q7" s="235" t="s">
        <v>227</v>
      </c>
      <c r="R7" s="235" t="s">
        <v>228</v>
      </c>
      <c r="S7" s="227" t="s">
        <v>229</v>
      </c>
      <c r="T7" s="236" t="s">
        <v>230</v>
      </c>
      <c r="U7" s="227" t="s">
        <v>231</v>
      </c>
      <c r="V7" s="227" t="s">
        <v>232</v>
      </c>
      <c r="W7" s="123" t="s">
        <v>233</v>
      </c>
      <c r="X7" s="237"/>
      <c r="AA7" s="238">
        <f>IF(OR(J7="Fail",ISBLANK(J7)),INDEX('Issue Code Table'!C:C,MATCH(N:N,'Issue Code Table'!A:A,0)),IF(M7="Critical",6,IF(M7="Significant",5,IF(M7="Moderate",3,2))))</f>
        <v>4</v>
      </c>
    </row>
    <row r="8" spans="1:33" s="38" customFormat="1" ht="83.15" customHeight="1" x14ac:dyDescent="0.25">
      <c r="A8" s="226" t="s">
        <v>234</v>
      </c>
      <c r="B8" s="227" t="s">
        <v>216</v>
      </c>
      <c r="C8" s="227" t="s">
        <v>217</v>
      </c>
      <c r="D8" s="230" t="s">
        <v>218</v>
      </c>
      <c r="E8" s="230" t="s">
        <v>235</v>
      </c>
      <c r="F8" s="230" t="s">
        <v>236</v>
      </c>
      <c r="G8" s="230" t="s">
        <v>237</v>
      </c>
      <c r="H8" s="230" t="s">
        <v>238</v>
      </c>
      <c r="I8" s="235"/>
      <c r="J8" s="230"/>
      <c r="K8" s="227" t="s">
        <v>239</v>
      </c>
      <c r="L8" s="235"/>
      <c r="M8" s="232" t="s">
        <v>184</v>
      </c>
      <c r="N8" s="240" t="s">
        <v>240</v>
      </c>
      <c r="O8" s="245" t="s">
        <v>241</v>
      </c>
      <c r="P8" s="57"/>
      <c r="Q8" s="235" t="s">
        <v>227</v>
      </c>
      <c r="R8" s="235" t="s">
        <v>242</v>
      </c>
      <c r="S8" s="227" t="s">
        <v>243</v>
      </c>
      <c r="T8" s="236" t="s">
        <v>244</v>
      </c>
      <c r="U8" s="227" t="s">
        <v>245</v>
      </c>
      <c r="V8" s="227" t="s">
        <v>246</v>
      </c>
      <c r="W8" s="123" t="s">
        <v>247</v>
      </c>
      <c r="X8" s="237" t="s">
        <v>248</v>
      </c>
      <c r="AA8" s="238">
        <f>IF(OR(J8="Fail",ISBLANK(J8)),INDEX('Issue Code Table'!C:C,MATCH(N:N,'Issue Code Table'!A:A,0)),IF(M8="Critical",6,IF(M8="Significant",5,IF(M8="Moderate",3,2))))</f>
        <v>6</v>
      </c>
    </row>
    <row r="9" spans="1:33" s="38" customFormat="1" ht="83.15" customHeight="1" x14ac:dyDescent="0.25">
      <c r="A9" s="226" t="s">
        <v>249</v>
      </c>
      <c r="B9" s="227" t="s">
        <v>250</v>
      </c>
      <c r="C9" s="227" t="s">
        <v>251</v>
      </c>
      <c r="D9" s="230" t="s">
        <v>218</v>
      </c>
      <c r="E9" s="230" t="s">
        <v>252</v>
      </c>
      <c r="F9" s="230" t="s">
        <v>253</v>
      </c>
      <c r="G9" s="230" t="s">
        <v>254</v>
      </c>
      <c r="H9" s="230" t="s">
        <v>255</v>
      </c>
      <c r="I9" s="235"/>
      <c r="J9" s="230"/>
      <c r="K9" s="227" t="s">
        <v>256</v>
      </c>
      <c r="L9" s="235"/>
      <c r="M9" s="232" t="s">
        <v>224</v>
      </c>
      <c r="N9" s="233" t="s">
        <v>257</v>
      </c>
      <c r="O9" s="240" t="s">
        <v>258</v>
      </c>
      <c r="P9" s="57"/>
      <c r="Q9" s="235" t="s">
        <v>227</v>
      </c>
      <c r="R9" s="235" t="s">
        <v>259</v>
      </c>
      <c r="S9" s="227" t="s">
        <v>260</v>
      </c>
      <c r="T9" s="236" t="s">
        <v>261</v>
      </c>
      <c r="U9" s="227" t="s">
        <v>262</v>
      </c>
      <c r="V9" s="227" t="s">
        <v>263</v>
      </c>
      <c r="W9" s="123" t="s">
        <v>264</v>
      </c>
      <c r="X9" s="237"/>
      <c r="AA9" s="238">
        <f>IF(OR(J9="Fail",ISBLANK(J9)),INDEX('Issue Code Table'!C:C,MATCH(N:N,'Issue Code Table'!A:A,0)),IF(M9="Critical",6,IF(M9="Significant",5,IF(M9="Moderate",3,2))))</f>
        <v>4</v>
      </c>
    </row>
    <row r="10" spans="1:33" s="38" customFormat="1" ht="83.15" customHeight="1" x14ac:dyDescent="0.25">
      <c r="A10" s="226" t="s">
        <v>265</v>
      </c>
      <c r="B10" s="227" t="s">
        <v>190</v>
      </c>
      <c r="C10" s="227" t="s">
        <v>191</v>
      </c>
      <c r="D10" s="230" t="s">
        <v>218</v>
      </c>
      <c r="E10" s="230" t="s">
        <v>266</v>
      </c>
      <c r="F10" s="230" t="s">
        <v>267</v>
      </c>
      <c r="G10" s="230" t="s">
        <v>268</v>
      </c>
      <c r="H10" s="230" t="s">
        <v>269</v>
      </c>
      <c r="I10" s="235"/>
      <c r="J10" s="230"/>
      <c r="K10" s="227" t="s">
        <v>270</v>
      </c>
      <c r="L10" s="235"/>
      <c r="M10" s="232" t="s">
        <v>184</v>
      </c>
      <c r="N10" s="233" t="s">
        <v>271</v>
      </c>
      <c r="O10" s="245" t="s">
        <v>272</v>
      </c>
      <c r="P10" s="57"/>
      <c r="Q10" s="235" t="s">
        <v>227</v>
      </c>
      <c r="R10" s="235" t="s">
        <v>273</v>
      </c>
      <c r="S10" s="227" t="s">
        <v>274</v>
      </c>
      <c r="T10" s="236" t="s">
        <v>275</v>
      </c>
      <c r="U10" s="227" t="s">
        <v>276</v>
      </c>
      <c r="V10" s="227" t="s">
        <v>277</v>
      </c>
      <c r="W10" s="123" t="s">
        <v>278</v>
      </c>
      <c r="X10" s="237" t="s">
        <v>248</v>
      </c>
      <c r="AA10" s="238">
        <f>IF(OR(J10="Fail",ISBLANK(J10)),INDEX('Issue Code Table'!C:C,MATCH(N:N,'Issue Code Table'!A:A,0)),IF(M10="Critical",6,IF(M10="Significant",5,IF(M10="Moderate",3,2))))</f>
        <v>6</v>
      </c>
    </row>
    <row r="11" spans="1:33" s="38" customFormat="1" ht="83.15" customHeight="1" x14ac:dyDescent="0.25">
      <c r="A11" s="226" t="s">
        <v>279</v>
      </c>
      <c r="B11" s="227" t="s">
        <v>280</v>
      </c>
      <c r="C11" s="227" t="s">
        <v>281</v>
      </c>
      <c r="D11" s="230" t="s">
        <v>218</v>
      </c>
      <c r="E11" s="230" t="s">
        <v>282</v>
      </c>
      <c r="F11" s="230" t="s">
        <v>283</v>
      </c>
      <c r="G11" s="230" t="s">
        <v>284</v>
      </c>
      <c r="H11" s="230" t="s">
        <v>285</v>
      </c>
      <c r="I11" s="235"/>
      <c r="J11" s="230"/>
      <c r="K11" s="227" t="s">
        <v>286</v>
      </c>
      <c r="L11" s="235"/>
      <c r="M11" s="245" t="s">
        <v>184</v>
      </c>
      <c r="N11" s="245" t="s">
        <v>287</v>
      </c>
      <c r="O11" s="245" t="s">
        <v>288</v>
      </c>
      <c r="P11" s="57"/>
      <c r="Q11" s="235" t="s">
        <v>227</v>
      </c>
      <c r="R11" s="235" t="s">
        <v>289</v>
      </c>
      <c r="S11" s="227" t="s">
        <v>290</v>
      </c>
      <c r="T11" s="236" t="s">
        <v>291</v>
      </c>
      <c r="U11" s="227" t="s">
        <v>292</v>
      </c>
      <c r="V11" s="227" t="s">
        <v>293</v>
      </c>
      <c r="W11" s="123" t="s">
        <v>294</v>
      </c>
      <c r="X11" s="237" t="s">
        <v>248</v>
      </c>
      <c r="AA11" s="238">
        <f>IF(OR(J11="Fail",ISBLANK(J11)),INDEX('Issue Code Table'!C:C,MATCH(N:N,'Issue Code Table'!A:A,0)),IF(M11="Critical",6,IF(M11="Significant",5,IF(M11="Moderate",3,2))))</f>
        <v>5</v>
      </c>
    </row>
    <row r="12" spans="1:33" s="38" customFormat="1" ht="83.15" customHeight="1" x14ac:dyDescent="0.25">
      <c r="A12" s="226" t="s">
        <v>295</v>
      </c>
      <c r="B12" s="227" t="s">
        <v>280</v>
      </c>
      <c r="C12" s="227" t="s">
        <v>281</v>
      </c>
      <c r="D12" s="230" t="s">
        <v>218</v>
      </c>
      <c r="E12" s="230" t="s">
        <v>296</v>
      </c>
      <c r="F12" s="230" t="s">
        <v>297</v>
      </c>
      <c r="G12" s="230" t="s">
        <v>298</v>
      </c>
      <c r="H12" s="230" t="s">
        <v>299</v>
      </c>
      <c r="I12" s="235"/>
      <c r="J12" s="230"/>
      <c r="K12" s="227" t="s">
        <v>300</v>
      </c>
      <c r="L12" s="235"/>
      <c r="M12" s="245" t="s">
        <v>184</v>
      </c>
      <c r="N12" s="245" t="s">
        <v>287</v>
      </c>
      <c r="O12" s="245" t="s">
        <v>288</v>
      </c>
      <c r="P12" s="57"/>
      <c r="Q12" s="235" t="s">
        <v>227</v>
      </c>
      <c r="R12" s="235" t="s">
        <v>301</v>
      </c>
      <c r="S12" s="227" t="s">
        <v>302</v>
      </c>
      <c r="T12" s="236" t="s">
        <v>303</v>
      </c>
      <c r="U12" s="227" t="s">
        <v>304</v>
      </c>
      <c r="V12" s="227" t="s">
        <v>305</v>
      </c>
      <c r="W12" s="123" t="s">
        <v>306</v>
      </c>
      <c r="X12" s="237" t="s">
        <v>248</v>
      </c>
      <c r="AA12" s="238">
        <f>IF(OR(J12="Fail",ISBLANK(J12)),INDEX('Issue Code Table'!C:C,MATCH(N:N,'Issue Code Table'!A:A,0)),IF(M12="Critical",6,IF(M12="Significant",5,IF(M12="Moderate",3,2))))</f>
        <v>5</v>
      </c>
    </row>
    <row r="13" spans="1:33" s="38" customFormat="1" ht="83.15" customHeight="1" x14ac:dyDescent="0.25">
      <c r="A13" s="226" t="s">
        <v>307</v>
      </c>
      <c r="B13" s="227" t="s">
        <v>280</v>
      </c>
      <c r="C13" s="227" t="s">
        <v>281</v>
      </c>
      <c r="D13" s="230" t="s">
        <v>218</v>
      </c>
      <c r="E13" s="230" t="s">
        <v>308</v>
      </c>
      <c r="F13" s="230" t="s">
        <v>309</v>
      </c>
      <c r="G13" s="230" t="s">
        <v>310</v>
      </c>
      <c r="H13" s="230" t="s">
        <v>311</v>
      </c>
      <c r="I13" s="235"/>
      <c r="J13" s="230"/>
      <c r="K13" s="227" t="s">
        <v>312</v>
      </c>
      <c r="L13" s="235"/>
      <c r="M13" s="232" t="s">
        <v>224</v>
      </c>
      <c r="N13" s="245" t="s">
        <v>225</v>
      </c>
      <c r="O13" s="245" t="s">
        <v>226</v>
      </c>
      <c r="P13" s="57"/>
      <c r="Q13" s="235" t="s">
        <v>227</v>
      </c>
      <c r="R13" s="235" t="s">
        <v>313</v>
      </c>
      <c r="S13" s="227" t="s">
        <v>314</v>
      </c>
      <c r="T13" s="236" t="s">
        <v>315</v>
      </c>
      <c r="U13" s="227" t="s">
        <v>316</v>
      </c>
      <c r="V13" s="227" t="s">
        <v>317</v>
      </c>
      <c r="W13" s="123" t="s">
        <v>318</v>
      </c>
      <c r="X13" s="237"/>
      <c r="AA13" s="238">
        <f>IF(OR(J13="Fail",ISBLANK(J13)),INDEX('Issue Code Table'!C:C,MATCH(N:N,'Issue Code Table'!A:A,0)),IF(M13="Critical",6,IF(M13="Significant",5,IF(M13="Moderate",3,2))))</f>
        <v>4</v>
      </c>
    </row>
    <row r="14" spans="1:33" s="38" customFormat="1" ht="83.15" customHeight="1" x14ac:dyDescent="0.25">
      <c r="A14" s="226" t="s">
        <v>319</v>
      </c>
      <c r="B14" s="227" t="s">
        <v>216</v>
      </c>
      <c r="C14" s="227" t="s">
        <v>217</v>
      </c>
      <c r="D14" s="230" t="s">
        <v>218</v>
      </c>
      <c r="E14" s="230" t="s">
        <v>320</v>
      </c>
      <c r="F14" s="230" t="s">
        <v>321</v>
      </c>
      <c r="G14" s="230" t="s">
        <v>322</v>
      </c>
      <c r="H14" s="230" t="s">
        <v>323</v>
      </c>
      <c r="I14" s="235"/>
      <c r="J14" s="230"/>
      <c r="K14" s="227" t="s">
        <v>324</v>
      </c>
      <c r="L14" s="235"/>
      <c r="M14" s="232" t="s">
        <v>224</v>
      </c>
      <c r="N14" s="245" t="s">
        <v>325</v>
      </c>
      <c r="O14" s="245" t="s">
        <v>326</v>
      </c>
      <c r="P14" s="57"/>
      <c r="Q14" s="235" t="s">
        <v>227</v>
      </c>
      <c r="R14" s="235" t="s">
        <v>327</v>
      </c>
      <c r="S14" s="227" t="s">
        <v>328</v>
      </c>
      <c r="T14" s="236" t="s">
        <v>329</v>
      </c>
      <c r="U14" s="227" t="s">
        <v>330</v>
      </c>
      <c r="V14" s="227" t="s">
        <v>331</v>
      </c>
      <c r="W14" s="123" t="s">
        <v>332</v>
      </c>
      <c r="X14" s="237"/>
      <c r="AA14" s="238">
        <f>IF(OR(J14="Fail",ISBLANK(J14)),INDEX('Issue Code Table'!C:C,MATCH(N:N,'Issue Code Table'!A:A,0)),IF(M14="Critical",6,IF(M14="Significant",5,IF(M14="Moderate",3,2))))</f>
        <v>5</v>
      </c>
    </row>
    <row r="15" spans="1:33" s="38" customFormat="1" ht="102" customHeight="1" x14ac:dyDescent="0.25">
      <c r="A15" s="226" t="s">
        <v>333</v>
      </c>
      <c r="B15" s="227" t="s">
        <v>280</v>
      </c>
      <c r="C15" s="227" t="s">
        <v>281</v>
      </c>
      <c r="D15" s="230" t="s">
        <v>218</v>
      </c>
      <c r="E15" s="230" t="s">
        <v>334</v>
      </c>
      <c r="F15" s="230" t="s">
        <v>335</v>
      </c>
      <c r="G15" s="230" t="s">
        <v>336</v>
      </c>
      <c r="H15" s="230" t="s">
        <v>337</v>
      </c>
      <c r="I15" s="235"/>
      <c r="J15" s="230"/>
      <c r="K15" s="227" t="s">
        <v>338</v>
      </c>
      <c r="L15" s="235"/>
      <c r="M15" s="232" t="s">
        <v>184</v>
      </c>
      <c r="N15" s="245" t="s">
        <v>325</v>
      </c>
      <c r="O15" s="245" t="s">
        <v>326</v>
      </c>
      <c r="P15" s="57"/>
      <c r="Q15" s="235" t="s">
        <v>227</v>
      </c>
      <c r="R15" s="235" t="s">
        <v>339</v>
      </c>
      <c r="S15" s="227" t="s">
        <v>340</v>
      </c>
      <c r="T15" s="236" t="s">
        <v>341</v>
      </c>
      <c r="U15" s="227" t="s">
        <v>342</v>
      </c>
      <c r="V15" s="227" t="s">
        <v>343</v>
      </c>
      <c r="W15" s="123" t="s">
        <v>344</v>
      </c>
      <c r="X15" s="237" t="s">
        <v>248</v>
      </c>
      <c r="AA15" s="238">
        <f>IF(OR(J15="Fail",ISBLANK(J15)),INDEX('Issue Code Table'!C:C,MATCH(N:N,'Issue Code Table'!A:A,0)),IF(M15="Critical",6,IF(M15="Significant",5,IF(M15="Moderate",3,2))))</f>
        <v>5</v>
      </c>
    </row>
    <row r="16" spans="1:33" s="38" customFormat="1" ht="83.15" customHeight="1" x14ac:dyDescent="0.25">
      <c r="A16" s="226" t="s">
        <v>345</v>
      </c>
      <c r="B16" s="227" t="s">
        <v>177</v>
      </c>
      <c r="C16" s="227" t="s">
        <v>178</v>
      </c>
      <c r="D16" s="230" t="s">
        <v>218</v>
      </c>
      <c r="E16" s="230" t="s">
        <v>346</v>
      </c>
      <c r="F16" s="230" t="s">
        <v>347</v>
      </c>
      <c r="G16" s="230" t="s">
        <v>348</v>
      </c>
      <c r="H16" s="230" t="s">
        <v>349</v>
      </c>
      <c r="I16" s="235"/>
      <c r="J16" s="230"/>
      <c r="K16" s="227" t="s">
        <v>350</v>
      </c>
      <c r="L16" s="235"/>
      <c r="M16" s="232" t="s">
        <v>184</v>
      </c>
      <c r="N16" s="245" t="s">
        <v>325</v>
      </c>
      <c r="O16" s="245" t="s">
        <v>326</v>
      </c>
      <c r="P16" s="57"/>
      <c r="Q16" s="235" t="s">
        <v>227</v>
      </c>
      <c r="R16" s="235" t="s">
        <v>351</v>
      </c>
      <c r="S16" s="227" t="s">
        <v>352</v>
      </c>
      <c r="T16" s="236" t="s">
        <v>353</v>
      </c>
      <c r="U16" s="227" t="s">
        <v>354</v>
      </c>
      <c r="V16" s="227" t="s">
        <v>355</v>
      </c>
      <c r="W16" s="123" t="s">
        <v>356</v>
      </c>
      <c r="X16" s="237" t="s">
        <v>248</v>
      </c>
      <c r="AA16" s="238">
        <f>IF(OR(J16="Fail",ISBLANK(J16)),INDEX('Issue Code Table'!C:C,MATCH(N:N,'Issue Code Table'!A:A,0)),IF(M16="Critical",6,IF(M16="Significant",5,IF(M16="Moderate",3,2))))</f>
        <v>5</v>
      </c>
    </row>
    <row r="17" spans="1:27" s="38" customFormat="1" ht="83.15" customHeight="1" x14ac:dyDescent="0.25">
      <c r="A17" s="226" t="s">
        <v>357</v>
      </c>
      <c r="B17" s="227" t="s">
        <v>177</v>
      </c>
      <c r="C17" s="227" t="s">
        <v>178</v>
      </c>
      <c r="D17" s="230" t="s">
        <v>218</v>
      </c>
      <c r="E17" s="230" t="s">
        <v>358</v>
      </c>
      <c r="F17" s="230" t="s">
        <v>359</v>
      </c>
      <c r="G17" s="230" t="s">
        <v>360</v>
      </c>
      <c r="H17" s="230" t="s">
        <v>361</v>
      </c>
      <c r="I17" s="235"/>
      <c r="J17" s="230"/>
      <c r="K17" s="227" t="s">
        <v>362</v>
      </c>
      <c r="L17" s="235"/>
      <c r="M17" s="245" t="s">
        <v>363</v>
      </c>
      <c r="N17" s="245" t="s">
        <v>364</v>
      </c>
      <c r="O17" s="246" t="s">
        <v>365</v>
      </c>
      <c r="P17" s="57"/>
      <c r="Q17" s="235" t="s">
        <v>227</v>
      </c>
      <c r="R17" s="235" t="s">
        <v>366</v>
      </c>
      <c r="S17" s="227" t="s">
        <v>367</v>
      </c>
      <c r="T17" s="236" t="s">
        <v>368</v>
      </c>
      <c r="U17" s="227" t="s">
        <v>369</v>
      </c>
      <c r="V17" s="227" t="s">
        <v>370</v>
      </c>
      <c r="W17" s="123" t="s">
        <v>371</v>
      </c>
      <c r="X17" s="237"/>
      <c r="AA17" s="238">
        <f>IF(OR(J17="Fail",ISBLANK(J17)),INDEX('Issue Code Table'!C:C,MATCH(N:N,'Issue Code Table'!A:A,0)),IF(M17="Critical",6,IF(M17="Significant",5,IF(M17="Moderate",3,2))))</f>
        <v>2</v>
      </c>
    </row>
    <row r="18" spans="1:27" s="38" customFormat="1" ht="83.15" customHeight="1" x14ac:dyDescent="0.25">
      <c r="A18" s="226" t="s">
        <v>372</v>
      </c>
      <c r="B18" s="227" t="s">
        <v>373</v>
      </c>
      <c r="C18" s="227" t="s">
        <v>374</v>
      </c>
      <c r="D18" s="230" t="s">
        <v>218</v>
      </c>
      <c r="E18" s="230" t="s">
        <v>375</v>
      </c>
      <c r="F18" s="230" t="s">
        <v>376</v>
      </c>
      <c r="G18" s="230" t="s">
        <v>377</v>
      </c>
      <c r="H18" s="230" t="s">
        <v>378</v>
      </c>
      <c r="I18" s="235"/>
      <c r="J18" s="230"/>
      <c r="K18" s="227" t="s">
        <v>379</v>
      </c>
      <c r="L18" s="235"/>
      <c r="M18" s="232" t="s">
        <v>184</v>
      </c>
      <c r="N18" s="245" t="s">
        <v>325</v>
      </c>
      <c r="O18" s="245" t="s">
        <v>326</v>
      </c>
      <c r="P18" s="57"/>
      <c r="Q18" s="235" t="s">
        <v>227</v>
      </c>
      <c r="R18" s="235" t="s">
        <v>380</v>
      </c>
      <c r="S18" s="227" t="s">
        <v>381</v>
      </c>
      <c r="T18" s="236" t="s">
        <v>382</v>
      </c>
      <c r="U18" s="227" t="s">
        <v>383</v>
      </c>
      <c r="V18" s="227" t="s">
        <v>384</v>
      </c>
      <c r="W18" s="123" t="s">
        <v>385</v>
      </c>
      <c r="X18" s="237" t="s">
        <v>248</v>
      </c>
      <c r="AA18" s="238">
        <f>IF(OR(J18="Fail",ISBLANK(J18)),INDEX('Issue Code Table'!C:C,MATCH(N:N,'Issue Code Table'!A:A,0)),IF(M18="Critical",6,IF(M18="Significant",5,IF(M18="Moderate",3,2))))</f>
        <v>5</v>
      </c>
    </row>
    <row r="19" spans="1:27" s="38" customFormat="1" ht="83.15" customHeight="1" x14ac:dyDescent="0.25">
      <c r="A19" s="226" t="s">
        <v>386</v>
      </c>
      <c r="B19" s="227" t="s">
        <v>387</v>
      </c>
      <c r="C19" s="227" t="s">
        <v>388</v>
      </c>
      <c r="D19" s="230" t="s">
        <v>218</v>
      </c>
      <c r="E19" s="230" t="s">
        <v>389</v>
      </c>
      <c r="F19" s="230" t="s">
        <v>390</v>
      </c>
      <c r="G19" s="230" t="s">
        <v>391</v>
      </c>
      <c r="H19" s="230" t="s">
        <v>392</v>
      </c>
      <c r="I19" s="235"/>
      <c r="J19" s="230"/>
      <c r="K19" s="227" t="s">
        <v>393</v>
      </c>
      <c r="L19" s="235"/>
      <c r="M19" s="232" t="s">
        <v>184</v>
      </c>
      <c r="N19" s="233" t="s">
        <v>271</v>
      </c>
      <c r="O19" s="245" t="s">
        <v>272</v>
      </c>
      <c r="P19" s="57"/>
      <c r="Q19" s="235" t="s">
        <v>227</v>
      </c>
      <c r="R19" s="235" t="s">
        <v>394</v>
      </c>
      <c r="S19" s="227" t="s">
        <v>395</v>
      </c>
      <c r="T19" s="236" t="s">
        <v>396</v>
      </c>
      <c r="U19" s="227" t="s">
        <v>397</v>
      </c>
      <c r="V19" s="227" t="s">
        <v>398</v>
      </c>
      <c r="W19" s="123" t="s">
        <v>399</v>
      </c>
      <c r="X19" s="237" t="s">
        <v>248</v>
      </c>
      <c r="AA19" s="238">
        <f>IF(OR(J19="Fail",ISBLANK(J19)),INDEX('Issue Code Table'!C:C,MATCH(N:N,'Issue Code Table'!A:A,0)),IF(M19="Critical",6,IF(M19="Significant",5,IF(M19="Moderate",3,2))))</f>
        <v>6</v>
      </c>
    </row>
    <row r="20" spans="1:27" s="38" customFormat="1" ht="83.15" customHeight="1" x14ac:dyDescent="0.25">
      <c r="A20" s="226" t="s">
        <v>400</v>
      </c>
      <c r="B20" s="227" t="s">
        <v>280</v>
      </c>
      <c r="C20" s="227" t="s">
        <v>281</v>
      </c>
      <c r="D20" s="230" t="s">
        <v>218</v>
      </c>
      <c r="E20" s="230" t="s">
        <v>401</v>
      </c>
      <c r="F20" s="230" t="s">
        <v>402</v>
      </c>
      <c r="G20" s="230" t="s">
        <v>237</v>
      </c>
      <c r="H20" s="230" t="s">
        <v>403</v>
      </c>
      <c r="I20" s="235"/>
      <c r="J20" s="230"/>
      <c r="K20" s="227" t="s">
        <v>404</v>
      </c>
      <c r="L20" s="235"/>
      <c r="M20" s="245" t="s">
        <v>184</v>
      </c>
      <c r="N20" s="245" t="s">
        <v>325</v>
      </c>
      <c r="O20" s="245" t="s">
        <v>326</v>
      </c>
      <c r="P20" s="57"/>
      <c r="Q20" s="235" t="s">
        <v>227</v>
      </c>
      <c r="R20" s="235" t="s">
        <v>405</v>
      </c>
      <c r="S20" s="227" t="s">
        <v>406</v>
      </c>
      <c r="T20" s="236" t="s">
        <v>407</v>
      </c>
      <c r="U20" s="227" t="s">
        <v>408</v>
      </c>
      <c r="V20" s="227" t="s">
        <v>409</v>
      </c>
      <c r="W20" s="123" t="s">
        <v>410</v>
      </c>
      <c r="X20" s="237" t="s">
        <v>248</v>
      </c>
      <c r="AA20" s="238">
        <f>IF(OR(J20="Fail",ISBLANK(J20)),INDEX('Issue Code Table'!C:C,MATCH(N:N,'Issue Code Table'!A:A,0)),IF(M20="Critical",6,IF(M20="Significant",5,IF(M20="Moderate",3,2))))</f>
        <v>5</v>
      </c>
    </row>
    <row r="21" spans="1:27" s="38" customFormat="1" ht="83.15" customHeight="1" x14ac:dyDescent="0.25">
      <c r="A21" s="226" t="s">
        <v>411</v>
      </c>
      <c r="B21" s="227" t="s">
        <v>412</v>
      </c>
      <c r="C21" s="227" t="s">
        <v>413</v>
      </c>
      <c r="D21" s="230" t="s">
        <v>218</v>
      </c>
      <c r="E21" s="230" t="s">
        <v>414</v>
      </c>
      <c r="F21" s="230" t="s">
        <v>415</v>
      </c>
      <c r="G21" s="230" t="s">
        <v>416</v>
      </c>
      <c r="H21" s="230" t="s">
        <v>417</v>
      </c>
      <c r="I21" s="235"/>
      <c r="J21" s="230"/>
      <c r="K21" s="227" t="s">
        <v>418</v>
      </c>
      <c r="L21" s="235"/>
      <c r="M21" s="232" t="s">
        <v>184</v>
      </c>
      <c r="N21" s="247" t="s">
        <v>211</v>
      </c>
      <c r="O21" s="247" t="s">
        <v>212</v>
      </c>
      <c r="P21" s="57"/>
      <c r="Q21" s="235" t="s">
        <v>227</v>
      </c>
      <c r="R21" s="235" t="s">
        <v>419</v>
      </c>
      <c r="S21" s="227" t="s">
        <v>420</v>
      </c>
      <c r="T21" s="236" t="s">
        <v>421</v>
      </c>
      <c r="U21" s="227" t="s">
        <v>422</v>
      </c>
      <c r="V21" s="227" t="s">
        <v>423</v>
      </c>
      <c r="W21" s="123" t="s">
        <v>424</v>
      </c>
      <c r="X21" s="237" t="s">
        <v>248</v>
      </c>
      <c r="AA21" s="238">
        <f>IF(OR(J21="Fail",ISBLANK(J21)),INDEX('Issue Code Table'!C:C,MATCH(N:N,'Issue Code Table'!A:A,0)),IF(M21="Critical",6,IF(M21="Significant",5,IF(M21="Moderate",3,2))))</f>
        <v>6</v>
      </c>
    </row>
    <row r="22" spans="1:27" s="38" customFormat="1" ht="83.15" customHeight="1" x14ac:dyDescent="0.25">
      <c r="A22" s="226" t="s">
        <v>425</v>
      </c>
      <c r="B22" s="227" t="s">
        <v>387</v>
      </c>
      <c r="C22" s="227" t="s">
        <v>388</v>
      </c>
      <c r="D22" s="230" t="s">
        <v>218</v>
      </c>
      <c r="E22" s="230" t="s">
        <v>426</v>
      </c>
      <c r="F22" s="230" t="s">
        <v>427</v>
      </c>
      <c r="G22" s="230" t="s">
        <v>428</v>
      </c>
      <c r="H22" s="230" t="s">
        <v>429</v>
      </c>
      <c r="I22" s="235"/>
      <c r="J22" s="230"/>
      <c r="K22" s="227" t="s">
        <v>430</v>
      </c>
      <c r="L22" s="235"/>
      <c r="M22" s="232" t="s">
        <v>184</v>
      </c>
      <c r="N22" s="233" t="s">
        <v>271</v>
      </c>
      <c r="O22" s="245" t="s">
        <v>272</v>
      </c>
      <c r="P22" s="57"/>
      <c r="Q22" s="235" t="s">
        <v>227</v>
      </c>
      <c r="R22" s="235" t="s">
        <v>431</v>
      </c>
      <c r="S22" s="227" t="s">
        <v>432</v>
      </c>
      <c r="T22" s="236" t="s">
        <v>433</v>
      </c>
      <c r="U22" s="227" t="s">
        <v>434</v>
      </c>
      <c r="V22" s="227" t="s">
        <v>435</v>
      </c>
      <c r="W22" s="123" t="s">
        <v>436</v>
      </c>
      <c r="X22" s="237" t="s">
        <v>248</v>
      </c>
      <c r="AA22" s="238">
        <f>IF(OR(J22="Fail",ISBLANK(J22)),INDEX('Issue Code Table'!C:C,MATCH(N:N,'Issue Code Table'!A:A,0)),IF(M22="Critical",6,IF(M22="Significant",5,IF(M22="Moderate",3,2))))</f>
        <v>6</v>
      </c>
    </row>
    <row r="23" spans="1:27" s="38" customFormat="1" ht="83.15" customHeight="1" x14ac:dyDescent="0.25">
      <c r="A23" s="226" t="s">
        <v>437</v>
      </c>
      <c r="B23" s="227" t="s">
        <v>280</v>
      </c>
      <c r="C23" s="227" t="s">
        <v>281</v>
      </c>
      <c r="D23" s="230" t="s">
        <v>218</v>
      </c>
      <c r="E23" s="230" t="s">
        <v>438</v>
      </c>
      <c r="F23" s="230" t="s">
        <v>439</v>
      </c>
      <c r="G23" s="230" t="s">
        <v>440</v>
      </c>
      <c r="H23" s="230" t="s">
        <v>441</v>
      </c>
      <c r="I23" s="235"/>
      <c r="J23" s="230"/>
      <c r="K23" s="227" t="s">
        <v>442</v>
      </c>
      <c r="L23" s="235"/>
      <c r="M23" s="232" t="s">
        <v>184</v>
      </c>
      <c r="N23" s="247" t="s">
        <v>211</v>
      </c>
      <c r="O23" s="247" t="s">
        <v>212</v>
      </c>
      <c r="P23" s="57"/>
      <c r="Q23" s="235" t="s">
        <v>227</v>
      </c>
      <c r="R23" s="235" t="s">
        <v>443</v>
      </c>
      <c r="S23" s="227" t="s">
        <v>444</v>
      </c>
      <c r="T23" s="236" t="s">
        <v>445</v>
      </c>
      <c r="U23" s="227" t="s">
        <v>446</v>
      </c>
      <c r="V23" s="227" t="s">
        <v>447</v>
      </c>
      <c r="W23" s="123" t="s">
        <v>448</v>
      </c>
      <c r="X23" s="237" t="s">
        <v>248</v>
      </c>
      <c r="AA23" s="238">
        <f>IF(OR(J23="Fail",ISBLANK(J23)),INDEX('Issue Code Table'!C:C,MATCH(N:N,'Issue Code Table'!A:A,0)),IF(M23="Critical",6,IF(M23="Significant",5,IF(M23="Moderate",3,2))))</f>
        <v>6</v>
      </c>
    </row>
    <row r="24" spans="1:27" s="38" customFormat="1" ht="87.75" customHeight="1" x14ac:dyDescent="0.25">
      <c r="A24" s="226" t="s">
        <v>449</v>
      </c>
      <c r="B24" s="227" t="s">
        <v>177</v>
      </c>
      <c r="C24" s="227" t="s">
        <v>178</v>
      </c>
      <c r="D24" s="230" t="s">
        <v>218</v>
      </c>
      <c r="E24" s="230" t="s">
        <v>450</v>
      </c>
      <c r="F24" s="230" t="s">
        <v>451</v>
      </c>
      <c r="G24" s="230" t="s">
        <v>452</v>
      </c>
      <c r="H24" s="230" t="s">
        <v>453</v>
      </c>
      <c r="I24" s="235"/>
      <c r="J24" s="230"/>
      <c r="K24" s="227" t="s">
        <v>454</v>
      </c>
      <c r="L24" s="235"/>
      <c r="M24" s="232" t="s">
        <v>184</v>
      </c>
      <c r="N24" s="247" t="s">
        <v>211</v>
      </c>
      <c r="O24" s="247" t="s">
        <v>212</v>
      </c>
      <c r="P24" s="57"/>
      <c r="Q24" s="235" t="s">
        <v>227</v>
      </c>
      <c r="R24" s="235" t="s">
        <v>455</v>
      </c>
      <c r="S24" s="227" t="s">
        <v>456</v>
      </c>
      <c r="T24" s="236" t="s">
        <v>457</v>
      </c>
      <c r="U24" s="227" t="s">
        <v>458</v>
      </c>
      <c r="V24" s="227" t="s">
        <v>459</v>
      </c>
      <c r="W24" s="123" t="s">
        <v>460</v>
      </c>
      <c r="X24" s="237" t="s">
        <v>248</v>
      </c>
      <c r="AA24" s="238">
        <f>IF(OR(J24="Fail",ISBLANK(J24)),INDEX('Issue Code Table'!C:C,MATCH(N:N,'Issue Code Table'!A:A,0)),IF(M24="Critical",6,IF(M24="Significant",5,IF(M24="Moderate",3,2))))</f>
        <v>6</v>
      </c>
    </row>
    <row r="25" spans="1:27" s="38" customFormat="1" ht="83.15" customHeight="1" x14ac:dyDescent="0.25">
      <c r="A25" s="226" t="s">
        <v>461</v>
      </c>
      <c r="B25" s="227" t="s">
        <v>177</v>
      </c>
      <c r="C25" s="227" t="s">
        <v>178</v>
      </c>
      <c r="D25" s="230" t="s">
        <v>218</v>
      </c>
      <c r="E25" s="230" t="s">
        <v>462</v>
      </c>
      <c r="F25" s="230" t="s">
        <v>463</v>
      </c>
      <c r="G25" s="230" t="s">
        <v>464</v>
      </c>
      <c r="H25" s="230" t="s">
        <v>465</v>
      </c>
      <c r="I25" s="235"/>
      <c r="J25" s="230"/>
      <c r="K25" s="227" t="s">
        <v>466</v>
      </c>
      <c r="L25" s="235"/>
      <c r="M25" s="232" t="s">
        <v>184</v>
      </c>
      <c r="N25" s="233" t="s">
        <v>467</v>
      </c>
      <c r="O25" s="245" t="s">
        <v>468</v>
      </c>
      <c r="P25" s="57"/>
      <c r="Q25" s="235" t="s">
        <v>227</v>
      </c>
      <c r="R25" s="235" t="s">
        <v>469</v>
      </c>
      <c r="S25" s="227" t="s">
        <v>470</v>
      </c>
      <c r="T25" s="236" t="s">
        <v>471</v>
      </c>
      <c r="U25" s="227" t="s">
        <v>383</v>
      </c>
      <c r="V25" s="227" t="s">
        <v>472</v>
      </c>
      <c r="W25" s="123" t="s">
        <v>473</v>
      </c>
      <c r="X25" s="237" t="s">
        <v>248</v>
      </c>
      <c r="AA25" s="238">
        <f>IF(OR(J25="Fail",ISBLANK(J25)),INDEX('Issue Code Table'!C:C,MATCH(N:N,'Issue Code Table'!A:A,0)),IF(M25="Critical",6,IF(M25="Significant",5,IF(M25="Moderate",3,2))))</f>
        <v>7</v>
      </c>
    </row>
    <row r="26" spans="1:27" s="38" customFormat="1" ht="83.15" customHeight="1" x14ac:dyDescent="0.25">
      <c r="A26" s="226" t="s">
        <v>474</v>
      </c>
      <c r="B26" s="227" t="s">
        <v>280</v>
      </c>
      <c r="C26" s="227" t="s">
        <v>281</v>
      </c>
      <c r="D26" s="230" t="s">
        <v>218</v>
      </c>
      <c r="E26" s="230" t="s">
        <v>475</v>
      </c>
      <c r="F26" s="230" t="s">
        <v>476</v>
      </c>
      <c r="G26" s="230" t="s">
        <v>477</v>
      </c>
      <c r="H26" s="230" t="s">
        <v>478</v>
      </c>
      <c r="I26" s="235"/>
      <c r="J26" s="230"/>
      <c r="K26" s="227" t="s">
        <v>479</v>
      </c>
      <c r="L26" s="235"/>
      <c r="M26" s="245" t="s">
        <v>184</v>
      </c>
      <c r="N26" s="245" t="s">
        <v>325</v>
      </c>
      <c r="O26" s="245" t="s">
        <v>326</v>
      </c>
      <c r="P26" s="57"/>
      <c r="Q26" s="235" t="s">
        <v>227</v>
      </c>
      <c r="R26" s="235" t="s">
        <v>480</v>
      </c>
      <c r="S26" s="227" t="s">
        <v>481</v>
      </c>
      <c r="T26" s="236" t="s">
        <v>482</v>
      </c>
      <c r="U26" s="227" t="s">
        <v>483</v>
      </c>
      <c r="V26" s="227" t="s">
        <v>484</v>
      </c>
      <c r="W26" s="123" t="s">
        <v>485</v>
      </c>
      <c r="X26" s="237" t="s">
        <v>248</v>
      </c>
      <c r="AA26" s="238">
        <f>IF(OR(J26="Fail",ISBLANK(J26)),INDEX('Issue Code Table'!C:C,MATCH(N:N,'Issue Code Table'!A:A,0)),IF(M26="Critical",6,IF(M26="Significant",5,IF(M26="Moderate",3,2))))</f>
        <v>5</v>
      </c>
    </row>
    <row r="27" spans="1:27" s="38" customFormat="1" ht="83.15" customHeight="1" x14ac:dyDescent="0.25">
      <c r="A27" s="226" t="s">
        <v>486</v>
      </c>
      <c r="B27" s="227" t="s">
        <v>280</v>
      </c>
      <c r="C27" s="227" t="s">
        <v>281</v>
      </c>
      <c r="D27" s="230" t="s">
        <v>218</v>
      </c>
      <c r="E27" s="230" t="s">
        <v>487</v>
      </c>
      <c r="F27" s="230" t="s">
        <v>488</v>
      </c>
      <c r="G27" s="230" t="s">
        <v>489</v>
      </c>
      <c r="H27" s="230" t="s">
        <v>490</v>
      </c>
      <c r="I27" s="235"/>
      <c r="J27" s="230"/>
      <c r="K27" s="227" t="s">
        <v>491</v>
      </c>
      <c r="L27" s="235"/>
      <c r="M27" s="232" t="s">
        <v>184</v>
      </c>
      <c r="N27" s="245" t="s">
        <v>325</v>
      </c>
      <c r="O27" s="245" t="s">
        <v>326</v>
      </c>
      <c r="P27" s="57"/>
      <c r="Q27" s="235" t="s">
        <v>227</v>
      </c>
      <c r="R27" s="235" t="s">
        <v>492</v>
      </c>
      <c r="S27" s="227" t="s">
        <v>493</v>
      </c>
      <c r="T27" s="236" t="s">
        <v>494</v>
      </c>
      <c r="U27" s="227" t="s">
        <v>383</v>
      </c>
      <c r="V27" s="227" t="s">
        <v>495</v>
      </c>
      <c r="W27" s="123" t="s">
        <v>496</v>
      </c>
      <c r="X27" s="237" t="s">
        <v>248</v>
      </c>
      <c r="AA27" s="238">
        <f>IF(OR(J27="Fail",ISBLANK(J27)),INDEX('Issue Code Table'!C:C,MATCH(N:N,'Issue Code Table'!A:A,0)),IF(M27="Critical",6,IF(M27="Significant",5,IF(M27="Moderate",3,2))))</f>
        <v>5</v>
      </c>
    </row>
    <row r="28" spans="1:27" s="38" customFormat="1" ht="83.15" customHeight="1" x14ac:dyDescent="0.25">
      <c r="A28" s="226" t="s">
        <v>497</v>
      </c>
      <c r="B28" s="227" t="s">
        <v>216</v>
      </c>
      <c r="C28" s="227" t="s">
        <v>217</v>
      </c>
      <c r="D28" s="230" t="s">
        <v>218</v>
      </c>
      <c r="E28" s="230" t="s">
        <v>498</v>
      </c>
      <c r="F28" s="230" t="s">
        <v>499</v>
      </c>
      <c r="G28" s="230" t="s">
        <v>500</v>
      </c>
      <c r="H28" s="230" t="s">
        <v>501</v>
      </c>
      <c r="I28" s="235"/>
      <c r="J28" s="230"/>
      <c r="K28" s="227" t="s">
        <v>502</v>
      </c>
      <c r="L28" s="235"/>
      <c r="M28" s="232" t="s">
        <v>184</v>
      </c>
      <c r="N28" s="247" t="s">
        <v>211</v>
      </c>
      <c r="O28" s="247" t="s">
        <v>212</v>
      </c>
      <c r="P28" s="57"/>
      <c r="Q28" s="235" t="s">
        <v>227</v>
      </c>
      <c r="R28" s="235" t="s">
        <v>503</v>
      </c>
      <c r="S28" s="227" t="s">
        <v>444</v>
      </c>
      <c r="T28" s="236" t="s">
        <v>504</v>
      </c>
      <c r="U28" s="227" t="s">
        <v>446</v>
      </c>
      <c r="V28" s="227" t="s">
        <v>505</v>
      </c>
      <c r="W28" s="123" t="s">
        <v>506</v>
      </c>
      <c r="X28" s="237" t="s">
        <v>248</v>
      </c>
      <c r="AA28" s="238">
        <f>IF(OR(J28="Fail",ISBLANK(J28)),INDEX('Issue Code Table'!C:C,MATCH(N:N,'Issue Code Table'!A:A,0)),IF(M28="Critical",6,IF(M28="Significant",5,IF(M28="Moderate",3,2))))</f>
        <v>6</v>
      </c>
    </row>
    <row r="29" spans="1:27" s="38" customFormat="1" ht="83.15" customHeight="1" x14ac:dyDescent="0.25">
      <c r="A29" s="226" t="s">
        <v>507</v>
      </c>
      <c r="B29" s="227" t="s">
        <v>280</v>
      </c>
      <c r="C29" s="227" t="s">
        <v>281</v>
      </c>
      <c r="D29" s="230" t="s">
        <v>218</v>
      </c>
      <c r="E29" s="230" t="s">
        <v>508</v>
      </c>
      <c r="F29" s="230" t="s">
        <v>509</v>
      </c>
      <c r="G29" s="230" t="s">
        <v>510</v>
      </c>
      <c r="H29" s="230" t="s">
        <v>511</v>
      </c>
      <c r="I29" s="235"/>
      <c r="J29" s="230"/>
      <c r="K29" s="227" t="s">
        <v>512</v>
      </c>
      <c r="L29" s="235"/>
      <c r="M29" s="232" t="s">
        <v>224</v>
      </c>
      <c r="N29" s="245" t="s">
        <v>257</v>
      </c>
      <c r="O29" s="245" t="s">
        <v>258</v>
      </c>
      <c r="P29" s="57"/>
      <c r="Q29" s="235" t="s">
        <v>227</v>
      </c>
      <c r="R29" s="235" t="s">
        <v>513</v>
      </c>
      <c r="S29" s="227" t="s">
        <v>514</v>
      </c>
      <c r="T29" s="236" t="s">
        <v>515</v>
      </c>
      <c r="U29" s="227" t="s">
        <v>516</v>
      </c>
      <c r="V29" s="227" t="s">
        <v>517</v>
      </c>
      <c r="W29" s="123" t="s">
        <v>518</v>
      </c>
      <c r="X29" s="237"/>
      <c r="AA29" s="238">
        <f>IF(OR(J29="Fail",ISBLANK(J29)),INDEX('Issue Code Table'!C:C,MATCH(N:N,'Issue Code Table'!A:A,0)),IF(M29="Critical",6,IF(M29="Significant",5,IF(M29="Moderate",3,2))))</f>
        <v>4</v>
      </c>
    </row>
    <row r="30" spans="1:27" s="38" customFormat="1" ht="83.15" customHeight="1" x14ac:dyDescent="0.25">
      <c r="A30" s="226" t="s">
        <v>519</v>
      </c>
      <c r="B30" s="227" t="s">
        <v>280</v>
      </c>
      <c r="C30" s="227" t="s">
        <v>281</v>
      </c>
      <c r="D30" s="230" t="s">
        <v>218</v>
      </c>
      <c r="E30" s="230" t="s">
        <v>520</v>
      </c>
      <c r="F30" s="230" t="s">
        <v>521</v>
      </c>
      <c r="G30" s="230" t="s">
        <v>237</v>
      </c>
      <c r="H30" s="230" t="s">
        <v>522</v>
      </c>
      <c r="I30" s="235"/>
      <c r="J30" s="230"/>
      <c r="K30" s="227" t="s">
        <v>523</v>
      </c>
      <c r="L30" s="235" t="s">
        <v>524</v>
      </c>
      <c r="M30" s="232" t="s">
        <v>184</v>
      </c>
      <c r="N30" s="233" t="s">
        <v>525</v>
      </c>
      <c r="O30" s="245" t="s">
        <v>526</v>
      </c>
      <c r="P30" s="57"/>
      <c r="Q30" s="235" t="s">
        <v>227</v>
      </c>
      <c r="R30" s="235" t="s">
        <v>527</v>
      </c>
      <c r="S30" s="227" t="s">
        <v>528</v>
      </c>
      <c r="T30" s="236" t="s">
        <v>529</v>
      </c>
      <c r="U30" s="227" t="s">
        <v>383</v>
      </c>
      <c r="V30" s="227" t="s">
        <v>530</v>
      </c>
      <c r="W30" s="123" t="s">
        <v>531</v>
      </c>
      <c r="X30" s="237" t="s">
        <v>248</v>
      </c>
      <c r="AA30" s="238">
        <f>IF(OR(J30="Fail",ISBLANK(J30)),INDEX('Issue Code Table'!C:C,MATCH(N:N,'Issue Code Table'!A:A,0)),IF(M30="Critical",6,IF(M30="Significant",5,IF(M30="Moderate",3,2))))</f>
        <v>5</v>
      </c>
    </row>
    <row r="31" spans="1:27" s="38" customFormat="1" ht="83.15" customHeight="1" x14ac:dyDescent="0.25">
      <c r="A31" s="226" t="s">
        <v>532</v>
      </c>
      <c r="B31" s="227" t="s">
        <v>280</v>
      </c>
      <c r="C31" s="227" t="s">
        <v>281</v>
      </c>
      <c r="D31" s="230" t="s">
        <v>218</v>
      </c>
      <c r="E31" s="230" t="s">
        <v>533</v>
      </c>
      <c r="F31" s="230" t="s">
        <v>534</v>
      </c>
      <c r="G31" s="230" t="s">
        <v>535</v>
      </c>
      <c r="H31" s="230" t="s">
        <v>536</v>
      </c>
      <c r="I31" s="235"/>
      <c r="J31" s="230"/>
      <c r="K31" s="227" t="s">
        <v>537</v>
      </c>
      <c r="L31" s="235"/>
      <c r="M31" s="232" t="s">
        <v>184</v>
      </c>
      <c r="N31" s="245" t="s">
        <v>325</v>
      </c>
      <c r="O31" s="245" t="s">
        <v>326</v>
      </c>
      <c r="P31" s="57"/>
      <c r="Q31" s="235" t="s">
        <v>227</v>
      </c>
      <c r="R31" s="235" t="s">
        <v>538</v>
      </c>
      <c r="S31" s="227" t="s">
        <v>539</v>
      </c>
      <c r="T31" s="236" t="s">
        <v>540</v>
      </c>
      <c r="U31" s="227" t="s">
        <v>541</v>
      </c>
      <c r="V31" s="227" t="s">
        <v>542</v>
      </c>
      <c r="W31" s="123" t="s">
        <v>543</v>
      </c>
      <c r="X31" s="237" t="s">
        <v>248</v>
      </c>
      <c r="AA31" s="238">
        <f>IF(OR(J31="Fail",ISBLANK(J31)),INDEX('Issue Code Table'!C:C,MATCH(N:N,'Issue Code Table'!A:A,0)),IF(M31="Critical",6,IF(M31="Significant",5,IF(M31="Moderate",3,2))))</f>
        <v>5</v>
      </c>
    </row>
    <row r="32" spans="1:27" s="38" customFormat="1" ht="83.15" customHeight="1" x14ac:dyDescent="0.25">
      <c r="A32" s="226" t="s">
        <v>544</v>
      </c>
      <c r="B32" s="227" t="s">
        <v>280</v>
      </c>
      <c r="C32" s="227" t="s">
        <v>281</v>
      </c>
      <c r="D32" s="230" t="s">
        <v>218</v>
      </c>
      <c r="E32" s="230" t="s">
        <v>545</v>
      </c>
      <c r="F32" s="230" t="s">
        <v>546</v>
      </c>
      <c r="G32" s="230" t="s">
        <v>547</v>
      </c>
      <c r="H32" s="230" t="s">
        <v>548</v>
      </c>
      <c r="I32" s="235"/>
      <c r="J32" s="230"/>
      <c r="K32" s="227" t="s">
        <v>549</v>
      </c>
      <c r="L32" s="235"/>
      <c r="M32" s="245" t="s">
        <v>184</v>
      </c>
      <c r="N32" s="245" t="s">
        <v>325</v>
      </c>
      <c r="O32" s="245" t="s">
        <v>326</v>
      </c>
      <c r="P32" s="57"/>
      <c r="Q32" s="235" t="s">
        <v>227</v>
      </c>
      <c r="R32" s="235" t="s">
        <v>550</v>
      </c>
      <c r="S32" s="227" t="s">
        <v>551</v>
      </c>
      <c r="T32" s="236" t="s">
        <v>552</v>
      </c>
      <c r="U32" s="227" t="s">
        <v>383</v>
      </c>
      <c r="V32" s="227" t="s">
        <v>553</v>
      </c>
      <c r="W32" s="123" t="s">
        <v>554</v>
      </c>
      <c r="X32" s="237" t="s">
        <v>248</v>
      </c>
      <c r="AA32" s="238">
        <f>IF(OR(J32="Fail",ISBLANK(J32)),INDEX('Issue Code Table'!C:C,MATCH(N:N,'Issue Code Table'!A:A,0)),IF(M32="Critical",6,IF(M32="Significant",5,IF(M32="Moderate",3,2))))</f>
        <v>5</v>
      </c>
    </row>
    <row r="33" spans="1:27" s="38" customFormat="1" ht="83.15" customHeight="1" x14ac:dyDescent="0.25">
      <c r="A33" s="226" t="s">
        <v>555</v>
      </c>
      <c r="B33" s="227" t="s">
        <v>280</v>
      </c>
      <c r="C33" s="227" t="s">
        <v>281</v>
      </c>
      <c r="D33" s="230" t="s">
        <v>218</v>
      </c>
      <c r="E33" s="230" t="s">
        <v>556</v>
      </c>
      <c r="F33" s="230" t="s">
        <v>557</v>
      </c>
      <c r="G33" s="230" t="s">
        <v>558</v>
      </c>
      <c r="H33" s="230" t="s">
        <v>559</v>
      </c>
      <c r="I33" s="235"/>
      <c r="J33" s="230"/>
      <c r="K33" s="227" t="s">
        <v>560</v>
      </c>
      <c r="L33" s="235"/>
      <c r="M33" s="232" t="s">
        <v>184</v>
      </c>
      <c r="N33" s="245" t="s">
        <v>325</v>
      </c>
      <c r="O33" s="245" t="s">
        <v>326</v>
      </c>
      <c r="P33" s="57"/>
      <c r="Q33" s="235" t="s">
        <v>227</v>
      </c>
      <c r="R33" s="235" t="s">
        <v>561</v>
      </c>
      <c r="S33" s="227" t="s">
        <v>340</v>
      </c>
      <c r="T33" s="236" t="s">
        <v>562</v>
      </c>
      <c r="U33" s="227" t="s">
        <v>342</v>
      </c>
      <c r="V33" s="227" t="s">
        <v>563</v>
      </c>
      <c r="W33" s="123" t="s">
        <v>564</v>
      </c>
      <c r="X33" s="237" t="s">
        <v>248</v>
      </c>
      <c r="AA33" s="238">
        <f>IF(OR(J33="Fail",ISBLANK(J33)),INDEX('Issue Code Table'!C:C,MATCH(N:N,'Issue Code Table'!A:A,0)),IF(M33="Critical",6,IF(M33="Significant",5,IF(M33="Moderate",3,2))))</f>
        <v>5</v>
      </c>
    </row>
    <row r="34" spans="1:27" s="38" customFormat="1" ht="83.15" customHeight="1" x14ac:dyDescent="0.25">
      <c r="A34" s="226" t="s">
        <v>565</v>
      </c>
      <c r="B34" s="227" t="s">
        <v>387</v>
      </c>
      <c r="C34" s="227" t="s">
        <v>388</v>
      </c>
      <c r="D34" s="230" t="s">
        <v>218</v>
      </c>
      <c r="E34" s="230" t="s">
        <v>566</v>
      </c>
      <c r="F34" s="230" t="s">
        <v>567</v>
      </c>
      <c r="G34" s="230" t="s">
        <v>568</v>
      </c>
      <c r="H34" s="230" t="s">
        <v>569</v>
      </c>
      <c r="I34" s="235"/>
      <c r="J34" s="230"/>
      <c r="K34" s="227" t="s">
        <v>570</v>
      </c>
      <c r="L34" s="235"/>
      <c r="M34" s="232" t="s">
        <v>184</v>
      </c>
      <c r="N34" s="233" t="s">
        <v>271</v>
      </c>
      <c r="O34" s="245" t="s">
        <v>272</v>
      </c>
      <c r="P34" s="57"/>
      <c r="Q34" s="235" t="s">
        <v>227</v>
      </c>
      <c r="R34" s="235" t="s">
        <v>571</v>
      </c>
      <c r="S34" s="227" t="s">
        <v>432</v>
      </c>
      <c r="T34" s="236" t="s">
        <v>572</v>
      </c>
      <c r="U34" s="227" t="s">
        <v>573</v>
      </c>
      <c r="V34" s="227" t="s">
        <v>574</v>
      </c>
      <c r="W34" s="123" t="s">
        <v>575</v>
      </c>
      <c r="X34" s="237" t="s">
        <v>248</v>
      </c>
      <c r="AA34" s="238">
        <f>IF(OR(J34="Fail",ISBLANK(J34)),INDEX('Issue Code Table'!C:C,MATCH(N:N,'Issue Code Table'!A:A,0)),IF(M34="Critical",6,IF(M34="Significant",5,IF(M34="Moderate",3,2))))</f>
        <v>6</v>
      </c>
    </row>
    <row r="35" spans="1:27" s="38" customFormat="1" ht="83.15" customHeight="1" x14ac:dyDescent="0.25">
      <c r="A35" s="226" t="s">
        <v>576</v>
      </c>
      <c r="B35" s="227" t="s">
        <v>280</v>
      </c>
      <c r="C35" s="227" t="s">
        <v>281</v>
      </c>
      <c r="D35" s="230" t="s">
        <v>218</v>
      </c>
      <c r="E35" s="230" t="s">
        <v>577</v>
      </c>
      <c r="F35" s="230" t="s">
        <v>578</v>
      </c>
      <c r="G35" s="230" t="s">
        <v>579</v>
      </c>
      <c r="H35" s="230" t="s">
        <v>580</v>
      </c>
      <c r="I35" s="235"/>
      <c r="J35" s="230"/>
      <c r="K35" s="227" t="s">
        <v>581</v>
      </c>
      <c r="L35" s="235"/>
      <c r="M35" s="232" t="s">
        <v>224</v>
      </c>
      <c r="N35" s="233" t="s">
        <v>325</v>
      </c>
      <c r="O35" s="240" t="s">
        <v>326</v>
      </c>
      <c r="P35" s="57"/>
      <c r="Q35" s="235" t="s">
        <v>227</v>
      </c>
      <c r="R35" s="235" t="s">
        <v>582</v>
      </c>
      <c r="S35" s="227" t="s">
        <v>583</v>
      </c>
      <c r="T35" s="236" t="s">
        <v>584</v>
      </c>
      <c r="U35" s="227" t="s">
        <v>585</v>
      </c>
      <c r="V35" s="227" t="s">
        <v>586</v>
      </c>
      <c r="W35" s="123" t="s">
        <v>587</v>
      </c>
      <c r="X35" s="237"/>
      <c r="AA35" s="238">
        <f>IF(OR(J35="Fail",ISBLANK(J35)),INDEX('Issue Code Table'!C:C,MATCH(N:N,'Issue Code Table'!A:A,0)),IF(M35="Critical",6,IF(M35="Significant",5,IF(M35="Moderate",3,2))))</f>
        <v>5</v>
      </c>
    </row>
    <row r="36" spans="1:27" s="38" customFormat="1" ht="83.15" customHeight="1" x14ac:dyDescent="0.25">
      <c r="A36" s="226" t="s">
        <v>588</v>
      </c>
      <c r="B36" s="227" t="s">
        <v>589</v>
      </c>
      <c r="C36" s="230" t="s">
        <v>590</v>
      </c>
      <c r="D36" s="230" t="s">
        <v>218</v>
      </c>
      <c r="E36" s="230" t="s">
        <v>591</v>
      </c>
      <c r="F36" s="230" t="s">
        <v>592</v>
      </c>
      <c r="G36" s="230" t="s">
        <v>593</v>
      </c>
      <c r="H36" s="230" t="s">
        <v>594</v>
      </c>
      <c r="I36" s="235"/>
      <c r="J36" s="230"/>
      <c r="K36" s="227" t="s">
        <v>595</v>
      </c>
      <c r="L36" s="235"/>
      <c r="M36" s="232" t="s">
        <v>184</v>
      </c>
      <c r="N36" s="233" t="s">
        <v>325</v>
      </c>
      <c r="O36" s="240" t="s">
        <v>326</v>
      </c>
      <c r="P36" s="57"/>
      <c r="Q36" s="235" t="s">
        <v>227</v>
      </c>
      <c r="R36" s="235" t="s">
        <v>596</v>
      </c>
      <c r="S36" s="227" t="s">
        <v>597</v>
      </c>
      <c r="T36" s="236" t="s">
        <v>598</v>
      </c>
      <c r="U36" s="227" t="s">
        <v>599</v>
      </c>
      <c r="V36" s="227" t="s">
        <v>600</v>
      </c>
      <c r="W36" s="123" t="s">
        <v>601</v>
      </c>
      <c r="X36" s="237" t="s">
        <v>248</v>
      </c>
      <c r="AA36" s="238">
        <f>IF(OR(J36="Fail",ISBLANK(J36)),INDEX('Issue Code Table'!C:C,MATCH(N:N,'Issue Code Table'!A:A,0)),IF(M36="Critical",6,IF(M36="Significant",5,IF(M36="Moderate",3,2))))</f>
        <v>5</v>
      </c>
    </row>
    <row r="37" spans="1:27" s="38" customFormat="1" ht="83.15" customHeight="1" x14ac:dyDescent="0.25">
      <c r="A37" s="226" t="s">
        <v>602</v>
      </c>
      <c r="B37" s="227" t="s">
        <v>387</v>
      </c>
      <c r="C37" s="227" t="s">
        <v>388</v>
      </c>
      <c r="D37" s="230" t="s">
        <v>218</v>
      </c>
      <c r="E37" s="230" t="s">
        <v>603</v>
      </c>
      <c r="F37" s="230" t="s">
        <v>604</v>
      </c>
      <c r="G37" s="230" t="s">
        <v>605</v>
      </c>
      <c r="H37" s="230" t="s">
        <v>606</v>
      </c>
      <c r="I37" s="235"/>
      <c r="J37" s="230"/>
      <c r="K37" s="227" t="s">
        <v>607</v>
      </c>
      <c r="L37" s="235"/>
      <c r="M37" s="232" t="s">
        <v>184</v>
      </c>
      <c r="N37" s="233" t="s">
        <v>271</v>
      </c>
      <c r="O37" s="245" t="s">
        <v>272</v>
      </c>
      <c r="P37" s="57"/>
      <c r="Q37" s="235" t="s">
        <v>227</v>
      </c>
      <c r="R37" s="235" t="s">
        <v>608</v>
      </c>
      <c r="S37" s="227" t="s">
        <v>609</v>
      </c>
      <c r="T37" s="236" t="s">
        <v>610</v>
      </c>
      <c r="U37" s="227" t="s">
        <v>611</v>
      </c>
      <c r="V37" s="227" t="s">
        <v>612</v>
      </c>
      <c r="W37" s="123" t="s">
        <v>613</v>
      </c>
      <c r="X37" s="237" t="s">
        <v>248</v>
      </c>
      <c r="AA37" s="238">
        <f>IF(OR(J37="Fail",ISBLANK(J37)),INDEX('Issue Code Table'!C:C,MATCH(N:N,'Issue Code Table'!A:A,0)),IF(M37="Critical",6,IF(M37="Significant",5,IF(M37="Moderate",3,2))))</f>
        <v>6</v>
      </c>
    </row>
    <row r="38" spans="1:27" s="38" customFormat="1" ht="83.15" customHeight="1" x14ac:dyDescent="0.25">
      <c r="A38" s="226" t="s">
        <v>614</v>
      </c>
      <c r="B38" s="227" t="s">
        <v>615</v>
      </c>
      <c r="C38" s="230" t="s">
        <v>616</v>
      </c>
      <c r="D38" s="230" t="s">
        <v>163</v>
      </c>
      <c r="E38" s="230" t="s">
        <v>617</v>
      </c>
      <c r="F38" s="230" t="s">
        <v>618</v>
      </c>
      <c r="G38" s="230" t="s">
        <v>619</v>
      </c>
      <c r="H38" s="230" t="s">
        <v>620</v>
      </c>
      <c r="I38" s="235"/>
      <c r="J38" s="230"/>
      <c r="K38" s="227" t="s">
        <v>621</v>
      </c>
      <c r="L38" s="235" t="s">
        <v>622</v>
      </c>
      <c r="M38" s="232" t="s">
        <v>363</v>
      </c>
      <c r="N38" s="245" t="s">
        <v>623</v>
      </c>
      <c r="O38" s="233" t="s">
        <v>624</v>
      </c>
      <c r="P38" s="57"/>
      <c r="Q38" s="235" t="s">
        <v>227</v>
      </c>
      <c r="R38" s="235" t="s">
        <v>625</v>
      </c>
      <c r="S38" s="227" t="s">
        <v>626</v>
      </c>
      <c r="T38" s="236" t="s">
        <v>627</v>
      </c>
      <c r="U38" s="227" t="s">
        <v>628</v>
      </c>
      <c r="V38" s="248" t="s">
        <v>629</v>
      </c>
      <c r="W38" s="123" t="s">
        <v>630</v>
      </c>
      <c r="X38" s="237"/>
      <c r="AA38" s="238" t="e">
        <f>IF(OR(J38="Fail",ISBLANK(J38)),INDEX('Issue Code Table'!C:C,MATCH(N:N,'Issue Code Table'!A:A,0)),IF(M38="Critical",6,IF(M38="Significant",5,IF(M38="Moderate",3,2))))</f>
        <v>#N/A</v>
      </c>
    </row>
    <row r="39" spans="1:27" s="38" customFormat="1" ht="83.15" customHeight="1" x14ac:dyDescent="0.25">
      <c r="A39" s="226" t="s">
        <v>631</v>
      </c>
      <c r="B39" s="227" t="s">
        <v>216</v>
      </c>
      <c r="C39" s="227" t="s">
        <v>217</v>
      </c>
      <c r="D39" s="230" t="s">
        <v>218</v>
      </c>
      <c r="E39" s="230" t="s">
        <v>632</v>
      </c>
      <c r="F39" s="230" t="s">
        <v>633</v>
      </c>
      <c r="G39" s="230" t="s">
        <v>634</v>
      </c>
      <c r="H39" s="230" t="s">
        <v>635</v>
      </c>
      <c r="I39" s="235"/>
      <c r="J39" s="230"/>
      <c r="K39" s="227" t="s">
        <v>636</v>
      </c>
      <c r="L39" s="235"/>
      <c r="M39" s="245" t="s">
        <v>184</v>
      </c>
      <c r="N39" s="245" t="s">
        <v>287</v>
      </c>
      <c r="O39" s="245" t="s">
        <v>288</v>
      </c>
      <c r="P39" s="57"/>
      <c r="Q39" s="235" t="s">
        <v>227</v>
      </c>
      <c r="R39" s="235" t="s">
        <v>637</v>
      </c>
      <c r="S39" s="227" t="s">
        <v>638</v>
      </c>
      <c r="T39" s="236" t="s">
        <v>639</v>
      </c>
      <c r="U39" s="227" t="s">
        <v>383</v>
      </c>
      <c r="V39" s="227" t="s">
        <v>640</v>
      </c>
      <c r="W39" s="123" t="s">
        <v>641</v>
      </c>
      <c r="X39" s="237" t="s">
        <v>248</v>
      </c>
      <c r="AA39" s="238">
        <f>IF(OR(J39="Fail",ISBLANK(J39)),INDEX('Issue Code Table'!C:C,MATCH(N:N,'Issue Code Table'!A:A,0)),IF(M39="Critical",6,IF(M39="Significant",5,IF(M39="Moderate",3,2))))</f>
        <v>5</v>
      </c>
    </row>
    <row r="40" spans="1:27" s="38" customFormat="1" ht="83.15" customHeight="1" x14ac:dyDescent="0.25">
      <c r="A40" s="226" t="s">
        <v>642</v>
      </c>
      <c r="B40" s="227" t="s">
        <v>280</v>
      </c>
      <c r="C40" s="227" t="s">
        <v>281</v>
      </c>
      <c r="D40" s="230" t="s">
        <v>218</v>
      </c>
      <c r="E40" s="230" t="s">
        <v>643</v>
      </c>
      <c r="F40" s="230" t="s">
        <v>644</v>
      </c>
      <c r="G40" s="230" t="s">
        <v>645</v>
      </c>
      <c r="H40" s="230" t="s">
        <v>646</v>
      </c>
      <c r="I40" s="235"/>
      <c r="J40" s="230"/>
      <c r="K40" s="227" t="s">
        <v>647</v>
      </c>
      <c r="L40" s="235"/>
      <c r="M40" s="232" t="s">
        <v>184</v>
      </c>
      <c r="N40" s="245" t="s">
        <v>325</v>
      </c>
      <c r="O40" s="245" t="s">
        <v>326</v>
      </c>
      <c r="P40" s="57"/>
      <c r="Q40" s="235" t="s">
        <v>227</v>
      </c>
      <c r="R40" s="235" t="s">
        <v>648</v>
      </c>
      <c r="S40" s="227" t="s">
        <v>649</v>
      </c>
      <c r="T40" s="236" t="s">
        <v>650</v>
      </c>
      <c r="U40" s="227" t="s">
        <v>651</v>
      </c>
      <c r="V40" s="227" t="s">
        <v>652</v>
      </c>
      <c r="W40" s="123" t="s">
        <v>653</v>
      </c>
      <c r="X40" s="237" t="s">
        <v>248</v>
      </c>
      <c r="AA40" s="238">
        <f>IF(OR(J40="Fail",ISBLANK(J40)),INDEX('Issue Code Table'!C:C,MATCH(N:N,'Issue Code Table'!A:A,0)),IF(M40="Critical",6,IF(M40="Significant",5,IF(M40="Moderate",3,2))))</f>
        <v>5</v>
      </c>
    </row>
    <row r="41" spans="1:27" s="38" customFormat="1" ht="83.15" customHeight="1" x14ac:dyDescent="0.25">
      <c r="A41" s="226" t="s">
        <v>654</v>
      </c>
      <c r="B41" s="227" t="s">
        <v>280</v>
      </c>
      <c r="C41" s="227" t="s">
        <v>281</v>
      </c>
      <c r="D41" s="230" t="s">
        <v>218</v>
      </c>
      <c r="E41" s="230" t="s">
        <v>655</v>
      </c>
      <c r="F41" s="230" t="s">
        <v>656</v>
      </c>
      <c r="G41" s="230" t="s">
        <v>657</v>
      </c>
      <c r="H41" s="230" t="s">
        <v>658</v>
      </c>
      <c r="I41" s="235"/>
      <c r="J41" s="230"/>
      <c r="K41" s="227" t="s">
        <v>659</v>
      </c>
      <c r="L41" s="235"/>
      <c r="M41" s="232" t="s">
        <v>224</v>
      </c>
      <c r="N41" s="245" t="s">
        <v>660</v>
      </c>
      <c r="O41" s="245" t="s">
        <v>661</v>
      </c>
      <c r="P41" s="57"/>
      <c r="Q41" s="235" t="s">
        <v>227</v>
      </c>
      <c r="R41" s="235" t="s">
        <v>662</v>
      </c>
      <c r="S41" s="227" t="s">
        <v>663</v>
      </c>
      <c r="T41" s="236" t="s">
        <v>664</v>
      </c>
      <c r="U41" s="227" t="s">
        <v>383</v>
      </c>
      <c r="V41" s="227" t="s">
        <v>665</v>
      </c>
      <c r="W41" s="123" t="s">
        <v>666</v>
      </c>
      <c r="X41" s="237"/>
      <c r="AA41" s="238">
        <f>IF(OR(J41="Fail",ISBLANK(J41)),INDEX('Issue Code Table'!C:C,MATCH(N:N,'Issue Code Table'!A:A,0)),IF(M41="Critical",6,IF(M41="Significant",5,IF(M41="Moderate",3,2))))</f>
        <v>4</v>
      </c>
    </row>
    <row r="42" spans="1:27" s="38" customFormat="1" ht="83.15" customHeight="1" x14ac:dyDescent="0.25">
      <c r="A42" s="226" t="s">
        <v>667</v>
      </c>
      <c r="B42" s="227" t="s">
        <v>668</v>
      </c>
      <c r="C42" s="227" t="s">
        <v>669</v>
      </c>
      <c r="D42" s="230" t="s">
        <v>218</v>
      </c>
      <c r="E42" s="230" t="s">
        <v>670</v>
      </c>
      <c r="F42" s="230" t="s">
        <v>671</v>
      </c>
      <c r="G42" s="230" t="s">
        <v>672</v>
      </c>
      <c r="H42" s="230" t="s">
        <v>673</v>
      </c>
      <c r="I42" s="235"/>
      <c r="J42" s="230"/>
      <c r="K42" s="227" t="s">
        <v>674</v>
      </c>
      <c r="L42" s="235"/>
      <c r="M42" s="232" t="s">
        <v>224</v>
      </c>
      <c r="N42" s="245" t="s">
        <v>325</v>
      </c>
      <c r="O42" s="245" t="s">
        <v>326</v>
      </c>
      <c r="P42" s="57"/>
      <c r="Q42" s="235" t="s">
        <v>227</v>
      </c>
      <c r="R42" s="235" t="s">
        <v>675</v>
      </c>
      <c r="S42" s="227" t="s">
        <v>676</v>
      </c>
      <c r="T42" s="236" t="s">
        <v>677</v>
      </c>
      <c r="U42" s="227" t="s">
        <v>678</v>
      </c>
      <c r="V42" s="227" t="s">
        <v>679</v>
      </c>
      <c r="W42" s="123" t="s">
        <v>680</v>
      </c>
      <c r="X42" s="237"/>
      <c r="AA42" s="238">
        <f>IF(OR(J42="Fail",ISBLANK(J42)),INDEX('Issue Code Table'!C:C,MATCH(N:N,'Issue Code Table'!A:A,0)),IF(M42="Critical",6,IF(M42="Significant",5,IF(M42="Moderate",3,2))))</f>
        <v>5</v>
      </c>
    </row>
    <row r="43" spans="1:27" s="38" customFormat="1" ht="83.15" customHeight="1" x14ac:dyDescent="0.25">
      <c r="A43" s="226" t="s">
        <v>681</v>
      </c>
      <c r="B43" s="227" t="s">
        <v>280</v>
      </c>
      <c r="C43" s="227" t="s">
        <v>281</v>
      </c>
      <c r="D43" s="230" t="s">
        <v>218</v>
      </c>
      <c r="E43" s="230" t="s">
        <v>682</v>
      </c>
      <c r="F43" s="230" t="s">
        <v>683</v>
      </c>
      <c r="G43" s="230" t="s">
        <v>684</v>
      </c>
      <c r="H43" s="230" t="s">
        <v>685</v>
      </c>
      <c r="I43" s="235"/>
      <c r="J43" s="230"/>
      <c r="K43" s="227" t="s">
        <v>686</v>
      </c>
      <c r="L43" s="235"/>
      <c r="M43" s="232" t="s">
        <v>224</v>
      </c>
      <c r="N43" s="245" t="s">
        <v>257</v>
      </c>
      <c r="O43" s="245" t="s">
        <v>258</v>
      </c>
      <c r="P43" s="57"/>
      <c r="Q43" s="235" t="s">
        <v>227</v>
      </c>
      <c r="R43" s="235" t="s">
        <v>687</v>
      </c>
      <c r="S43" s="227" t="s">
        <v>688</v>
      </c>
      <c r="T43" s="236" t="s">
        <v>689</v>
      </c>
      <c r="U43" s="227" t="s">
        <v>690</v>
      </c>
      <c r="V43" s="227" t="s">
        <v>691</v>
      </c>
      <c r="W43" s="123" t="s">
        <v>692</v>
      </c>
      <c r="X43" s="237"/>
      <c r="AA43" s="238">
        <f>IF(OR(J43="Fail",ISBLANK(J43)),INDEX('Issue Code Table'!C:C,MATCH(N:N,'Issue Code Table'!A:A,0)),IF(M43="Critical",6,IF(M43="Significant",5,IF(M43="Moderate",3,2))))</f>
        <v>4</v>
      </c>
    </row>
    <row r="44" spans="1:27" s="38" customFormat="1" ht="83.15" customHeight="1" x14ac:dyDescent="0.25">
      <c r="A44" s="226" t="s">
        <v>693</v>
      </c>
      <c r="B44" s="227" t="s">
        <v>280</v>
      </c>
      <c r="C44" s="227" t="s">
        <v>281</v>
      </c>
      <c r="D44" s="230" t="s">
        <v>218</v>
      </c>
      <c r="E44" s="230" t="s">
        <v>694</v>
      </c>
      <c r="F44" s="230" t="s">
        <v>695</v>
      </c>
      <c r="G44" s="230" t="s">
        <v>696</v>
      </c>
      <c r="H44" s="230" t="s">
        <v>697</v>
      </c>
      <c r="I44" s="235"/>
      <c r="J44" s="230"/>
      <c r="K44" s="227" t="s">
        <v>698</v>
      </c>
      <c r="L44" s="235"/>
      <c r="M44" s="232" t="s">
        <v>184</v>
      </c>
      <c r="N44" s="233" t="s">
        <v>287</v>
      </c>
      <c r="O44" s="240" t="s">
        <v>288</v>
      </c>
      <c r="P44" s="57"/>
      <c r="Q44" s="235" t="s">
        <v>227</v>
      </c>
      <c r="R44" s="235" t="s">
        <v>699</v>
      </c>
      <c r="S44" s="227" t="s">
        <v>700</v>
      </c>
      <c r="T44" s="236" t="s">
        <v>701</v>
      </c>
      <c r="U44" s="227" t="s">
        <v>702</v>
      </c>
      <c r="V44" s="227" t="s">
        <v>703</v>
      </c>
      <c r="W44" s="227" t="s">
        <v>704</v>
      </c>
      <c r="X44" s="237" t="s">
        <v>248</v>
      </c>
      <c r="AA44" s="238">
        <f>IF(OR(J44="Fail",ISBLANK(J44)),INDEX('Issue Code Table'!C:C,MATCH(N:N,'Issue Code Table'!A:A,0)),IF(M44="Critical",6,IF(M44="Significant",5,IF(M44="Moderate",3,2))))</f>
        <v>5</v>
      </c>
    </row>
    <row r="45" spans="1:27" s="38" customFormat="1" ht="83.15" customHeight="1" x14ac:dyDescent="0.25">
      <c r="A45" s="226" t="s">
        <v>705</v>
      </c>
      <c r="B45" s="227" t="s">
        <v>706</v>
      </c>
      <c r="C45" s="227" t="s">
        <v>707</v>
      </c>
      <c r="D45" s="230" t="s">
        <v>218</v>
      </c>
      <c r="E45" s="230" t="s">
        <v>708</v>
      </c>
      <c r="F45" s="230" t="s">
        <v>709</v>
      </c>
      <c r="G45" s="230" t="s">
        <v>710</v>
      </c>
      <c r="H45" s="230" t="s">
        <v>711</v>
      </c>
      <c r="I45" s="235"/>
      <c r="J45" s="230"/>
      <c r="K45" s="227" t="s">
        <v>712</v>
      </c>
      <c r="L45" s="235"/>
      <c r="M45" s="245" t="s">
        <v>184</v>
      </c>
      <c r="N45" s="245" t="s">
        <v>713</v>
      </c>
      <c r="O45" s="246" t="s">
        <v>714</v>
      </c>
      <c r="P45" s="57"/>
      <c r="Q45" s="235" t="s">
        <v>227</v>
      </c>
      <c r="R45" s="235" t="s">
        <v>715</v>
      </c>
      <c r="S45" s="227" t="s">
        <v>716</v>
      </c>
      <c r="T45" s="236" t="s">
        <v>717</v>
      </c>
      <c r="U45" s="227" t="s">
        <v>718</v>
      </c>
      <c r="V45" s="227" t="s">
        <v>719</v>
      </c>
      <c r="W45" s="227" t="s">
        <v>720</v>
      </c>
      <c r="X45" s="237" t="s">
        <v>248</v>
      </c>
      <c r="AA45" s="238">
        <f>IF(OR(J45="Fail",ISBLANK(J45)),INDEX('Issue Code Table'!C:C,MATCH(N:N,'Issue Code Table'!A:A,0)),IF(M45="Critical",6,IF(M45="Significant",5,IF(M45="Moderate",3,2))))</f>
        <v>5</v>
      </c>
    </row>
    <row r="46" spans="1:27" s="38" customFormat="1" ht="83.15" customHeight="1" x14ac:dyDescent="0.25">
      <c r="A46" s="226" t="s">
        <v>721</v>
      </c>
      <c r="B46" s="227" t="s">
        <v>280</v>
      </c>
      <c r="C46" s="227" t="s">
        <v>281</v>
      </c>
      <c r="D46" s="230" t="s">
        <v>218</v>
      </c>
      <c r="E46" s="230" t="s">
        <v>722</v>
      </c>
      <c r="F46" s="230" t="s">
        <v>723</v>
      </c>
      <c r="G46" s="230" t="s">
        <v>724</v>
      </c>
      <c r="H46" s="230" t="s">
        <v>725</v>
      </c>
      <c r="I46" s="235"/>
      <c r="J46" s="230"/>
      <c r="K46" s="227" t="s">
        <v>726</v>
      </c>
      <c r="L46" s="235"/>
      <c r="M46" s="232" t="s">
        <v>184</v>
      </c>
      <c r="N46" s="245" t="s">
        <v>325</v>
      </c>
      <c r="O46" s="245" t="s">
        <v>326</v>
      </c>
      <c r="P46" s="57"/>
      <c r="Q46" s="235" t="s">
        <v>227</v>
      </c>
      <c r="R46" s="235" t="s">
        <v>727</v>
      </c>
      <c r="S46" s="227" t="s">
        <v>728</v>
      </c>
      <c r="T46" s="236" t="s">
        <v>729</v>
      </c>
      <c r="U46" s="227" t="s">
        <v>730</v>
      </c>
      <c r="V46" s="227" t="s">
        <v>731</v>
      </c>
      <c r="W46" s="227" t="s">
        <v>732</v>
      </c>
      <c r="X46" s="237" t="s">
        <v>248</v>
      </c>
      <c r="AA46" s="238">
        <f>IF(OR(J46="Fail",ISBLANK(J46)),INDEX('Issue Code Table'!C:C,MATCH(N:N,'Issue Code Table'!A:A,0)),IF(M46="Critical",6,IF(M46="Significant",5,IF(M46="Moderate",3,2))))</f>
        <v>5</v>
      </c>
    </row>
    <row r="47" spans="1:27" s="38" customFormat="1" ht="83.15" customHeight="1" x14ac:dyDescent="0.25">
      <c r="A47" s="226" t="s">
        <v>733</v>
      </c>
      <c r="B47" s="227" t="s">
        <v>177</v>
      </c>
      <c r="C47" s="227" t="s">
        <v>178</v>
      </c>
      <c r="D47" s="230" t="s">
        <v>218</v>
      </c>
      <c r="E47" s="230" t="s">
        <v>734</v>
      </c>
      <c r="F47" s="230" t="s">
        <v>735</v>
      </c>
      <c r="G47" s="230" t="s">
        <v>736</v>
      </c>
      <c r="H47" s="230" t="s">
        <v>737</v>
      </c>
      <c r="I47" s="235"/>
      <c r="J47" s="230"/>
      <c r="K47" s="227" t="s">
        <v>738</v>
      </c>
      <c r="L47" s="235"/>
      <c r="M47" s="232" t="s">
        <v>184</v>
      </c>
      <c r="N47" s="247" t="s">
        <v>211</v>
      </c>
      <c r="O47" s="247" t="s">
        <v>212</v>
      </c>
      <c r="P47" s="57"/>
      <c r="Q47" s="235" t="s">
        <v>227</v>
      </c>
      <c r="R47" s="235" t="s">
        <v>739</v>
      </c>
      <c r="S47" s="227" t="s">
        <v>740</v>
      </c>
      <c r="T47" s="236" t="s">
        <v>741</v>
      </c>
      <c r="U47" s="227" t="s">
        <v>742</v>
      </c>
      <c r="V47" s="227" t="s">
        <v>743</v>
      </c>
      <c r="W47" s="227" t="s">
        <v>744</v>
      </c>
      <c r="X47" s="237" t="s">
        <v>248</v>
      </c>
      <c r="AA47" s="238">
        <f>IF(OR(J47="Fail",ISBLANK(J47)),INDEX('Issue Code Table'!C:C,MATCH(N:N,'Issue Code Table'!A:A,0)),IF(M47="Critical",6,IF(M47="Significant",5,IF(M47="Moderate",3,2))))</f>
        <v>6</v>
      </c>
    </row>
    <row r="48" spans="1:27" s="38" customFormat="1" ht="83.15" customHeight="1" x14ac:dyDescent="0.25">
      <c r="A48" s="226" t="s">
        <v>745</v>
      </c>
      <c r="B48" s="227" t="s">
        <v>387</v>
      </c>
      <c r="C48" s="227" t="s">
        <v>388</v>
      </c>
      <c r="D48" s="230" t="s">
        <v>218</v>
      </c>
      <c r="E48" s="230" t="s">
        <v>746</v>
      </c>
      <c r="F48" s="230" t="s">
        <v>747</v>
      </c>
      <c r="G48" s="230" t="s">
        <v>748</v>
      </c>
      <c r="H48" s="230" t="s">
        <v>749</v>
      </c>
      <c r="I48" s="235"/>
      <c r="J48" s="230"/>
      <c r="K48" s="227" t="s">
        <v>750</v>
      </c>
      <c r="L48" s="235"/>
      <c r="M48" s="232" t="s">
        <v>184</v>
      </c>
      <c r="N48" s="247" t="s">
        <v>211</v>
      </c>
      <c r="O48" s="247" t="s">
        <v>212</v>
      </c>
      <c r="P48" s="57"/>
      <c r="Q48" s="235" t="s">
        <v>227</v>
      </c>
      <c r="R48" s="235" t="s">
        <v>751</v>
      </c>
      <c r="S48" s="227" t="s">
        <v>444</v>
      </c>
      <c r="T48" s="236" t="s">
        <v>752</v>
      </c>
      <c r="U48" s="227" t="s">
        <v>446</v>
      </c>
      <c r="V48" s="227" t="s">
        <v>753</v>
      </c>
      <c r="W48" s="227" t="s">
        <v>754</v>
      </c>
      <c r="X48" s="237" t="s">
        <v>248</v>
      </c>
      <c r="AA48" s="238">
        <f>IF(OR(J48="Fail",ISBLANK(J48)),INDEX('Issue Code Table'!C:C,MATCH(N:N,'Issue Code Table'!A:A,0)),IF(M48="Critical",6,IF(M48="Significant",5,IF(M48="Moderate",3,2))))</f>
        <v>6</v>
      </c>
    </row>
    <row r="49" spans="1:27" s="38" customFormat="1" ht="83.15" customHeight="1" x14ac:dyDescent="0.25">
      <c r="A49" s="226" t="s">
        <v>755</v>
      </c>
      <c r="B49" s="227" t="s">
        <v>280</v>
      </c>
      <c r="C49" s="227" t="s">
        <v>281</v>
      </c>
      <c r="D49" s="230" t="s">
        <v>218</v>
      </c>
      <c r="E49" s="230" t="s">
        <v>756</v>
      </c>
      <c r="F49" s="230" t="s">
        <v>757</v>
      </c>
      <c r="G49" s="230" t="s">
        <v>758</v>
      </c>
      <c r="H49" s="230" t="s">
        <v>759</v>
      </c>
      <c r="I49" s="235"/>
      <c r="J49" s="230"/>
      <c r="K49" s="227" t="s">
        <v>760</v>
      </c>
      <c r="L49" s="235"/>
      <c r="M49" s="232" t="s">
        <v>224</v>
      </c>
      <c r="N49" s="233" t="s">
        <v>761</v>
      </c>
      <c r="O49" s="240" t="s">
        <v>762</v>
      </c>
      <c r="P49" s="57"/>
      <c r="Q49" s="235" t="s">
        <v>227</v>
      </c>
      <c r="R49" s="235" t="s">
        <v>763</v>
      </c>
      <c r="S49" s="227" t="s">
        <v>764</v>
      </c>
      <c r="T49" s="236" t="s">
        <v>765</v>
      </c>
      <c r="U49" s="227" t="s">
        <v>766</v>
      </c>
      <c r="V49" s="227" t="s">
        <v>767</v>
      </c>
      <c r="W49" s="123" t="s">
        <v>768</v>
      </c>
      <c r="X49" s="237"/>
      <c r="AA49" s="238">
        <f>IF(OR(J49="Fail",ISBLANK(J49)),INDEX('Issue Code Table'!C:C,MATCH(N:N,'Issue Code Table'!A:A,0)),IF(M49="Critical",6,IF(M49="Significant",5,IF(M49="Moderate",3,2))))</f>
        <v>5</v>
      </c>
    </row>
    <row r="50" spans="1:27" s="38" customFormat="1" ht="83.15" customHeight="1" x14ac:dyDescent="0.25">
      <c r="A50" s="226" t="s">
        <v>769</v>
      </c>
      <c r="B50" s="227" t="s">
        <v>280</v>
      </c>
      <c r="C50" s="227" t="s">
        <v>281</v>
      </c>
      <c r="D50" s="230" t="s">
        <v>218</v>
      </c>
      <c r="E50" s="230" t="s">
        <v>770</v>
      </c>
      <c r="F50" s="230" t="s">
        <v>771</v>
      </c>
      <c r="G50" s="230" t="s">
        <v>772</v>
      </c>
      <c r="H50" s="230" t="s">
        <v>773</v>
      </c>
      <c r="I50" s="235"/>
      <c r="J50" s="230"/>
      <c r="K50" s="227" t="s">
        <v>774</v>
      </c>
      <c r="L50" s="235"/>
      <c r="M50" s="232" t="s">
        <v>184</v>
      </c>
      <c r="N50" s="245" t="s">
        <v>325</v>
      </c>
      <c r="O50" s="245" t="s">
        <v>326</v>
      </c>
      <c r="P50" s="57"/>
      <c r="Q50" s="235" t="s">
        <v>227</v>
      </c>
      <c r="R50" s="235" t="s">
        <v>775</v>
      </c>
      <c r="S50" s="227" t="s">
        <v>776</v>
      </c>
      <c r="T50" s="236" t="s">
        <v>777</v>
      </c>
      <c r="U50" s="227" t="s">
        <v>778</v>
      </c>
      <c r="V50" s="227" t="s">
        <v>779</v>
      </c>
      <c r="W50" s="123" t="s">
        <v>780</v>
      </c>
      <c r="X50" s="237" t="s">
        <v>248</v>
      </c>
      <c r="AA50" s="238">
        <f>IF(OR(J50="Fail",ISBLANK(J50)),INDEX('Issue Code Table'!C:C,MATCH(N:N,'Issue Code Table'!A:A,0)),IF(M50="Critical",6,IF(M50="Significant",5,IF(M50="Moderate",3,2))))</f>
        <v>5</v>
      </c>
    </row>
    <row r="51" spans="1:27" s="38" customFormat="1" ht="83.15" customHeight="1" x14ac:dyDescent="0.25">
      <c r="A51" s="226" t="s">
        <v>781</v>
      </c>
      <c r="B51" s="227" t="s">
        <v>280</v>
      </c>
      <c r="C51" s="227" t="s">
        <v>281</v>
      </c>
      <c r="D51" s="230" t="s">
        <v>218</v>
      </c>
      <c r="E51" s="230" t="s">
        <v>782</v>
      </c>
      <c r="F51" s="230" t="s">
        <v>783</v>
      </c>
      <c r="G51" s="230" t="s">
        <v>784</v>
      </c>
      <c r="H51" s="230" t="s">
        <v>785</v>
      </c>
      <c r="I51" s="235"/>
      <c r="J51" s="230"/>
      <c r="K51" s="227" t="s">
        <v>786</v>
      </c>
      <c r="L51" s="235"/>
      <c r="M51" s="232" t="s">
        <v>184</v>
      </c>
      <c r="N51" s="245" t="s">
        <v>325</v>
      </c>
      <c r="O51" s="245" t="s">
        <v>326</v>
      </c>
      <c r="P51" s="57"/>
      <c r="Q51" s="235" t="s">
        <v>227</v>
      </c>
      <c r="R51" s="235" t="s">
        <v>787</v>
      </c>
      <c r="S51" s="227" t="s">
        <v>788</v>
      </c>
      <c r="T51" s="236" t="s">
        <v>789</v>
      </c>
      <c r="U51" s="227" t="s">
        <v>790</v>
      </c>
      <c r="V51" s="227" t="s">
        <v>791</v>
      </c>
      <c r="W51" s="123" t="s">
        <v>792</v>
      </c>
      <c r="X51" s="237" t="s">
        <v>248</v>
      </c>
      <c r="AA51" s="238">
        <f>IF(OR(J51="Fail",ISBLANK(J51)),INDEX('Issue Code Table'!C:C,MATCH(N:N,'Issue Code Table'!A:A,0)),IF(M51="Critical",6,IF(M51="Significant",5,IF(M51="Moderate",3,2))))</f>
        <v>5</v>
      </c>
    </row>
    <row r="52" spans="1:27" s="38" customFormat="1" ht="83.15" customHeight="1" x14ac:dyDescent="0.25">
      <c r="A52" s="226" t="s">
        <v>793</v>
      </c>
      <c r="B52" s="227" t="s">
        <v>280</v>
      </c>
      <c r="C52" s="227" t="s">
        <v>281</v>
      </c>
      <c r="D52" s="230" t="s">
        <v>218</v>
      </c>
      <c r="E52" s="230" t="s">
        <v>794</v>
      </c>
      <c r="F52" s="230" t="s">
        <v>795</v>
      </c>
      <c r="G52" s="230" t="s">
        <v>796</v>
      </c>
      <c r="H52" s="230" t="s">
        <v>797</v>
      </c>
      <c r="I52" s="235"/>
      <c r="J52" s="230"/>
      <c r="K52" s="227" t="s">
        <v>798</v>
      </c>
      <c r="L52" s="235"/>
      <c r="M52" s="232" t="s">
        <v>184</v>
      </c>
      <c r="N52" s="233" t="s">
        <v>799</v>
      </c>
      <c r="O52" s="240" t="s">
        <v>800</v>
      </c>
      <c r="P52" s="57"/>
      <c r="Q52" s="235" t="s">
        <v>227</v>
      </c>
      <c r="R52" s="235" t="s">
        <v>801</v>
      </c>
      <c r="S52" s="227" t="s">
        <v>802</v>
      </c>
      <c r="T52" s="236" t="s">
        <v>803</v>
      </c>
      <c r="U52" s="227" t="s">
        <v>804</v>
      </c>
      <c r="V52" s="227" t="s">
        <v>805</v>
      </c>
      <c r="W52" s="227" t="s">
        <v>806</v>
      </c>
      <c r="X52" s="237" t="s">
        <v>248</v>
      </c>
      <c r="AA52" s="238">
        <f>IF(OR(J52="Fail",ISBLANK(J52)),INDEX('Issue Code Table'!C:C,MATCH(N:N,'Issue Code Table'!A:A,0)),IF(M52="Critical",6,IF(M52="Significant",5,IF(M52="Moderate",3,2))))</f>
        <v>3</v>
      </c>
    </row>
    <row r="53" spans="1:27" s="38" customFormat="1" ht="105" customHeight="1" x14ac:dyDescent="0.25">
      <c r="A53" s="226" t="s">
        <v>807</v>
      </c>
      <c r="B53" s="227" t="s">
        <v>412</v>
      </c>
      <c r="C53" s="230" t="s">
        <v>413</v>
      </c>
      <c r="D53" s="230" t="s">
        <v>218</v>
      </c>
      <c r="E53" s="230" t="s">
        <v>808</v>
      </c>
      <c r="F53" s="230" t="s">
        <v>809</v>
      </c>
      <c r="G53" s="230" t="s">
        <v>810</v>
      </c>
      <c r="H53" s="230" t="s">
        <v>811</v>
      </c>
      <c r="I53" s="235"/>
      <c r="J53" s="230"/>
      <c r="K53" s="227" t="s">
        <v>812</v>
      </c>
      <c r="L53" s="235"/>
      <c r="M53" s="245" t="s">
        <v>184</v>
      </c>
      <c r="N53" s="245" t="s">
        <v>813</v>
      </c>
      <c r="O53" s="245" t="s">
        <v>814</v>
      </c>
      <c r="P53" s="57"/>
      <c r="Q53" s="235" t="s">
        <v>227</v>
      </c>
      <c r="R53" s="235" t="s">
        <v>815</v>
      </c>
      <c r="S53" s="227" t="s">
        <v>816</v>
      </c>
      <c r="T53" s="236" t="s">
        <v>817</v>
      </c>
      <c r="U53" s="227" t="s">
        <v>818</v>
      </c>
      <c r="V53" s="227" t="s">
        <v>819</v>
      </c>
      <c r="W53" s="123" t="s">
        <v>820</v>
      </c>
      <c r="X53" s="237" t="s">
        <v>248</v>
      </c>
      <c r="AA53" s="238">
        <f>IF(OR(J53="Fail",ISBLANK(J53)),INDEX('Issue Code Table'!C:C,MATCH(N:N,'Issue Code Table'!A:A,0)),IF(M53="Critical",6,IF(M53="Significant",5,IF(M53="Moderate",3,2))))</f>
        <v>5</v>
      </c>
    </row>
    <row r="54" spans="1:27" s="38" customFormat="1" ht="83.15" customHeight="1" x14ac:dyDescent="0.25">
      <c r="A54" s="226" t="s">
        <v>821</v>
      </c>
      <c r="B54" s="227" t="s">
        <v>280</v>
      </c>
      <c r="C54" s="227" t="s">
        <v>281</v>
      </c>
      <c r="D54" s="230" t="s">
        <v>218</v>
      </c>
      <c r="E54" s="230" t="s">
        <v>822</v>
      </c>
      <c r="F54" s="230" t="s">
        <v>823</v>
      </c>
      <c r="G54" s="230" t="s">
        <v>824</v>
      </c>
      <c r="H54" s="230" t="s">
        <v>825</v>
      </c>
      <c r="I54" s="235"/>
      <c r="J54" s="230"/>
      <c r="K54" s="227" t="s">
        <v>826</v>
      </c>
      <c r="L54" s="235"/>
      <c r="M54" s="232" t="s">
        <v>184</v>
      </c>
      <c r="N54" s="233" t="s">
        <v>287</v>
      </c>
      <c r="O54" s="245" t="s">
        <v>288</v>
      </c>
      <c r="P54" s="57"/>
      <c r="Q54" s="235" t="s">
        <v>227</v>
      </c>
      <c r="R54" s="235" t="s">
        <v>827</v>
      </c>
      <c r="S54" s="227" t="s">
        <v>828</v>
      </c>
      <c r="T54" s="236" t="s">
        <v>829</v>
      </c>
      <c r="U54" s="227" t="s">
        <v>383</v>
      </c>
      <c r="V54" s="227" t="s">
        <v>830</v>
      </c>
      <c r="W54" s="123" t="s">
        <v>831</v>
      </c>
      <c r="X54" s="237" t="s">
        <v>248</v>
      </c>
      <c r="AA54" s="238">
        <f>IF(OR(J54="Fail",ISBLANK(J54)),INDEX('Issue Code Table'!C:C,MATCH(N:N,'Issue Code Table'!A:A,0)),IF(M54="Critical",6,IF(M54="Significant",5,IF(M54="Moderate",3,2))))</f>
        <v>5</v>
      </c>
    </row>
    <row r="55" spans="1:27" s="38" customFormat="1" ht="83.15" customHeight="1" x14ac:dyDescent="0.25">
      <c r="A55" s="226" t="s">
        <v>832</v>
      </c>
      <c r="B55" s="227" t="s">
        <v>280</v>
      </c>
      <c r="C55" s="227" t="s">
        <v>281</v>
      </c>
      <c r="D55" s="230" t="s">
        <v>218</v>
      </c>
      <c r="E55" s="230" t="s">
        <v>833</v>
      </c>
      <c r="F55" s="230" t="s">
        <v>834</v>
      </c>
      <c r="G55" s="230" t="s">
        <v>835</v>
      </c>
      <c r="H55" s="230" t="s">
        <v>836</v>
      </c>
      <c r="I55" s="235"/>
      <c r="J55" s="230"/>
      <c r="K55" s="227" t="s">
        <v>837</v>
      </c>
      <c r="L55" s="235"/>
      <c r="M55" s="245" t="s">
        <v>184</v>
      </c>
      <c r="N55" s="245" t="s">
        <v>838</v>
      </c>
      <c r="O55" s="245" t="s">
        <v>839</v>
      </c>
      <c r="P55" s="57"/>
      <c r="Q55" s="235" t="s">
        <v>227</v>
      </c>
      <c r="R55" s="235" t="s">
        <v>840</v>
      </c>
      <c r="S55" s="227" t="s">
        <v>841</v>
      </c>
      <c r="T55" s="236" t="s">
        <v>842</v>
      </c>
      <c r="U55" s="227" t="s">
        <v>843</v>
      </c>
      <c r="V55" s="227" t="s">
        <v>844</v>
      </c>
      <c r="W55" s="123" t="s">
        <v>845</v>
      </c>
      <c r="X55" s="237" t="s">
        <v>248</v>
      </c>
      <c r="AA55" s="238">
        <f>IF(OR(J55="Fail",ISBLANK(J55)),INDEX('Issue Code Table'!C:C,MATCH(N:N,'Issue Code Table'!A:A,0)),IF(M55="Critical",6,IF(M55="Significant",5,IF(M55="Moderate",3,2))))</f>
        <v>5</v>
      </c>
    </row>
    <row r="56" spans="1:27" s="38" customFormat="1" ht="83.15" customHeight="1" x14ac:dyDescent="0.25">
      <c r="A56" s="226" t="s">
        <v>846</v>
      </c>
      <c r="B56" s="227" t="s">
        <v>387</v>
      </c>
      <c r="C56" s="227" t="s">
        <v>388</v>
      </c>
      <c r="D56" s="230" t="s">
        <v>218</v>
      </c>
      <c r="E56" s="230" t="s">
        <v>847</v>
      </c>
      <c r="F56" s="230" t="s">
        <v>848</v>
      </c>
      <c r="G56" s="230" t="s">
        <v>849</v>
      </c>
      <c r="H56" s="230" t="s">
        <v>850</v>
      </c>
      <c r="I56" s="235"/>
      <c r="J56" s="230"/>
      <c r="K56" s="227" t="s">
        <v>851</v>
      </c>
      <c r="L56" s="235"/>
      <c r="M56" s="232" t="s">
        <v>184</v>
      </c>
      <c r="N56" s="247" t="s">
        <v>211</v>
      </c>
      <c r="O56" s="247" t="s">
        <v>212</v>
      </c>
      <c r="P56" s="57"/>
      <c r="Q56" s="235" t="s">
        <v>227</v>
      </c>
      <c r="R56" s="235" t="s">
        <v>852</v>
      </c>
      <c r="S56" s="227" t="s">
        <v>444</v>
      </c>
      <c r="T56" s="236" t="s">
        <v>853</v>
      </c>
      <c r="U56" s="227" t="s">
        <v>446</v>
      </c>
      <c r="V56" s="227" t="s">
        <v>854</v>
      </c>
      <c r="W56" s="123" t="s">
        <v>855</v>
      </c>
      <c r="X56" s="237" t="s">
        <v>248</v>
      </c>
      <c r="AA56" s="238">
        <f>IF(OR(J56="Fail",ISBLANK(J56)),INDEX('Issue Code Table'!C:C,MATCH(N:N,'Issue Code Table'!A:A,0)),IF(M56="Critical",6,IF(M56="Significant",5,IF(M56="Moderate",3,2))))</f>
        <v>6</v>
      </c>
    </row>
    <row r="57" spans="1:27" s="38" customFormat="1" ht="83.15" customHeight="1" x14ac:dyDescent="0.25">
      <c r="A57" s="226" t="s">
        <v>856</v>
      </c>
      <c r="B57" s="227" t="s">
        <v>177</v>
      </c>
      <c r="C57" s="227" t="s">
        <v>178</v>
      </c>
      <c r="D57" s="230" t="s">
        <v>218</v>
      </c>
      <c r="E57" s="230" t="s">
        <v>857</v>
      </c>
      <c r="F57" s="230" t="s">
        <v>858</v>
      </c>
      <c r="G57" s="230" t="s">
        <v>859</v>
      </c>
      <c r="H57" s="230" t="s">
        <v>860</v>
      </c>
      <c r="I57" s="235"/>
      <c r="J57" s="230"/>
      <c r="K57" s="227" t="s">
        <v>861</v>
      </c>
      <c r="L57" s="235"/>
      <c r="M57" s="232" t="s">
        <v>184</v>
      </c>
      <c r="N57" s="247" t="s">
        <v>211</v>
      </c>
      <c r="O57" s="247" t="s">
        <v>212</v>
      </c>
      <c r="P57" s="57"/>
      <c r="Q57" s="235" t="s">
        <v>227</v>
      </c>
      <c r="R57" s="235" t="s">
        <v>862</v>
      </c>
      <c r="S57" s="227" t="s">
        <v>863</v>
      </c>
      <c r="T57" s="236" t="s">
        <v>864</v>
      </c>
      <c r="U57" s="227" t="s">
        <v>865</v>
      </c>
      <c r="V57" s="227" t="s">
        <v>866</v>
      </c>
      <c r="W57" s="123" t="s">
        <v>867</v>
      </c>
      <c r="X57" s="237" t="s">
        <v>248</v>
      </c>
      <c r="AA57" s="238">
        <f>IF(OR(J57="Fail",ISBLANK(J57)),INDEX('Issue Code Table'!C:C,MATCH(N:N,'Issue Code Table'!A:A,0)),IF(M57="Critical",6,IF(M57="Significant",5,IF(M57="Moderate",3,2))))</f>
        <v>6</v>
      </c>
    </row>
    <row r="58" spans="1:27" s="38" customFormat="1" ht="83.15" customHeight="1" x14ac:dyDescent="0.25">
      <c r="A58" s="226" t="s">
        <v>868</v>
      </c>
      <c r="B58" s="227" t="s">
        <v>250</v>
      </c>
      <c r="C58" s="227" t="s">
        <v>251</v>
      </c>
      <c r="D58" s="230" t="s">
        <v>218</v>
      </c>
      <c r="E58" s="230" t="s">
        <v>869</v>
      </c>
      <c r="F58" s="230" t="s">
        <v>870</v>
      </c>
      <c r="G58" s="230" t="s">
        <v>871</v>
      </c>
      <c r="H58" s="230" t="s">
        <v>872</v>
      </c>
      <c r="I58" s="235"/>
      <c r="J58" s="230"/>
      <c r="K58" s="227" t="s">
        <v>873</v>
      </c>
      <c r="L58" s="235"/>
      <c r="M58" s="232" t="s">
        <v>224</v>
      </c>
      <c r="N58" s="245" t="s">
        <v>257</v>
      </c>
      <c r="O58" s="245" t="s">
        <v>258</v>
      </c>
      <c r="P58" s="57"/>
      <c r="Q58" s="235" t="s">
        <v>227</v>
      </c>
      <c r="R58" s="235" t="s">
        <v>874</v>
      </c>
      <c r="S58" s="227" t="s">
        <v>875</v>
      </c>
      <c r="T58" s="236" t="s">
        <v>876</v>
      </c>
      <c r="U58" s="227" t="s">
        <v>877</v>
      </c>
      <c r="V58" s="227" t="s">
        <v>878</v>
      </c>
      <c r="W58" s="123" t="s">
        <v>879</v>
      </c>
      <c r="X58" s="237"/>
      <c r="AA58" s="238">
        <f>IF(OR(J58="Fail",ISBLANK(J58)),INDEX('Issue Code Table'!C:C,MATCH(N:N,'Issue Code Table'!A:A,0)),IF(M58="Critical",6,IF(M58="Significant",5,IF(M58="Moderate",3,2))))</f>
        <v>4</v>
      </c>
    </row>
    <row r="59" spans="1:27" s="38" customFormat="1" ht="83.15" customHeight="1" x14ac:dyDescent="0.25">
      <c r="A59" s="226" t="s">
        <v>880</v>
      </c>
      <c r="B59" s="227" t="s">
        <v>668</v>
      </c>
      <c r="C59" s="227" t="s">
        <v>669</v>
      </c>
      <c r="D59" s="230" t="s">
        <v>218</v>
      </c>
      <c r="E59" s="230" t="s">
        <v>881</v>
      </c>
      <c r="F59" s="230" t="s">
        <v>882</v>
      </c>
      <c r="G59" s="230" t="s">
        <v>883</v>
      </c>
      <c r="H59" s="230" t="s">
        <v>884</v>
      </c>
      <c r="I59" s="235"/>
      <c r="J59" s="230"/>
      <c r="K59" s="227" t="s">
        <v>885</v>
      </c>
      <c r="L59" s="235"/>
      <c r="M59" s="232" t="s">
        <v>184</v>
      </c>
      <c r="N59" s="233" t="s">
        <v>886</v>
      </c>
      <c r="O59" s="245" t="s">
        <v>887</v>
      </c>
      <c r="P59" s="57"/>
      <c r="Q59" s="235" t="s">
        <v>227</v>
      </c>
      <c r="R59" s="235" t="s">
        <v>888</v>
      </c>
      <c r="S59" s="227" t="s">
        <v>889</v>
      </c>
      <c r="T59" s="236" t="s">
        <v>890</v>
      </c>
      <c r="U59" s="227" t="s">
        <v>891</v>
      </c>
      <c r="V59" s="227" t="s">
        <v>892</v>
      </c>
      <c r="W59" s="123" t="s">
        <v>893</v>
      </c>
      <c r="X59" s="237" t="s">
        <v>248</v>
      </c>
      <c r="AA59" s="238">
        <f>IF(OR(J59="Fail",ISBLANK(J59)),INDEX('Issue Code Table'!C:C,MATCH(N:N,'Issue Code Table'!A:A,0)),IF(M59="Critical",6,IF(M59="Significant",5,IF(M59="Moderate",3,2))))</f>
        <v>5</v>
      </c>
    </row>
    <row r="60" spans="1:27" s="38" customFormat="1" ht="83.15" customHeight="1" x14ac:dyDescent="0.25">
      <c r="A60" s="226" t="s">
        <v>894</v>
      </c>
      <c r="B60" s="227" t="s">
        <v>280</v>
      </c>
      <c r="C60" s="227" t="s">
        <v>281</v>
      </c>
      <c r="D60" s="230" t="s">
        <v>218</v>
      </c>
      <c r="E60" s="230" t="s">
        <v>895</v>
      </c>
      <c r="F60" s="230" t="s">
        <v>896</v>
      </c>
      <c r="G60" s="230" t="s">
        <v>897</v>
      </c>
      <c r="H60" s="230" t="s">
        <v>898</v>
      </c>
      <c r="I60" s="235"/>
      <c r="J60" s="230"/>
      <c r="K60" s="227" t="s">
        <v>899</v>
      </c>
      <c r="L60" s="235"/>
      <c r="M60" s="232" t="s">
        <v>363</v>
      </c>
      <c r="N60" s="233" t="s">
        <v>900</v>
      </c>
      <c r="O60" s="245" t="s">
        <v>901</v>
      </c>
      <c r="P60" s="57"/>
      <c r="Q60" s="235" t="s">
        <v>227</v>
      </c>
      <c r="R60" s="235" t="s">
        <v>902</v>
      </c>
      <c r="S60" s="227" t="s">
        <v>903</v>
      </c>
      <c r="T60" s="236" t="s">
        <v>904</v>
      </c>
      <c r="U60" s="227" t="s">
        <v>905</v>
      </c>
      <c r="V60" s="227" t="s">
        <v>906</v>
      </c>
      <c r="W60" s="123" t="s">
        <v>907</v>
      </c>
      <c r="X60" s="237"/>
      <c r="AA60" s="238">
        <f>IF(OR(J60="Fail",ISBLANK(J60)),INDEX('Issue Code Table'!C:C,MATCH(N:N,'Issue Code Table'!A:A,0)),IF(M60="Critical",6,IF(M60="Significant",5,IF(M60="Moderate",3,2))))</f>
        <v>1</v>
      </c>
    </row>
    <row r="61" spans="1:27" s="38" customFormat="1" ht="83.15" customHeight="1" x14ac:dyDescent="0.25">
      <c r="A61" s="226" t="s">
        <v>908</v>
      </c>
      <c r="B61" s="227" t="s">
        <v>216</v>
      </c>
      <c r="C61" s="227" t="s">
        <v>217</v>
      </c>
      <c r="D61" s="230" t="s">
        <v>218</v>
      </c>
      <c r="E61" s="230" t="s">
        <v>909</v>
      </c>
      <c r="F61" s="230" t="s">
        <v>910</v>
      </c>
      <c r="G61" s="230" t="s">
        <v>911</v>
      </c>
      <c r="H61" s="230" t="s">
        <v>912</v>
      </c>
      <c r="I61" s="235"/>
      <c r="J61" s="230"/>
      <c r="K61" s="227" t="s">
        <v>913</v>
      </c>
      <c r="L61" s="235"/>
      <c r="M61" s="232" t="s">
        <v>184</v>
      </c>
      <c r="N61" s="247" t="s">
        <v>211</v>
      </c>
      <c r="O61" s="247" t="s">
        <v>212</v>
      </c>
      <c r="P61" s="57"/>
      <c r="Q61" s="235" t="s">
        <v>227</v>
      </c>
      <c r="R61" s="235" t="s">
        <v>914</v>
      </c>
      <c r="S61" s="227" t="s">
        <v>915</v>
      </c>
      <c r="T61" s="236" t="s">
        <v>916</v>
      </c>
      <c r="U61" s="227" t="s">
        <v>917</v>
      </c>
      <c r="V61" s="227" t="s">
        <v>918</v>
      </c>
      <c r="W61" s="123" t="s">
        <v>919</v>
      </c>
      <c r="X61" s="237" t="s">
        <v>248</v>
      </c>
      <c r="AA61" s="238">
        <f>IF(OR(J61="Fail",ISBLANK(J61)),INDEX('Issue Code Table'!C:C,MATCH(N:N,'Issue Code Table'!A:A,0)),IF(M61="Critical",6,IF(M61="Significant",5,IF(M61="Moderate",3,2))))</f>
        <v>6</v>
      </c>
    </row>
    <row r="62" spans="1:27" s="38" customFormat="1" ht="83.15" customHeight="1" x14ac:dyDescent="0.25">
      <c r="A62" s="226" t="s">
        <v>920</v>
      </c>
      <c r="B62" s="227" t="s">
        <v>921</v>
      </c>
      <c r="C62" s="122" t="s">
        <v>922</v>
      </c>
      <c r="D62" s="230" t="s">
        <v>218</v>
      </c>
      <c r="E62" s="230" t="s">
        <v>923</v>
      </c>
      <c r="F62" s="230" t="s">
        <v>924</v>
      </c>
      <c r="G62" s="230" t="s">
        <v>925</v>
      </c>
      <c r="H62" s="230" t="s">
        <v>926</v>
      </c>
      <c r="I62" s="235"/>
      <c r="J62" s="230"/>
      <c r="K62" s="227" t="s">
        <v>927</v>
      </c>
      <c r="L62" s="235" t="s">
        <v>928</v>
      </c>
      <c r="M62" s="232" t="s">
        <v>224</v>
      </c>
      <c r="N62" s="245" t="s">
        <v>929</v>
      </c>
      <c r="O62" s="245" t="s">
        <v>930</v>
      </c>
      <c r="P62" s="57"/>
      <c r="Q62" s="235" t="s">
        <v>227</v>
      </c>
      <c r="R62" s="235" t="s">
        <v>931</v>
      </c>
      <c r="S62" s="227" t="s">
        <v>932</v>
      </c>
      <c r="T62" s="236" t="s">
        <v>933</v>
      </c>
      <c r="U62" s="227" t="s">
        <v>934</v>
      </c>
      <c r="V62" s="227" t="s">
        <v>935</v>
      </c>
      <c r="W62" s="123" t="s">
        <v>936</v>
      </c>
      <c r="X62" s="237"/>
      <c r="AA62" s="238">
        <f>IF(OR(J62="Fail",ISBLANK(J62)),INDEX('Issue Code Table'!C:C,MATCH(N:N,'Issue Code Table'!A:A,0)),IF(M62="Critical",6,IF(M62="Significant",5,IF(M62="Moderate",3,2))))</f>
        <v>4</v>
      </c>
    </row>
    <row r="63" spans="1:27" s="38" customFormat="1" ht="83.15" customHeight="1" x14ac:dyDescent="0.25">
      <c r="A63" s="226" t="s">
        <v>937</v>
      </c>
      <c r="B63" s="227" t="s">
        <v>280</v>
      </c>
      <c r="C63" s="227" t="s">
        <v>281</v>
      </c>
      <c r="D63" s="230" t="s">
        <v>218</v>
      </c>
      <c r="E63" s="230" t="s">
        <v>938</v>
      </c>
      <c r="F63" s="230" t="s">
        <v>939</v>
      </c>
      <c r="G63" s="230" t="s">
        <v>940</v>
      </c>
      <c r="H63" s="230" t="s">
        <v>941</v>
      </c>
      <c r="I63" s="235"/>
      <c r="J63" s="230"/>
      <c r="K63" s="227" t="s">
        <v>942</v>
      </c>
      <c r="L63" s="235"/>
      <c r="M63" s="245" t="s">
        <v>184</v>
      </c>
      <c r="N63" s="245" t="s">
        <v>886</v>
      </c>
      <c r="O63" s="245" t="s">
        <v>887</v>
      </c>
      <c r="P63" s="57"/>
      <c r="Q63" s="235" t="s">
        <v>227</v>
      </c>
      <c r="R63" s="235" t="s">
        <v>943</v>
      </c>
      <c r="S63" s="227" t="s">
        <v>944</v>
      </c>
      <c r="T63" s="236" t="s">
        <v>945</v>
      </c>
      <c r="U63" s="227" t="s">
        <v>946</v>
      </c>
      <c r="V63" s="227" t="s">
        <v>947</v>
      </c>
      <c r="W63" s="123" t="s">
        <v>948</v>
      </c>
      <c r="X63" s="237" t="s">
        <v>248</v>
      </c>
      <c r="AA63" s="238">
        <f>IF(OR(J63="Fail",ISBLANK(J63)),INDEX('Issue Code Table'!C:C,MATCH(N:N,'Issue Code Table'!A:A,0)),IF(M63="Critical",6,IF(M63="Significant",5,IF(M63="Moderate",3,2))))</f>
        <v>5</v>
      </c>
    </row>
    <row r="64" spans="1:27" s="38" customFormat="1" ht="83.15" customHeight="1" x14ac:dyDescent="0.25">
      <c r="A64" s="226" t="s">
        <v>949</v>
      </c>
      <c r="B64" s="227" t="s">
        <v>280</v>
      </c>
      <c r="C64" s="227" t="s">
        <v>281</v>
      </c>
      <c r="D64" s="230" t="s">
        <v>218</v>
      </c>
      <c r="E64" s="230" t="s">
        <v>950</v>
      </c>
      <c r="F64" s="230" t="s">
        <v>951</v>
      </c>
      <c r="G64" s="230" t="s">
        <v>952</v>
      </c>
      <c r="H64" s="230" t="s">
        <v>953</v>
      </c>
      <c r="I64" s="235"/>
      <c r="J64" s="230"/>
      <c r="K64" s="227" t="s">
        <v>954</v>
      </c>
      <c r="L64" s="235"/>
      <c r="M64" s="232" t="s">
        <v>224</v>
      </c>
      <c r="N64" s="233" t="s">
        <v>257</v>
      </c>
      <c r="O64" s="240" t="s">
        <v>258</v>
      </c>
      <c r="P64" s="57"/>
      <c r="Q64" s="235" t="s">
        <v>227</v>
      </c>
      <c r="R64" s="235" t="s">
        <v>955</v>
      </c>
      <c r="S64" s="227" t="s">
        <v>956</v>
      </c>
      <c r="T64" s="236" t="s">
        <v>957</v>
      </c>
      <c r="U64" s="227" t="s">
        <v>958</v>
      </c>
      <c r="V64" s="227" t="s">
        <v>959</v>
      </c>
      <c r="W64" s="123" t="s">
        <v>960</v>
      </c>
      <c r="X64" s="237"/>
      <c r="AA64" s="238">
        <f>IF(OR(J64="Fail",ISBLANK(J64)),INDEX('Issue Code Table'!C:C,MATCH(N:N,'Issue Code Table'!A:A,0)),IF(M64="Critical",6,IF(M64="Significant",5,IF(M64="Moderate",3,2))))</f>
        <v>4</v>
      </c>
    </row>
    <row r="65" spans="1:27" s="38" customFormat="1" ht="83.15" customHeight="1" x14ac:dyDescent="0.25">
      <c r="A65" s="226" t="s">
        <v>961</v>
      </c>
      <c r="B65" s="227" t="s">
        <v>589</v>
      </c>
      <c r="C65" s="230" t="s">
        <v>590</v>
      </c>
      <c r="D65" s="230" t="s">
        <v>218</v>
      </c>
      <c r="E65" s="230" t="s">
        <v>962</v>
      </c>
      <c r="F65" s="230" t="s">
        <v>963</v>
      </c>
      <c r="G65" s="230" t="s">
        <v>964</v>
      </c>
      <c r="H65" s="230" t="s">
        <v>965</v>
      </c>
      <c r="I65" s="235"/>
      <c r="J65" s="230"/>
      <c r="K65" s="227" t="s">
        <v>966</v>
      </c>
      <c r="L65" s="235"/>
      <c r="M65" s="232" t="s">
        <v>184</v>
      </c>
      <c r="N65" s="233" t="s">
        <v>257</v>
      </c>
      <c r="O65" s="240" t="s">
        <v>258</v>
      </c>
      <c r="P65" s="57"/>
      <c r="Q65" s="235" t="s">
        <v>227</v>
      </c>
      <c r="R65" s="235" t="s">
        <v>967</v>
      </c>
      <c r="S65" s="227" t="s">
        <v>968</v>
      </c>
      <c r="T65" s="236" t="s">
        <v>969</v>
      </c>
      <c r="U65" s="227" t="s">
        <v>970</v>
      </c>
      <c r="V65" s="227" t="s">
        <v>971</v>
      </c>
      <c r="W65" s="123" t="s">
        <v>972</v>
      </c>
      <c r="X65" s="237" t="s">
        <v>248</v>
      </c>
      <c r="AA65" s="238">
        <f>IF(OR(J65="Fail",ISBLANK(J65)),INDEX('Issue Code Table'!C:C,MATCH(N:N,'Issue Code Table'!A:A,0)),IF(M65="Critical",6,IF(M65="Significant",5,IF(M65="Moderate",3,2))))</f>
        <v>4</v>
      </c>
    </row>
    <row r="66" spans="1:27" s="38" customFormat="1" ht="83.15" customHeight="1" x14ac:dyDescent="0.25">
      <c r="A66" s="226" t="s">
        <v>973</v>
      </c>
      <c r="B66" s="227" t="s">
        <v>280</v>
      </c>
      <c r="C66" s="230" t="s">
        <v>281</v>
      </c>
      <c r="D66" s="230" t="s">
        <v>218</v>
      </c>
      <c r="E66" s="230" t="s">
        <v>974</v>
      </c>
      <c r="F66" s="230" t="s">
        <v>975</v>
      </c>
      <c r="G66" s="230" t="s">
        <v>976</v>
      </c>
      <c r="H66" s="230" t="s">
        <v>977</v>
      </c>
      <c r="I66" s="235"/>
      <c r="J66" s="230"/>
      <c r="K66" s="227" t="s">
        <v>978</v>
      </c>
      <c r="L66" s="235"/>
      <c r="M66" s="245" t="s">
        <v>184</v>
      </c>
      <c r="N66" s="245" t="s">
        <v>325</v>
      </c>
      <c r="O66" s="245" t="s">
        <v>326</v>
      </c>
      <c r="P66" s="57"/>
      <c r="Q66" s="235" t="s">
        <v>227</v>
      </c>
      <c r="R66" s="235" t="s">
        <v>979</v>
      </c>
      <c r="S66" s="227" t="s">
        <v>980</v>
      </c>
      <c r="T66" s="236" t="s">
        <v>981</v>
      </c>
      <c r="U66" s="227" t="s">
        <v>982</v>
      </c>
      <c r="V66" s="227" t="s">
        <v>983</v>
      </c>
      <c r="W66" s="123" t="s">
        <v>984</v>
      </c>
      <c r="X66" s="237" t="s">
        <v>248</v>
      </c>
      <c r="AA66" s="238">
        <f>IF(OR(J66="Fail",ISBLANK(J66)),INDEX('Issue Code Table'!C:C,MATCH(N:N,'Issue Code Table'!A:A,0)),IF(M66="Critical",6,IF(M66="Significant",5,IF(M66="Moderate",3,2))))</f>
        <v>5</v>
      </c>
    </row>
    <row r="67" spans="1:27" s="38" customFormat="1" ht="83.15" customHeight="1" x14ac:dyDescent="0.25">
      <c r="A67" s="226" t="s">
        <v>985</v>
      </c>
      <c r="B67" s="227" t="s">
        <v>216</v>
      </c>
      <c r="C67" s="227" t="s">
        <v>217</v>
      </c>
      <c r="D67" s="230" t="s">
        <v>218</v>
      </c>
      <c r="E67" s="230" t="s">
        <v>986</v>
      </c>
      <c r="F67" s="230" t="s">
        <v>987</v>
      </c>
      <c r="G67" s="230" t="s">
        <v>988</v>
      </c>
      <c r="H67" s="230" t="s">
        <v>989</v>
      </c>
      <c r="I67" s="249"/>
      <c r="J67" s="230"/>
      <c r="K67" s="227" t="s">
        <v>990</v>
      </c>
      <c r="L67" s="235"/>
      <c r="M67" s="232" t="s">
        <v>184</v>
      </c>
      <c r="N67" s="233" t="s">
        <v>325</v>
      </c>
      <c r="O67" s="240" t="s">
        <v>326</v>
      </c>
      <c r="P67" s="57"/>
      <c r="Q67" s="235" t="s">
        <v>227</v>
      </c>
      <c r="R67" s="235" t="s">
        <v>991</v>
      </c>
      <c r="S67" s="227" t="s">
        <v>992</v>
      </c>
      <c r="T67" s="236" t="s">
        <v>993</v>
      </c>
      <c r="U67" s="227" t="s">
        <v>778</v>
      </c>
      <c r="V67" s="227" t="s">
        <v>994</v>
      </c>
      <c r="W67" s="123" t="s">
        <v>995</v>
      </c>
      <c r="X67" s="237" t="s">
        <v>248</v>
      </c>
      <c r="AA67" s="238">
        <f>IF(OR(J67="Fail",ISBLANK(J67)),INDEX('Issue Code Table'!C:C,MATCH(N:N,'Issue Code Table'!A:A,0)),IF(M67="Critical",6,IF(M67="Significant",5,IF(M67="Moderate",3,2))))</f>
        <v>5</v>
      </c>
    </row>
    <row r="68" spans="1:27" s="38" customFormat="1" ht="83.15" customHeight="1" x14ac:dyDescent="0.25">
      <c r="A68" s="226" t="s">
        <v>996</v>
      </c>
      <c r="B68" s="227" t="s">
        <v>177</v>
      </c>
      <c r="C68" s="227" t="s">
        <v>178</v>
      </c>
      <c r="D68" s="230" t="s">
        <v>218</v>
      </c>
      <c r="E68" s="230" t="s">
        <v>997</v>
      </c>
      <c r="F68" s="230" t="s">
        <v>998</v>
      </c>
      <c r="G68" s="230" t="s">
        <v>999</v>
      </c>
      <c r="H68" s="230" t="s">
        <v>1000</v>
      </c>
      <c r="I68" s="235"/>
      <c r="J68" s="230"/>
      <c r="K68" s="227" t="s">
        <v>1001</v>
      </c>
      <c r="L68" s="235"/>
      <c r="M68" s="245" t="s">
        <v>363</v>
      </c>
      <c r="N68" s="245" t="s">
        <v>1002</v>
      </c>
      <c r="O68" s="245" t="s">
        <v>1003</v>
      </c>
      <c r="P68" s="57"/>
      <c r="Q68" s="235" t="s">
        <v>227</v>
      </c>
      <c r="R68" s="235" t="s">
        <v>1004</v>
      </c>
      <c r="S68" s="227" t="s">
        <v>1005</v>
      </c>
      <c r="T68" s="236" t="s">
        <v>1006</v>
      </c>
      <c r="U68" s="227" t="s">
        <v>1007</v>
      </c>
      <c r="V68" s="227" t="s">
        <v>1008</v>
      </c>
      <c r="W68" s="123" t="s">
        <v>1009</v>
      </c>
      <c r="X68" s="237"/>
      <c r="AA68" s="238">
        <f>IF(OR(J68="Fail",ISBLANK(J68)),INDEX('Issue Code Table'!C:C,MATCH(N:N,'Issue Code Table'!A:A,0)),IF(M68="Critical",6,IF(M68="Significant",5,IF(M68="Moderate",3,2))))</f>
        <v>4</v>
      </c>
    </row>
    <row r="69" spans="1:27" s="38" customFormat="1" ht="83.15" customHeight="1" x14ac:dyDescent="0.25">
      <c r="A69" s="226" t="s">
        <v>1010</v>
      </c>
      <c r="B69" s="227" t="s">
        <v>280</v>
      </c>
      <c r="C69" s="227" t="s">
        <v>281</v>
      </c>
      <c r="D69" s="230" t="s">
        <v>218</v>
      </c>
      <c r="E69" s="230" t="s">
        <v>1011</v>
      </c>
      <c r="F69" s="230" t="s">
        <v>1012</v>
      </c>
      <c r="G69" s="230" t="s">
        <v>1013</v>
      </c>
      <c r="H69" s="230" t="s">
        <v>1014</v>
      </c>
      <c r="I69" s="249"/>
      <c r="J69" s="230"/>
      <c r="K69" s="227" t="s">
        <v>1015</v>
      </c>
      <c r="L69" s="235" t="s">
        <v>1016</v>
      </c>
      <c r="M69" s="232" t="s">
        <v>184</v>
      </c>
      <c r="N69" s="245" t="s">
        <v>325</v>
      </c>
      <c r="O69" s="245" t="s">
        <v>326</v>
      </c>
      <c r="P69" s="57"/>
      <c r="Q69" s="235" t="s">
        <v>227</v>
      </c>
      <c r="R69" s="235" t="s">
        <v>1017</v>
      </c>
      <c r="S69" s="227" t="s">
        <v>1018</v>
      </c>
      <c r="T69" s="236" t="s">
        <v>1019</v>
      </c>
      <c r="U69" s="227" t="s">
        <v>1020</v>
      </c>
      <c r="V69" s="227" t="s">
        <v>1021</v>
      </c>
      <c r="W69" s="123" t="s">
        <v>1022</v>
      </c>
      <c r="X69" s="237" t="s">
        <v>248</v>
      </c>
      <c r="AA69" s="238">
        <f>IF(OR(J69="Fail",ISBLANK(J69)),INDEX('Issue Code Table'!C:C,MATCH(N:N,'Issue Code Table'!A:A,0)),IF(M69="Critical",6,IF(M69="Significant",5,IF(M69="Moderate",3,2))))</f>
        <v>5</v>
      </c>
    </row>
    <row r="70" spans="1:27" s="38" customFormat="1" ht="83.15" customHeight="1" x14ac:dyDescent="0.25">
      <c r="A70" s="226" t="s">
        <v>1023</v>
      </c>
      <c r="B70" s="227" t="s">
        <v>177</v>
      </c>
      <c r="C70" s="227" t="s">
        <v>178</v>
      </c>
      <c r="D70" s="230" t="s">
        <v>218</v>
      </c>
      <c r="E70" s="230" t="s">
        <v>1024</v>
      </c>
      <c r="F70" s="230" t="s">
        <v>1025</v>
      </c>
      <c r="G70" s="230" t="s">
        <v>237</v>
      </c>
      <c r="H70" s="230" t="s">
        <v>1026</v>
      </c>
      <c r="I70" s="235"/>
      <c r="J70" s="230"/>
      <c r="K70" s="227" t="s">
        <v>1027</v>
      </c>
      <c r="L70" s="235"/>
      <c r="M70" s="245" t="s">
        <v>224</v>
      </c>
      <c r="N70" s="245" t="s">
        <v>225</v>
      </c>
      <c r="O70" s="245" t="s">
        <v>226</v>
      </c>
      <c r="P70" s="57"/>
      <c r="Q70" s="235" t="s">
        <v>1028</v>
      </c>
      <c r="R70" s="235" t="s">
        <v>1029</v>
      </c>
      <c r="S70" s="227" t="s">
        <v>1030</v>
      </c>
      <c r="T70" s="236" t="s">
        <v>1031</v>
      </c>
      <c r="U70" s="227" t="s">
        <v>383</v>
      </c>
      <c r="V70" s="227" t="s">
        <v>1032</v>
      </c>
      <c r="W70" s="123" t="s">
        <v>1033</v>
      </c>
      <c r="X70" s="237"/>
      <c r="AA70" s="238">
        <f>IF(OR(J70="Fail",ISBLANK(J70)),INDEX('Issue Code Table'!C:C,MATCH(N:N,'Issue Code Table'!A:A,0)),IF(M70="Critical",6,IF(M70="Significant",5,IF(M70="Moderate",3,2))))</f>
        <v>4</v>
      </c>
    </row>
    <row r="71" spans="1:27" s="38" customFormat="1" ht="83.15" customHeight="1" x14ac:dyDescent="0.25">
      <c r="A71" s="226" t="s">
        <v>1034</v>
      </c>
      <c r="B71" s="227" t="s">
        <v>280</v>
      </c>
      <c r="C71" s="227" t="s">
        <v>281</v>
      </c>
      <c r="D71" s="230" t="s">
        <v>218</v>
      </c>
      <c r="E71" s="230" t="s">
        <v>1035</v>
      </c>
      <c r="F71" s="230" t="s">
        <v>1036</v>
      </c>
      <c r="G71" s="230" t="s">
        <v>237</v>
      </c>
      <c r="H71" s="230" t="s">
        <v>1037</v>
      </c>
      <c r="I71" s="235"/>
      <c r="J71" s="230"/>
      <c r="K71" s="227" t="s">
        <v>1038</v>
      </c>
      <c r="L71" s="235"/>
      <c r="M71" s="245" t="s">
        <v>363</v>
      </c>
      <c r="N71" s="245" t="s">
        <v>225</v>
      </c>
      <c r="O71" s="245" t="s">
        <v>226</v>
      </c>
      <c r="P71" s="57"/>
      <c r="Q71" s="235" t="s">
        <v>1028</v>
      </c>
      <c r="R71" s="235" t="s">
        <v>1039</v>
      </c>
      <c r="S71" s="227" t="s">
        <v>1040</v>
      </c>
      <c r="T71" s="236" t="s">
        <v>1041</v>
      </c>
      <c r="U71" s="227" t="s">
        <v>383</v>
      </c>
      <c r="V71" s="227" t="s">
        <v>1042</v>
      </c>
      <c r="W71" s="123" t="s">
        <v>1043</v>
      </c>
      <c r="X71" s="237"/>
      <c r="AA71" s="238">
        <f>IF(OR(J71="Fail",ISBLANK(J71)),INDEX('Issue Code Table'!C:C,MATCH(N:N,'Issue Code Table'!A:A,0)),IF(M71="Critical",6,IF(M71="Significant",5,IF(M71="Moderate",3,2))))</f>
        <v>4</v>
      </c>
    </row>
    <row r="72" spans="1:27" s="38" customFormat="1" ht="83.15" customHeight="1" x14ac:dyDescent="0.25">
      <c r="A72" s="226" t="s">
        <v>1044</v>
      </c>
      <c r="B72" s="227" t="s">
        <v>668</v>
      </c>
      <c r="C72" s="227" t="s">
        <v>669</v>
      </c>
      <c r="D72" s="230" t="s">
        <v>218</v>
      </c>
      <c r="E72" s="230" t="s">
        <v>1045</v>
      </c>
      <c r="F72" s="230" t="s">
        <v>1046</v>
      </c>
      <c r="G72" s="230" t="s">
        <v>237</v>
      </c>
      <c r="H72" s="230" t="s">
        <v>1047</v>
      </c>
      <c r="I72" s="235"/>
      <c r="J72" s="230"/>
      <c r="K72" s="227" t="s">
        <v>1048</v>
      </c>
      <c r="L72" s="235"/>
      <c r="M72" s="245" t="s">
        <v>224</v>
      </c>
      <c r="N72" s="245" t="s">
        <v>225</v>
      </c>
      <c r="O72" s="245" t="s">
        <v>226</v>
      </c>
      <c r="P72" s="57"/>
      <c r="Q72" s="235" t="s">
        <v>1028</v>
      </c>
      <c r="R72" s="235" t="s">
        <v>1049</v>
      </c>
      <c r="S72" s="227" t="s">
        <v>1050</v>
      </c>
      <c r="T72" s="236" t="s">
        <v>1051</v>
      </c>
      <c r="U72" s="227" t="s">
        <v>1052</v>
      </c>
      <c r="V72" s="227" t="s">
        <v>1053</v>
      </c>
      <c r="W72" s="123" t="s">
        <v>1054</v>
      </c>
      <c r="X72" s="237"/>
      <c r="AA72" s="238">
        <f>IF(OR(J72="Fail",ISBLANK(J72)),INDEX('Issue Code Table'!C:C,MATCH(N:N,'Issue Code Table'!A:A,0)),IF(M72="Critical",6,IF(M72="Significant",5,IF(M72="Moderate",3,2))))</f>
        <v>4</v>
      </c>
    </row>
    <row r="73" spans="1:27" s="38" customFormat="1" ht="83.15" customHeight="1" x14ac:dyDescent="0.25">
      <c r="A73" s="226" t="s">
        <v>1055</v>
      </c>
      <c r="B73" s="227" t="s">
        <v>216</v>
      </c>
      <c r="C73" s="227" t="s">
        <v>217</v>
      </c>
      <c r="D73" s="230" t="s">
        <v>218</v>
      </c>
      <c r="E73" s="230" t="s">
        <v>1056</v>
      </c>
      <c r="F73" s="230" t="s">
        <v>1057</v>
      </c>
      <c r="G73" s="230" t="s">
        <v>237</v>
      </c>
      <c r="H73" s="230" t="s">
        <v>1058</v>
      </c>
      <c r="I73" s="235"/>
      <c r="J73" s="230"/>
      <c r="K73" s="227" t="s">
        <v>1059</v>
      </c>
      <c r="L73" s="235"/>
      <c r="M73" s="232" t="s">
        <v>184</v>
      </c>
      <c r="N73" s="245" t="s">
        <v>287</v>
      </c>
      <c r="O73" s="245" t="s">
        <v>288</v>
      </c>
      <c r="P73" s="57"/>
      <c r="Q73" s="235" t="s">
        <v>1028</v>
      </c>
      <c r="R73" s="235" t="s">
        <v>1060</v>
      </c>
      <c r="S73" s="227" t="s">
        <v>1061</v>
      </c>
      <c r="T73" s="236" t="s">
        <v>1062</v>
      </c>
      <c r="U73" s="227" t="s">
        <v>1063</v>
      </c>
      <c r="V73" s="227" t="s">
        <v>1064</v>
      </c>
      <c r="W73" s="123" t="s">
        <v>1065</v>
      </c>
      <c r="X73" s="237" t="s">
        <v>248</v>
      </c>
      <c r="AA73" s="238">
        <f>IF(OR(J73="Fail",ISBLANK(J73)),INDEX('Issue Code Table'!C:C,MATCH(N:N,'Issue Code Table'!A:A,0)),IF(M73="Critical",6,IF(M73="Significant",5,IF(M73="Moderate",3,2))))</f>
        <v>5</v>
      </c>
    </row>
    <row r="74" spans="1:27" s="38" customFormat="1" ht="83.15" customHeight="1" x14ac:dyDescent="0.25">
      <c r="A74" s="226" t="s">
        <v>1066</v>
      </c>
      <c r="B74" s="227" t="s">
        <v>280</v>
      </c>
      <c r="C74" s="227" t="s">
        <v>281</v>
      </c>
      <c r="D74" s="230" t="s">
        <v>218</v>
      </c>
      <c r="E74" s="230" t="s">
        <v>1067</v>
      </c>
      <c r="F74" s="230" t="s">
        <v>1068</v>
      </c>
      <c r="G74" s="230" t="s">
        <v>237</v>
      </c>
      <c r="H74" s="230" t="s">
        <v>1069</v>
      </c>
      <c r="I74" s="235"/>
      <c r="J74" s="230"/>
      <c r="K74" s="227" t="s">
        <v>1070</v>
      </c>
      <c r="L74" s="235"/>
      <c r="M74" s="232" t="s">
        <v>184</v>
      </c>
      <c r="N74" s="233" t="s">
        <v>287</v>
      </c>
      <c r="O74" s="245" t="s">
        <v>288</v>
      </c>
      <c r="P74" s="57"/>
      <c r="Q74" s="235" t="s">
        <v>1028</v>
      </c>
      <c r="R74" s="235" t="s">
        <v>1071</v>
      </c>
      <c r="S74" s="227" t="s">
        <v>1072</v>
      </c>
      <c r="T74" s="236" t="s">
        <v>1073</v>
      </c>
      <c r="U74" s="227" t="s">
        <v>383</v>
      </c>
      <c r="V74" s="227" t="s">
        <v>1074</v>
      </c>
      <c r="W74" s="123" t="s">
        <v>1075</v>
      </c>
      <c r="X74" s="237" t="s">
        <v>248</v>
      </c>
      <c r="AA74" s="238">
        <f>IF(OR(J74="Fail",ISBLANK(J74)),INDEX('Issue Code Table'!C:C,MATCH(N:N,'Issue Code Table'!A:A,0)),IF(M74="Critical",6,IF(M74="Significant",5,IF(M74="Moderate",3,2))))</f>
        <v>5</v>
      </c>
    </row>
    <row r="75" spans="1:27" s="38" customFormat="1" ht="83.15" customHeight="1" x14ac:dyDescent="0.25">
      <c r="A75" s="226" t="s">
        <v>1076</v>
      </c>
      <c r="B75" s="227" t="s">
        <v>216</v>
      </c>
      <c r="C75" s="227" t="s">
        <v>217</v>
      </c>
      <c r="D75" s="230" t="s">
        <v>218</v>
      </c>
      <c r="E75" s="230" t="s">
        <v>1077</v>
      </c>
      <c r="F75" s="230" t="s">
        <v>1078</v>
      </c>
      <c r="G75" s="230" t="s">
        <v>237</v>
      </c>
      <c r="H75" s="230" t="s">
        <v>1079</v>
      </c>
      <c r="I75" s="235"/>
      <c r="J75" s="230"/>
      <c r="K75" s="227" t="s">
        <v>1080</v>
      </c>
      <c r="L75" s="235"/>
      <c r="M75" s="245" t="s">
        <v>224</v>
      </c>
      <c r="N75" s="245" t="s">
        <v>225</v>
      </c>
      <c r="O75" s="245" t="s">
        <v>226</v>
      </c>
      <c r="P75" s="57"/>
      <c r="Q75" s="235" t="s">
        <v>1028</v>
      </c>
      <c r="R75" s="235" t="s">
        <v>1081</v>
      </c>
      <c r="S75" s="227" t="s">
        <v>1082</v>
      </c>
      <c r="T75" s="236" t="s">
        <v>1083</v>
      </c>
      <c r="U75" s="227" t="s">
        <v>383</v>
      </c>
      <c r="V75" s="227" t="s">
        <v>1084</v>
      </c>
      <c r="W75" s="124" t="s">
        <v>1085</v>
      </c>
      <c r="X75" s="237"/>
      <c r="AA75" s="238">
        <f>IF(OR(J75="Fail",ISBLANK(J75)),INDEX('Issue Code Table'!C:C,MATCH(N:N,'Issue Code Table'!A:A,0)),IF(M75="Critical",6,IF(M75="Significant",5,IF(M75="Moderate",3,2))))</f>
        <v>4</v>
      </c>
    </row>
    <row r="76" spans="1:27" s="38" customFormat="1" ht="83.15" customHeight="1" x14ac:dyDescent="0.25">
      <c r="A76" s="226" t="s">
        <v>1086</v>
      </c>
      <c r="B76" s="227" t="s">
        <v>190</v>
      </c>
      <c r="C76" s="227" t="s">
        <v>191</v>
      </c>
      <c r="D76" s="230" t="s">
        <v>218</v>
      </c>
      <c r="E76" s="230" t="s">
        <v>1087</v>
      </c>
      <c r="F76" s="230" t="s">
        <v>1088</v>
      </c>
      <c r="G76" s="230" t="s">
        <v>237</v>
      </c>
      <c r="H76" s="230" t="s">
        <v>1089</v>
      </c>
      <c r="I76" s="235"/>
      <c r="J76" s="230"/>
      <c r="K76" s="227" t="s">
        <v>1090</v>
      </c>
      <c r="L76" s="235"/>
      <c r="M76" s="232" t="s">
        <v>184</v>
      </c>
      <c r="N76" s="245" t="s">
        <v>240</v>
      </c>
      <c r="O76" s="245" t="s">
        <v>241</v>
      </c>
      <c r="P76" s="57"/>
      <c r="Q76" s="235" t="s">
        <v>1028</v>
      </c>
      <c r="R76" s="235" t="s">
        <v>1091</v>
      </c>
      <c r="S76" s="227" t="s">
        <v>1092</v>
      </c>
      <c r="T76" s="236" t="s">
        <v>1093</v>
      </c>
      <c r="U76" s="227" t="s">
        <v>1094</v>
      </c>
      <c r="V76" s="227" t="s">
        <v>1095</v>
      </c>
      <c r="W76" s="123" t="s">
        <v>1096</v>
      </c>
      <c r="X76" s="237" t="s">
        <v>248</v>
      </c>
      <c r="AA76" s="238">
        <f>IF(OR(J76="Fail",ISBLANK(J76)),INDEX('Issue Code Table'!C:C,MATCH(N:N,'Issue Code Table'!A:A,0)),IF(M76="Critical",6,IF(M76="Significant",5,IF(M76="Moderate",3,2))))</f>
        <v>6</v>
      </c>
    </row>
    <row r="77" spans="1:27" s="38" customFormat="1" ht="83.15" customHeight="1" x14ac:dyDescent="0.25">
      <c r="A77" s="226" t="s">
        <v>1097</v>
      </c>
      <c r="B77" s="227" t="s">
        <v>216</v>
      </c>
      <c r="C77" s="227" t="s">
        <v>217</v>
      </c>
      <c r="D77" s="230" t="s">
        <v>218</v>
      </c>
      <c r="E77" s="230" t="s">
        <v>1098</v>
      </c>
      <c r="F77" s="230" t="s">
        <v>1099</v>
      </c>
      <c r="G77" s="230" t="s">
        <v>237</v>
      </c>
      <c r="H77" s="230" t="s">
        <v>1100</v>
      </c>
      <c r="I77" s="235"/>
      <c r="J77" s="230"/>
      <c r="K77" s="227" t="s">
        <v>1101</v>
      </c>
      <c r="L77" s="235"/>
      <c r="M77" s="232" t="s">
        <v>224</v>
      </c>
      <c r="N77" s="233" t="s">
        <v>225</v>
      </c>
      <c r="O77" s="240" t="s">
        <v>226</v>
      </c>
      <c r="P77" s="57"/>
      <c r="Q77" s="235" t="s">
        <v>1028</v>
      </c>
      <c r="R77" s="235" t="s">
        <v>1102</v>
      </c>
      <c r="S77" s="227" t="s">
        <v>1103</v>
      </c>
      <c r="T77" s="236" t="s">
        <v>1104</v>
      </c>
      <c r="U77" s="227" t="s">
        <v>1105</v>
      </c>
      <c r="V77" s="227" t="s">
        <v>1106</v>
      </c>
      <c r="W77" s="123" t="s">
        <v>1107</v>
      </c>
      <c r="X77" s="237"/>
      <c r="AA77" s="238">
        <f>IF(OR(J77="Fail",ISBLANK(J77)),INDEX('Issue Code Table'!C:C,MATCH(N:N,'Issue Code Table'!A:A,0)),IF(M77="Critical",6,IF(M77="Significant",5,IF(M77="Moderate",3,2))))</f>
        <v>4</v>
      </c>
    </row>
    <row r="78" spans="1:27" s="38" customFormat="1" ht="83.15" customHeight="1" x14ac:dyDescent="0.25">
      <c r="A78" s="226" t="s">
        <v>1108</v>
      </c>
      <c r="B78" s="227" t="s">
        <v>280</v>
      </c>
      <c r="C78" s="227" t="s">
        <v>281</v>
      </c>
      <c r="D78" s="230" t="s">
        <v>218</v>
      </c>
      <c r="E78" s="230" t="s">
        <v>1109</v>
      </c>
      <c r="F78" s="230" t="s">
        <v>1110</v>
      </c>
      <c r="G78" s="230" t="s">
        <v>237</v>
      </c>
      <c r="H78" s="230" t="s">
        <v>1111</v>
      </c>
      <c r="I78" s="235"/>
      <c r="J78" s="230"/>
      <c r="K78" s="227" t="s">
        <v>1112</v>
      </c>
      <c r="L78" s="235"/>
      <c r="M78" s="245" t="s">
        <v>224</v>
      </c>
      <c r="N78" s="245" t="s">
        <v>225</v>
      </c>
      <c r="O78" s="245" t="s">
        <v>226</v>
      </c>
      <c r="P78" s="57"/>
      <c r="Q78" s="235" t="s">
        <v>1028</v>
      </c>
      <c r="R78" s="235" t="s">
        <v>1113</v>
      </c>
      <c r="S78" s="227" t="s">
        <v>1114</v>
      </c>
      <c r="T78" s="236" t="s">
        <v>1115</v>
      </c>
      <c r="U78" s="227" t="s">
        <v>1116</v>
      </c>
      <c r="V78" s="227" t="s">
        <v>1117</v>
      </c>
      <c r="W78" s="123" t="s">
        <v>1118</v>
      </c>
      <c r="X78" s="237"/>
      <c r="AA78" s="238">
        <f>IF(OR(J78="Fail",ISBLANK(J78)),INDEX('Issue Code Table'!C:C,MATCH(N:N,'Issue Code Table'!A:A,0)),IF(M78="Critical",6,IF(M78="Significant",5,IF(M78="Moderate",3,2))))</f>
        <v>4</v>
      </c>
    </row>
    <row r="79" spans="1:27" s="38" customFormat="1" ht="83.15" customHeight="1" x14ac:dyDescent="0.25">
      <c r="A79" s="226" t="s">
        <v>1119</v>
      </c>
      <c r="B79" s="227" t="s">
        <v>280</v>
      </c>
      <c r="C79" s="227" t="s">
        <v>281</v>
      </c>
      <c r="D79" s="230" t="s">
        <v>218</v>
      </c>
      <c r="E79" s="230" t="s">
        <v>1120</v>
      </c>
      <c r="F79" s="230" t="s">
        <v>1121</v>
      </c>
      <c r="G79" s="230" t="s">
        <v>237</v>
      </c>
      <c r="H79" s="230" t="s">
        <v>1122</v>
      </c>
      <c r="I79" s="235"/>
      <c r="J79" s="230"/>
      <c r="K79" s="227" t="s">
        <v>1123</v>
      </c>
      <c r="L79" s="235"/>
      <c r="M79" s="232" t="s">
        <v>184</v>
      </c>
      <c r="N79" s="245" t="s">
        <v>240</v>
      </c>
      <c r="O79" s="245" t="s">
        <v>241</v>
      </c>
      <c r="P79" s="57"/>
      <c r="Q79" s="235" t="s">
        <v>1028</v>
      </c>
      <c r="R79" s="235" t="s">
        <v>1124</v>
      </c>
      <c r="S79" s="227" t="s">
        <v>1125</v>
      </c>
      <c r="T79" s="236" t="s">
        <v>1126</v>
      </c>
      <c r="U79" s="227" t="s">
        <v>1127</v>
      </c>
      <c r="V79" s="227" t="s">
        <v>1128</v>
      </c>
      <c r="W79" s="123" t="s">
        <v>1129</v>
      </c>
      <c r="X79" s="237" t="s">
        <v>248</v>
      </c>
      <c r="AA79" s="238">
        <f>IF(OR(J79="Fail",ISBLANK(J79)),INDEX('Issue Code Table'!C:C,MATCH(N:N,'Issue Code Table'!A:A,0)),IF(M79="Critical",6,IF(M79="Significant",5,IF(M79="Moderate",3,2))))</f>
        <v>6</v>
      </c>
    </row>
    <row r="80" spans="1:27" s="38" customFormat="1" ht="83.15" customHeight="1" x14ac:dyDescent="0.25">
      <c r="A80" s="226" t="s">
        <v>1130</v>
      </c>
      <c r="B80" s="227" t="s">
        <v>280</v>
      </c>
      <c r="C80" s="227" t="s">
        <v>281</v>
      </c>
      <c r="D80" s="230" t="s">
        <v>218</v>
      </c>
      <c r="E80" s="230" t="s">
        <v>1131</v>
      </c>
      <c r="F80" s="230" t="s">
        <v>1132</v>
      </c>
      <c r="G80" s="230" t="s">
        <v>237</v>
      </c>
      <c r="H80" s="230" t="s">
        <v>1133</v>
      </c>
      <c r="I80" s="235"/>
      <c r="J80" s="230"/>
      <c r="K80" s="227" t="s">
        <v>1134</v>
      </c>
      <c r="L80" s="235"/>
      <c r="M80" s="245" t="s">
        <v>224</v>
      </c>
      <c r="N80" s="245" t="s">
        <v>225</v>
      </c>
      <c r="O80" s="245" t="s">
        <v>226</v>
      </c>
      <c r="P80" s="57"/>
      <c r="Q80" s="235" t="s">
        <v>1028</v>
      </c>
      <c r="R80" s="235" t="s">
        <v>1135</v>
      </c>
      <c r="S80" s="227" t="s">
        <v>1136</v>
      </c>
      <c r="T80" s="236" t="s">
        <v>1137</v>
      </c>
      <c r="U80" s="227" t="s">
        <v>383</v>
      </c>
      <c r="V80" s="227" t="s">
        <v>1138</v>
      </c>
      <c r="W80" s="123" t="s">
        <v>1139</v>
      </c>
      <c r="X80" s="237"/>
      <c r="AA80" s="238">
        <f>IF(OR(J80="Fail",ISBLANK(J80)),INDEX('Issue Code Table'!C:C,MATCH(N:N,'Issue Code Table'!A:A,0)),IF(M80="Critical",6,IF(M80="Significant",5,IF(M80="Moderate",3,2))))</f>
        <v>4</v>
      </c>
    </row>
    <row r="81" spans="1:27" s="38" customFormat="1" ht="83.15" customHeight="1" x14ac:dyDescent="0.25">
      <c r="A81" s="226" t="s">
        <v>1140</v>
      </c>
      <c r="B81" s="227" t="s">
        <v>280</v>
      </c>
      <c r="C81" s="227" t="s">
        <v>281</v>
      </c>
      <c r="D81" s="230" t="s">
        <v>218</v>
      </c>
      <c r="E81" s="230" t="s">
        <v>1141</v>
      </c>
      <c r="F81" s="230" t="s">
        <v>1142</v>
      </c>
      <c r="G81" s="230" t="s">
        <v>237</v>
      </c>
      <c r="H81" s="230" t="s">
        <v>1143</v>
      </c>
      <c r="I81" s="235"/>
      <c r="J81" s="230"/>
      <c r="K81" s="227" t="s">
        <v>1144</v>
      </c>
      <c r="L81" s="235"/>
      <c r="M81" s="245" t="s">
        <v>224</v>
      </c>
      <c r="N81" s="245" t="s">
        <v>225</v>
      </c>
      <c r="O81" s="245" t="s">
        <v>226</v>
      </c>
      <c r="P81" s="57"/>
      <c r="Q81" s="235" t="s">
        <v>1028</v>
      </c>
      <c r="R81" s="235" t="s">
        <v>1145</v>
      </c>
      <c r="S81" s="227" t="s">
        <v>1146</v>
      </c>
      <c r="T81" s="236" t="s">
        <v>1147</v>
      </c>
      <c r="U81" s="227" t="s">
        <v>1148</v>
      </c>
      <c r="V81" s="227" t="s">
        <v>1149</v>
      </c>
      <c r="W81" s="123" t="s">
        <v>1150</v>
      </c>
      <c r="X81" s="237"/>
      <c r="AA81" s="238">
        <f>IF(OR(J81="Fail",ISBLANK(J81)),INDEX('Issue Code Table'!C:C,MATCH(N:N,'Issue Code Table'!A:A,0)),IF(M81="Critical",6,IF(M81="Significant",5,IF(M81="Moderate",3,2))))</f>
        <v>4</v>
      </c>
    </row>
    <row r="82" spans="1:27" s="38" customFormat="1" ht="83.15" customHeight="1" x14ac:dyDescent="0.25">
      <c r="A82" s="226" t="s">
        <v>1151</v>
      </c>
      <c r="B82" s="227" t="s">
        <v>216</v>
      </c>
      <c r="C82" s="227" t="s">
        <v>217</v>
      </c>
      <c r="D82" s="230" t="s">
        <v>218</v>
      </c>
      <c r="E82" s="230" t="s">
        <v>1152</v>
      </c>
      <c r="F82" s="230" t="s">
        <v>1153</v>
      </c>
      <c r="G82" s="230" t="s">
        <v>237</v>
      </c>
      <c r="H82" s="230" t="s">
        <v>1154</v>
      </c>
      <c r="I82" s="235"/>
      <c r="J82" s="230"/>
      <c r="K82" s="227" t="s">
        <v>1155</v>
      </c>
      <c r="L82" s="235"/>
      <c r="M82" s="245" t="s">
        <v>224</v>
      </c>
      <c r="N82" s="245" t="s">
        <v>225</v>
      </c>
      <c r="O82" s="245" t="s">
        <v>226</v>
      </c>
      <c r="P82" s="57"/>
      <c r="Q82" s="235" t="s">
        <v>1028</v>
      </c>
      <c r="R82" s="235" t="s">
        <v>1156</v>
      </c>
      <c r="S82" s="227" t="s">
        <v>1157</v>
      </c>
      <c r="T82" s="236" t="s">
        <v>1158</v>
      </c>
      <c r="U82" s="227" t="s">
        <v>1159</v>
      </c>
      <c r="V82" s="227" t="s">
        <v>1160</v>
      </c>
      <c r="W82" s="123" t="s">
        <v>1161</v>
      </c>
      <c r="X82" s="237"/>
      <c r="AA82" s="238">
        <f>IF(OR(J82="Fail",ISBLANK(J82)),INDEX('Issue Code Table'!C:C,MATCH(N:N,'Issue Code Table'!A:A,0)),IF(M82="Critical",6,IF(M82="Significant",5,IF(M82="Moderate",3,2))))</f>
        <v>4</v>
      </c>
    </row>
    <row r="83" spans="1:27" s="38" customFormat="1" ht="83.15" customHeight="1" x14ac:dyDescent="0.25">
      <c r="A83" s="226" t="s">
        <v>1162</v>
      </c>
      <c r="B83" s="227" t="s">
        <v>280</v>
      </c>
      <c r="C83" s="227" t="s">
        <v>281</v>
      </c>
      <c r="D83" s="230" t="s">
        <v>218</v>
      </c>
      <c r="E83" s="230" t="s">
        <v>1163</v>
      </c>
      <c r="F83" s="230" t="s">
        <v>1164</v>
      </c>
      <c r="G83" s="230" t="s">
        <v>237</v>
      </c>
      <c r="H83" s="230" t="s">
        <v>1165</v>
      </c>
      <c r="I83" s="235"/>
      <c r="J83" s="230"/>
      <c r="K83" s="227" t="s">
        <v>1166</v>
      </c>
      <c r="L83" s="235"/>
      <c r="M83" s="232" t="s">
        <v>184</v>
      </c>
      <c r="N83" s="245" t="s">
        <v>287</v>
      </c>
      <c r="O83" s="245" t="s">
        <v>288</v>
      </c>
      <c r="P83" s="57"/>
      <c r="Q83" s="235" t="s">
        <v>1028</v>
      </c>
      <c r="R83" s="235" t="s">
        <v>1167</v>
      </c>
      <c r="S83" s="227" t="s">
        <v>1168</v>
      </c>
      <c r="T83" s="236" t="s">
        <v>1169</v>
      </c>
      <c r="U83" s="227" t="s">
        <v>1170</v>
      </c>
      <c r="V83" s="227" t="s">
        <v>1171</v>
      </c>
      <c r="W83" s="123" t="s">
        <v>1172</v>
      </c>
      <c r="X83" s="237" t="s">
        <v>248</v>
      </c>
      <c r="AA83" s="238">
        <f>IF(OR(J83="Fail",ISBLANK(J83)),INDEX('Issue Code Table'!C:C,MATCH(N:N,'Issue Code Table'!A:A,0)),IF(M83="Critical",6,IF(M83="Significant",5,IF(M83="Moderate",3,2))))</f>
        <v>5</v>
      </c>
    </row>
    <row r="84" spans="1:27" s="38" customFormat="1" ht="83.15" customHeight="1" x14ac:dyDescent="0.25">
      <c r="A84" s="226" t="s">
        <v>1173</v>
      </c>
      <c r="B84" s="227" t="s">
        <v>190</v>
      </c>
      <c r="C84" s="227" t="s">
        <v>191</v>
      </c>
      <c r="D84" s="230" t="s">
        <v>218</v>
      </c>
      <c r="E84" s="230" t="s">
        <v>1174</v>
      </c>
      <c r="F84" s="230" t="s">
        <v>1175</v>
      </c>
      <c r="G84" s="230" t="s">
        <v>237</v>
      </c>
      <c r="H84" s="230" t="s">
        <v>1176</v>
      </c>
      <c r="I84" s="235"/>
      <c r="J84" s="230"/>
      <c r="K84" s="227" t="s">
        <v>1177</v>
      </c>
      <c r="L84" s="235"/>
      <c r="M84" s="232" t="s">
        <v>184</v>
      </c>
      <c r="N84" s="245" t="s">
        <v>240</v>
      </c>
      <c r="O84" s="245" t="s">
        <v>241</v>
      </c>
      <c r="P84" s="57"/>
      <c r="Q84" s="235" t="s">
        <v>1028</v>
      </c>
      <c r="R84" s="235" t="s">
        <v>1178</v>
      </c>
      <c r="S84" s="227" t="s">
        <v>1179</v>
      </c>
      <c r="T84" s="236" t="s">
        <v>1180</v>
      </c>
      <c r="U84" s="227" t="s">
        <v>1181</v>
      </c>
      <c r="V84" s="227" t="s">
        <v>1182</v>
      </c>
      <c r="W84" s="123" t="s">
        <v>1183</v>
      </c>
      <c r="X84" s="237" t="s">
        <v>248</v>
      </c>
      <c r="AA84" s="238">
        <f>IF(OR(J84="Fail",ISBLANK(J84)),INDEX('Issue Code Table'!C:C,MATCH(N:N,'Issue Code Table'!A:A,0)),IF(M84="Critical",6,IF(M84="Significant",5,IF(M84="Moderate",3,2))))</f>
        <v>6</v>
      </c>
    </row>
    <row r="85" spans="1:27" s="38" customFormat="1" ht="83.15" customHeight="1" x14ac:dyDescent="0.25">
      <c r="A85" s="226" t="s">
        <v>1184</v>
      </c>
      <c r="B85" s="227" t="s">
        <v>280</v>
      </c>
      <c r="C85" s="227" t="s">
        <v>281</v>
      </c>
      <c r="D85" s="230" t="s">
        <v>218</v>
      </c>
      <c r="E85" s="230" t="s">
        <v>1185</v>
      </c>
      <c r="F85" s="230" t="s">
        <v>1186</v>
      </c>
      <c r="G85" s="230" t="s">
        <v>237</v>
      </c>
      <c r="H85" s="230" t="s">
        <v>1187</v>
      </c>
      <c r="I85" s="235"/>
      <c r="J85" s="230"/>
      <c r="K85" s="227" t="s">
        <v>1188</v>
      </c>
      <c r="L85" s="235"/>
      <c r="M85" s="245" t="s">
        <v>224</v>
      </c>
      <c r="N85" s="245" t="s">
        <v>225</v>
      </c>
      <c r="O85" s="245" t="s">
        <v>226</v>
      </c>
      <c r="P85" s="57"/>
      <c r="Q85" s="235" t="s">
        <v>1028</v>
      </c>
      <c r="R85" s="235" t="s">
        <v>1189</v>
      </c>
      <c r="S85" s="227" t="s">
        <v>1190</v>
      </c>
      <c r="T85" s="236" t="s">
        <v>1191</v>
      </c>
      <c r="U85" s="227" t="s">
        <v>383</v>
      </c>
      <c r="V85" s="227" t="s">
        <v>1192</v>
      </c>
      <c r="W85" s="123" t="s">
        <v>1193</v>
      </c>
      <c r="X85" s="237"/>
      <c r="AA85" s="238">
        <f>IF(OR(J85="Fail",ISBLANK(J85)),INDEX('Issue Code Table'!C:C,MATCH(N:N,'Issue Code Table'!A:A,0)),IF(M85="Critical",6,IF(M85="Significant",5,IF(M85="Moderate",3,2))))</f>
        <v>4</v>
      </c>
    </row>
    <row r="86" spans="1:27" s="38" customFormat="1" ht="83.15" customHeight="1" x14ac:dyDescent="0.25">
      <c r="A86" s="226" t="s">
        <v>1194</v>
      </c>
      <c r="B86" s="227" t="s">
        <v>216</v>
      </c>
      <c r="C86" s="227" t="s">
        <v>217</v>
      </c>
      <c r="D86" s="230" t="s">
        <v>218</v>
      </c>
      <c r="E86" s="230" t="s">
        <v>1195</v>
      </c>
      <c r="F86" s="230" t="s">
        <v>1196</v>
      </c>
      <c r="G86" s="230" t="s">
        <v>237</v>
      </c>
      <c r="H86" s="230" t="s">
        <v>1197</v>
      </c>
      <c r="I86" s="235"/>
      <c r="J86" s="230"/>
      <c r="K86" s="227" t="s">
        <v>1198</v>
      </c>
      <c r="L86" s="235"/>
      <c r="M86" s="232" t="s">
        <v>224</v>
      </c>
      <c r="N86" s="233" t="s">
        <v>225</v>
      </c>
      <c r="O86" s="240" t="s">
        <v>226</v>
      </c>
      <c r="P86" s="57"/>
      <c r="Q86" s="235" t="s">
        <v>1028</v>
      </c>
      <c r="R86" s="235" t="s">
        <v>1199</v>
      </c>
      <c r="S86" s="227" t="s">
        <v>1200</v>
      </c>
      <c r="T86" s="236" t="s">
        <v>1201</v>
      </c>
      <c r="U86" s="227" t="s">
        <v>1202</v>
      </c>
      <c r="V86" s="227" t="s">
        <v>1203</v>
      </c>
      <c r="W86" s="123" t="s">
        <v>1204</v>
      </c>
      <c r="X86" s="237"/>
      <c r="AA86" s="238">
        <f>IF(OR(J86="Fail",ISBLANK(J86)),INDEX('Issue Code Table'!C:C,MATCH(N:N,'Issue Code Table'!A:A,0)),IF(M86="Critical",6,IF(M86="Significant",5,IF(M86="Moderate",3,2))))</f>
        <v>4</v>
      </c>
    </row>
    <row r="87" spans="1:27" s="38" customFormat="1" ht="83.15" customHeight="1" x14ac:dyDescent="0.25">
      <c r="A87" s="226" t="s">
        <v>1205</v>
      </c>
      <c r="B87" s="227" t="s">
        <v>280</v>
      </c>
      <c r="C87" s="227" t="s">
        <v>281</v>
      </c>
      <c r="D87" s="230" t="s">
        <v>218</v>
      </c>
      <c r="E87" s="230" t="s">
        <v>1206</v>
      </c>
      <c r="F87" s="230" t="s">
        <v>1207</v>
      </c>
      <c r="G87" s="230" t="s">
        <v>237</v>
      </c>
      <c r="H87" s="230" t="s">
        <v>1208</v>
      </c>
      <c r="I87" s="235"/>
      <c r="J87" s="230"/>
      <c r="K87" s="227" t="s">
        <v>1209</v>
      </c>
      <c r="L87" s="235"/>
      <c r="M87" s="232" t="s">
        <v>184</v>
      </c>
      <c r="N87" s="250" t="s">
        <v>287</v>
      </c>
      <c r="O87" s="250" t="s">
        <v>288</v>
      </c>
      <c r="P87" s="57"/>
      <c r="Q87" s="235" t="s">
        <v>1028</v>
      </c>
      <c r="R87" s="235" t="s">
        <v>1210</v>
      </c>
      <c r="S87" s="227" t="s">
        <v>1211</v>
      </c>
      <c r="T87" s="236" t="s">
        <v>1212</v>
      </c>
      <c r="U87" s="227" t="s">
        <v>1213</v>
      </c>
      <c r="V87" s="227" t="s">
        <v>1214</v>
      </c>
      <c r="W87" s="123" t="s">
        <v>1215</v>
      </c>
      <c r="X87" s="237" t="s">
        <v>248</v>
      </c>
      <c r="AA87" s="238">
        <f>IF(OR(J87="Fail",ISBLANK(J87)),INDEX('Issue Code Table'!C:C,MATCH(N:N,'Issue Code Table'!A:A,0)),IF(M87="Critical",6,IF(M87="Significant",5,IF(M87="Moderate",3,2))))</f>
        <v>5</v>
      </c>
    </row>
    <row r="88" spans="1:27" s="38" customFormat="1" ht="83.15" customHeight="1" x14ac:dyDescent="0.25">
      <c r="A88" s="226" t="s">
        <v>1216</v>
      </c>
      <c r="B88" s="227" t="s">
        <v>216</v>
      </c>
      <c r="C88" s="227" t="s">
        <v>217</v>
      </c>
      <c r="D88" s="230" t="s">
        <v>218</v>
      </c>
      <c r="E88" s="230" t="s">
        <v>1217</v>
      </c>
      <c r="F88" s="230" t="s">
        <v>1218</v>
      </c>
      <c r="G88" s="230" t="s">
        <v>237</v>
      </c>
      <c r="H88" s="230" t="s">
        <v>1219</v>
      </c>
      <c r="I88" s="249"/>
      <c r="J88" s="230"/>
      <c r="K88" s="227" t="s">
        <v>1220</v>
      </c>
      <c r="L88" s="235"/>
      <c r="M88" s="232" t="s">
        <v>184</v>
      </c>
      <c r="N88" s="250" t="s">
        <v>287</v>
      </c>
      <c r="O88" s="250" t="s">
        <v>288</v>
      </c>
      <c r="P88" s="57"/>
      <c r="Q88" s="235" t="s">
        <v>1028</v>
      </c>
      <c r="R88" s="235" t="s">
        <v>1221</v>
      </c>
      <c r="S88" s="227" t="s">
        <v>1222</v>
      </c>
      <c r="T88" s="236" t="s">
        <v>1223</v>
      </c>
      <c r="U88" s="227" t="s">
        <v>1224</v>
      </c>
      <c r="V88" s="227" t="s">
        <v>1225</v>
      </c>
      <c r="W88" s="123" t="s">
        <v>1226</v>
      </c>
      <c r="X88" s="237" t="s">
        <v>248</v>
      </c>
      <c r="AA88" s="238">
        <f>IF(OR(J88="Fail",ISBLANK(J88)),INDEX('Issue Code Table'!C:C,MATCH(N:N,'Issue Code Table'!A:A,0)),IF(M88="Critical",6,IF(M88="Significant",5,IF(M88="Moderate",3,2))))</f>
        <v>5</v>
      </c>
    </row>
    <row r="89" spans="1:27" s="38" customFormat="1" ht="83.15" customHeight="1" x14ac:dyDescent="0.25">
      <c r="A89" s="226" t="s">
        <v>1227</v>
      </c>
      <c r="B89" s="227" t="s">
        <v>250</v>
      </c>
      <c r="C89" s="227" t="s">
        <v>251</v>
      </c>
      <c r="D89" s="230" t="s">
        <v>218</v>
      </c>
      <c r="E89" s="230" t="s">
        <v>1228</v>
      </c>
      <c r="F89" s="230" t="s">
        <v>1229</v>
      </c>
      <c r="G89" s="230" t="s">
        <v>237</v>
      </c>
      <c r="H89" s="230" t="s">
        <v>1230</v>
      </c>
      <c r="I89" s="235"/>
      <c r="J89" s="230"/>
      <c r="K89" s="227" t="s">
        <v>1231</v>
      </c>
      <c r="L89" s="235"/>
      <c r="M89" s="232" t="s">
        <v>184</v>
      </c>
      <c r="N89" s="233" t="s">
        <v>287</v>
      </c>
      <c r="O89" s="250" t="s">
        <v>288</v>
      </c>
      <c r="P89" s="57"/>
      <c r="Q89" s="235" t="s">
        <v>1028</v>
      </c>
      <c r="R89" s="235" t="s">
        <v>1232</v>
      </c>
      <c r="S89" s="227" t="s">
        <v>1233</v>
      </c>
      <c r="T89" s="236" t="s">
        <v>1234</v>
      </c>
      <c r="U89" s="227" t="s">
        <v>1235</v>
      </c>
      <c r="V89" s="227" t="s">
        <v>1236</v>
      </c>
      <c r="W89" s="123" t="s">
        <v>1237</v>
      </c>
      <c r="X89" s="237" t="s">
        <v>248</v>
      </c>
      <c r="AA89" s="238">
        <f>IF(OR(J89="Fail",ISBLANK(J89)),INDEX('Issue Code Table'!C:C,MATCH(N:N,'Issue Code Table'!A:A,0)),IF(M89="Critical",6,IF(M89="Significant",5,IF(M89="Moderate",3,2))))</f>
        <v>5</v>
      </c>
    </row>
    <row r="90" spans="1:27" s="38" customFormat="1" ht="83.15" customHeight="1" x14ac:dyDescent="0.25">
      <c r="A90" s="226" t="s">
        <v>1238</v>
      </c>
      <c r="B90" s="227" t="s">
        <v>177</v>
      </c>
      <c r="C90" s="227" t="s">
        <v>178</v>
      </c>
      <c r="D90" s="230" t="s">
        <v>218</v>
      </c>
      <c r="E90" s="230" t="s">
        <v>1239</v>
      </c>
      <c r="F90" s="230" t="s">
        <v>1240</v>
      </c>
      <c r="G90" s="230" t="s">
        <v>237</v>
      </c>
      <c r="H90" s="230" t="s">
        <v>1241</v>
      </c>
      <c r="I90" s="235"/>
      <c r="J90" s="230"/>
      <c r="K90" s="227" t="s">
        <v>1242</v>
      </c>
      <c r="L90" s="235"/>
      <c r="M90" s="245" t="s">
        <v>224</v>
      </c>
      <c r="N90" s="245" t="s">
        <v>225</v>
      </c>
      <c r="O90" s="245" t="s">
        <v>226</v>
      </c>
      <c r="P90" s="57"/>
      <c r="Q90" s="235" t="s">
        <v>1028</v>
      </c>
      <c r="R90" s="235" t="s">
        <v>1243</v>
      </c>
      <c r="S90" s="227" t="s">
        <v>1244</v>
      </c>
      <c r="T90" s="236" t="s">
        <v>1245</v>
      </c>
      <c r="U90" s="227" t="s">
        <v>383</v>
      </c>
      <c r="V90" s="227" t="s">
        <v>1246</v>
      </c>
      <c r="W90" s="123" t="s">
        <v>1247</v>
      </c>
      <c r="X90" s="237"/>
      <c r="AA90" s="238">
        <f>IF(OR(J90="Fail",ISBLANK(J90)),INDEX('Issue Code Table'!C:C,MATCH(N:N,'Issue Code Table'!A:A,0)),IF(M90="Critical",6,IF(M90="Significant",5,IF(M90="Moderate",3,2))))</f>
        <v>4</v>
      </c>
    </row>
    <row r="91" spans="1:27" s="38" customFormat="1" ht="83.15" customHeight="1" x14ac:dyDescent="0.25">
      <c r="A91" s="226" t="s">
        <v>1248</v>
      </c>
      <c r="B91" s="227" t="s">
        <v>280</v>
      </c>
      <c r="C91" s="227" t="s">
        <v>281</v>
      </c>
      <c r="D91" s="230" t="s">
        <v>218</v>
      </c>
      <c r="E91" s="230" t="s">
        <v>1249</v>
      </c>
      <c r="F91" s="230" t="s">
        <v>1250</v>
      </c>
      <c r="G91" s="230" t="s">
        <v>237</v>
      </c>
      <c r="H91" s="230" t="s">
        <v>1251</v>
      </c>
      <c r="I91" s="235"/>
      <c r="J91" s="230"/>
      <c r="K91" s="227" t="s">
        <v>1252</v>
      </c>
      <c r="L91" s="235"/>
      <c r="M91" s="232" t="s">
        <v>184</v>
      </c>
      <c r="N91" s="233" t="s">
        <v>287</v>
      </c>
      <c r="O91" s="250" t="s">
        <v>288</v>
      </c>
      <c r="P91" s="57"/>
      <c r="Q91" s="235" t="s">
        <v>1028</v>
      </c>
      <c r="R91" s="235" t="s">
        <v>1253</v>
      </c>
      <c r="S91" s="227" t="s">
        <v>1254</v>
      </c>
      <c r="T91" s="236" t="s">
        <v>1255</v>
      </c>
      <c r="U91" s="227" t="s">
        <v>1256</v>
      </c>
      <c r="V91" s="227" t="s">
        <v>1257</v>
      </c>
      <c r="W91" s="123" t="s">
        <v>1258</v>
      </c>
      <c r="X91" s="237" t="s">
        <v>248</v>
      </c>
      <c r="AA91" s="238">
        <f>IF(OR(J91="Fail",ISBLANK(J91)),INDEX('Issue Code Table'!C:C,MATCH(N:N,'Issue Code Table'!A:A,0)),IF(M91="Critical",6,IF(M91="Significant",5,IF(M91="Moderate",3,2))))</f>
        <v>5</v>
      </c>
    </row>
    <row r="92" spans="1:27" s="38" customFormat="1" ht="83.15" customHeight="1" x14ac:dyDescent="0.25">
      <c r="A92" s="226" t="s">
        <v>1259</v>
      </c>
      <c r="B92" s="227" t="s">
        <v>216</v>
      </c>
      <c r="C92" s="227" t="s">
        <v>217</v>
      </c>
      <c r="D92" s="230" t="s">
        <v>218</v>
      </c>
      <c r="E92" s="230" t="s">
        <v>1260</v>
      </c>
      <c r="F92" s="230" t="s">
        <v>1261</v>
      </c>
      <c r="G92" s="230" t="s">
        <v>237</v>
      </c>
      <c r="H92" s="230" t="s">
        <v>1262</v>
      </c>
      <c r="I92" s="235"/>
      <c r="J92" s="230"/>
      <c r="K92" s="227" t="s">
        <v>1263</v>
      </c>
      <c r="L92" s="235"/>
      <c r="M92" s="232" t="s">
        <v>184</v>
      </c>
      <c r="N92" s="233" t="s">
        <v>225</v>
      </c>
      <c r="O92" s="240" t="s">
        <v>226</v>
      </c>
      <c r="P92" s="57"/>
      <c r="Q92" s="235" t="s">
        <v>1028</v>
      </c>
      <c r="R92" s="235" t="s">
        <v>1264</v>
      </c>
      <c r="S92" s="227" t="s">
        <v>1265</v>
      </c>
      <c r="T92" s="236" t="s">
        <v>1266</v>
      </c>
      <c r="U92" s="227" t="s">
        <v>1267</v>
      </c>
      <c r="V92" s="227" t="s">
        <v>1268</v>
      </c>
      <c r="W92" s="123" t="s">
        <v>1269</v>
      </c>
      <c r="X92" s="237" t="s">
        <v>248</v>
      </c>
      <c r="AA92" s="238">
        <f>IF(OR(J92="Fail",ISBLANK(J92)),INDEX('Issue Code Table'!C:C,MATCH(N:N,'Issue Code Table'!A:A,0)),IF(M92="Critical",6,IF(M92="Significant",5,IF(M92="Moderate",3,2))))</f>
        <v>4</v>
      </c>
    </row>
    <row r="93" spans="1:27" s="38" customFormat="1" ht="83.15" customHeight="1" x14ac:dyDescent="0.25">
      <c r="A93" s="226" t="s">
        <v>1270</v>
      </c>
      <c r="B93" s="227" t="s">
        <v>216</v>
      </c>
      <c r="C93" s="227" t="s">
        <v>217</v>
      </c>
      <c r="D93" s="230" t="s">
        <v>218</v>
      </c>
      <c r="E93" s="230" t="s">
        <v>1271</v>
      </c>
      <c r="F93" s="230" t="s">
        <v>1272</v>
      </c>
      <c r="G93" s="230" t="s">
        <v>237</v>
      </c>
      <c r="H93" s="230" t="s">
        <v>1273</v>
      </c>
      <c r="I93" s="235"/>
      <c r="J93" s="230"/>
      <c r="K93" s="227" t="s">
        <v>1274</v>
      </c>
      <c r="L93" s="235"/>
      <c r="M93" s="232" t="s">
        <v>184</v>
      </c>
      <c r="N93" s="233" t="s">
        <v>287</v>
      </c>
      <c r="O93" s="250" t="s">
        <v>288</v>
      </c>
      <c r="P93" s="57"/>
      <c r="Q93" s="235" t="s">
        <v>1028</v>
      </c>
      <c r="R93" s="235" t="s">
        <v>1275</v>
      </c>
      <c r="S93" s="227" t="s">
        <v>1276</v>
      </c>
      <c r="T93" s="236" t="s">
        <v>1277</v>
      </c>
      <c r="U93" s="227" t="s">
        <v>383</v>
      </c>
      <c r="V93" s="227" t="s">
        <v>1278</v>
      </c>
      <c r="W93" s="123" t="s">
        <v>1279</v>
      </c>
      <c r="X93" s="237" t="s">
        <v>248</v>
      </c>
      <c r="AA93" s="238">
        <f>IF(OR(J93="Fail",ISBLANK(J93)),INDEX('Issue Code Table'!C:C,MATCH(N:N,'Issue Code Table'!A:A,0)),IF(M93="Critical",6,IF(M93="Significant",5,IF(M93="Moderate",3,2))))</f>
        <v>5</v>
      </c>
    </row>
    <row r="94" spans="1:27" s="38" customFormat="1" ht="83.15" customHeight="1" x14ac:dyDescent="0.25">
      <c r="A94" s="226" t="s">
        <v>1280</v>
      </c>
      <c r="B94" s="227" t="s">
        <v>412</v>
      </c>
      <c r="C94" s="230" t="s">
        <v>413</v>
      </c>
      <c r="D94" s="230" t="s">
        <v>218</v>
      </c>
      <c r="E94" s="230" t="s">
        <v>1281</v>
      </c>
      <c r="F94" s="230" t="s">
        <v>1282</v>
      </c>
      <c r="G94" s="230" t="s">
        <v>237</v>
      </c>
      <c r="H94" s="230" t="s">
        <v>1283</v>
      </c>
      <c r="I94" s="235"/>
      <c r="J94" s="230"/>
      <c r="K94" s="227" t="s">
        <v>1284</v>
      </c>
      <c r="L94" s="235"/>
      <c r="M94" s="232" t="s">
        <v>224</v>
      </c>
      <c r="N94" s="233" t="s">
        <v>1285</v>
      </c>
      <c r="O94" s="240" t="s">
        <v>1286</v>
      </c>
      <c r="P94" s="57"/>
      <c r="Q94" s="235" t="s">
        <v>1287</v>
      </c>
      <c r="R94" s="235" t="s">
        <v>1288</v>
      </c>
      <c r="S94" s="227" t="s">
        <v>1289</v>
      </c>
      <c r="T94" s="236" t="s">
        <v>1290</v>
      </c>
      <c r="U94" s="227" t="s">
        <v>1291</v>
      </c>
      <c r="V94" s="227" t="s">
        <v>1292</v>
      </c>
      <c r="W94" s="123" t="s">
        <v>1293</v>
      </c>
      <c r="X94" s="237"/>
      <c r="AA94" s="238">
        <f>IF(OR(J94="Fail",ISBLANK(J94)),INDEX('Issue Code Table'!C:C,MATCH(N:N,'Issue Code Table'!A:A,0)),IF(M94="Critical",6,IF(M94="Significant",5,IF(M94="Moderate",3,2))))</f>
        <v>5</v>
      </c>
    </row>
    <row r="95" spans="1:27" s="38" customFormat="1" ht="83.15" customHeight="1" x14ac:dyDescent="0.25">
      <c r="A95" s="226" t="s">
        <v>1294</v>
      </c>
      <c r="B95" s="227" t="s">
        <v>412</v>
      </c>
      <c r="C95" s="230" t="s">
        <v>413</v>
      </c>
      <c r="D95" s="230" t="s">
        <v>218</v>
      </c>
      <c r="E95" s="230" t="s">
        <v>1295</v>
      </c>
      <c r="F95" s="230" t="s">
        <v>1296</v>
      </c>
      <c r="G95" s="230" t="s">
        <v>237</v>
      </c>
      <c r="H95" s="230" t="s">
        <v>1297</v>
      </c>
      <c r="I95" s="235"/>
      <c r="J95" s="230"/>
      <c r="K95" s="227" t="s">
        <v>1298</v>
      </c>
      <c r="L95" s="235"/>
      <c r="M95" s="232" t="s">
        <v>224</v>
      </c>
      <c r="N95" s="233" t="s">
        <v>813</v>
      </c>
      <c r="O95" s="240" t="s">
        <v>814</v>
      </c>
      <c r="P95" s="57"/>
      <c r="Q95" s="235" t="s">
        <v>1287</v>
      </c>
      <c r="R95" s="235" t="s">
        <v>1299</v>
      </c>
      <c r="S95" s="227" t="s">
        <v>1289</v>
      </c>
      <c r="T95" s="236" t="s">
        <v>1300</v>
      </c>
      <c r="U95" s="227" t="s">
        <v>1291</v>
      </c>
      <c r="V95" s="227" t="s">
        <v>1301</v>
      </c>
      <c r="W95" s="123" t="s">
        <v>1302</v>
      </c>
      <c r="X95" s="237"/>
      <c r="AA95" s="238">
        <f>IF(OR(J95="Fail",ISBLANK(J95)),INDEX('Issue Code Table'!C:C,MATCH(N:N,'Issue Code Table'!A:A,0)),IF(M95="Critical",6,IF(M95="Significant",5,IF(M95="Moderate",3,2))))</f>
        <v>5</v>
      </c>
    </row>
    <row r="96" spans="1:27" s="38" customFormat="1" ht="83.15" customHeight="1" x14ac:dyDescent="0.25">
      <c r="A96" s="226" t="s">
        <v>1303</v>
      </c>
      <c r="B96" s="227" t="s">
        <v>412</v>
      </c>
      <c r="C96" s="230" t="s">
        <v>413</v>
      </c>
      <c r="D96" s="230" t="s">
        <v>218</v>
      </c>
      <c r="E96" s="230" t="s">
        <v>1304</v>
      </c>
      <c r="F96" s="230" t="s">
        <v>1305</v>
      </c>
      <c r="G96" s="230" t="s">
        <v>237</v>
      </c>
      <c r="H96" s="230" t="s">
        <v>1306</v>
      </c>
      <c r="I96" s="235"/>
      <c r="J96" s="230"/>
      <c r="K96" s="227" t="s">
        <v>1307</v>
      </c>
      <c r="L96" s="235"/>
      <c r="M96" s="232" t="s">
        <v>224</v>
      </c>
      <c r="N96" s="233" t="s">
        <v>813</v>
      </c>
      <c r="O96" s="240" t="s">
        <v>814</v>
      </c>
      <c r="P96" s="57"/>
      <c r="Q96" s="235" t="s">
        <v>1287</v>
      </c>
      <c r="R96" s="235" t="s">
        <v>1308</v>
      </c>
      <c r="S96" s="227" t="s">
        <v>1289</v>
      </c>
      <c r="T96" s="236" t="s">
        <v>1309</v>
      </c>
      <c r="U96" s="227" t="s">
        <v>1291</v>
      </c>
      <c r="V96" s="227" t="s">
        <v>1310</v>
      </c>
      <c r="W96" s="123" t="s">
        <v>1311</v>
      </c>
      <c r="X96" s="237"/>
      <c r="AA96" s="238">
        <f>IF(OR(J96="Fail",ISBLANK(J96)),INDEX('Issue Code Table'!C:C,MATCH(N:N,'Issue Code Table'!A:A,0)),IF(M96="Critical",6,IF(M96="Significant",5,IF(M96="Moderate",3,2))))</f>
        <v>5</v>
      </c>
    </row>
    <row r="97" spans="1:27" s="38" customFormat="1" ht="83.15" customHeight="1" x14ac:dyDescent="0.25">
      <c r="A97" s="226" t="s">
        <v>1312</v>
      </c>
      <c r="B97" s="227" t="s">
        <v>412</v>
      </c>
      <c r="C97" s="230" t="s">
        <v>413</v>
      </c>
      <c r="D97" s="230" t="s">
        <v>218</v>
      </c>
      <c r="E97" s="230" t="s">
        <v>1313</v>
      </c>
      <c r="F97" s="230" t="s">
        <v>1314</v>
      </c>
      <c r="G97" s="230" t="s">
        <v>237</v>
      </c>
      <c r="H97" s="230" t="s">
        <v>1315</v>
      </c>
      <c r="I97" s="235"/>
      <c r="J97" s="230"/>
      <c r="K97" s="227" t="s">
        <v>1316</v>
      </c>
      <c r="L97" s="235"/>
      <c r="M97" s="232" t="s">
        <v>224</v>
      </c>
      <c r="N97" s="233" t="s">
        <v>813</v>
      </c>
      <c r="O97" s="240" t="s">
        <v>814</v>
      </c>
      <c r="P97" s="57"/>
      <c r="Q97" s="235" t="s">
        <v>1287</v>
      </c>
      <c r="R97" s="235" t="s">
        <v>1317</v>
      </c>
      <c r="S97" s="227" t="s">
        <v>1289</v>
      </c>
      <c r="T97" s="236" t="s">
        <v>1318</v>
      </c>
      <c r="U97" s="227" t="s">
        <v>1291</v>
      </c>
      <c r="V97" s="227" t="s">
        <v>1319</v>
      </c>
      <c r="W97" s="124" t="s">
        <v>1320</v>
      </c>
      <c r="X97" s="237"/>
      <c r="AA97" s="238">
        <f>IF(OR(J97="Fail",ISBLANK(J97)),INDEX('Issue Code Table'!C:C,MATCH(N:N,'Issue Code Table'!A:A,0)),IF(M97="Critical",6,IF(M97="Significant",5,IF(M97="Moderate",3,2))))</f>
        <v>5</v>
      </c>
    </row>
    <row r="98" spans="1:27" s="38" customFormat="1" ht="83.15" customHeight="1" x14ac:dyDescent="0.25">
      <c r="A98" s="226" t="s">
        <v>1321</v>
      </c>
      <c r="B98" s="227" t="s">
        <v>412</v>
      </c>
      <c r="C98" s="230" t="s">
        <v>413</v>
      </c>
      <c r="D98" s="230" t="s">
        <v>218</v>
      </c>
      <c r="E98" s="230" t="s">
        <v>1322</v>
      </c>
      <c r="F98" s="230" t="s">
        <v>1323</v>
      </c>
      <c r="G98" s="230" t="s">
        <v>237</v>
      </c>
      <c r="H98" s="230" t="s">
        <v>1324</v>
      </c>
      <c r="I98" s="235"/>
      <c r="J98" s="230"/>
      <c r="K98" s="227" t="s">
        <v>1325</v>
      </c>
      <c r="L98" s="235"/>
      <c r="M98" s="232" t="s">
        <v>184</v>
      </c>
      <c r="N98" s="233" t="s">
        <v>813</v>
      </c>
      <c r="O98" s="240" t="s">
        <v>814</v>
      </c>
      <c r="P98" s="57"/>
      <c r="Q98" s="235" t="s">
        <v>1287</v>
      </c>
      <c r="R98" s="235" t="s">
        <v>1326</v>
      </c>
      <c r="S98" s="227" t="s">
        <v>1289</v>
      </c>
      <c r="T98" s="236" t="s">
        <v>1327</v>
      </c>
      <c r="U98" s="227" t="s">
        <v>1291</v>
      </c>
      <c r="V98" s="227" t="s">
        <v>1328</v>
      </c>
      <c r="W98" s="123" t="s">
        <v>1329</v>
      </c>
      <c r="X98" s="237" t="s">
        <v>248</v>
      </c>
      <c r="AA98" s="238">
        <f>IF(OR(J98="Fail",ISBLANK(J98)),INDEX('Issue Code Table'!C:C,MATCH(N:N,'Issue Code Table'!A:A,0)),IF(M98="Critical",6,IF(M98="Significant",5,IF(M98="Moderate",3,2))))</f>
        <v>5</v>
      </c>
    </row>
    <row r="99" spans="1:27" s="38" customFormat="1" ht="83.15" customHeight="1" x14ac:dyDescent="0.25">
      <c r="A99" s="226" t="s">
        <v>1330</v>
      </c>
      <c r="B99" s="227" t="s">
        <v>412</v>
      </c>
      <c r="C99" s="230" t="s">
        <v>413</v>
      </c>
      <c r="D99" s="230" t="s">
        <v>218</v>
      </c>
      <c r="E99" s="230" t="s">
        <v>1331</v>
      </c>
      <c r="F99" s="230" t="s">
        <v>1332</v>
      </c>
      <c r="G99" s="230" t="s">
        <v>237</v>
      </c>
      <c r="H99" s="230" t="s">
        <v>1333</v>
      </c>
      <c r="I99" s="235"/>
      <c r="J99" s="230"/>
      <c r="K99" s="227" t="s">
        <v>1334</v>
      </c>
      <c r="L99" s="235"/>
      <c r="M99" s="232" t="s">
        <v>224</v>
      </c>
      <c r="N99" s="233" t="s">
        <v>1285</v>
      </c>
      <c r="O99" s="240" t="s">
        <v>1286</v>
      </c>
      <c r="P99" s="57"/>
      <c r="Q99" s="235" t="s">
        <v>1287</v>
      </c>
      <c r="R99" s="235" t="s">
        <v>1335</v>
      </c>
      <c r="S99" s="227" t="s">
        <v>1289</v>
      </c>
      <c r="T99" s="236" t="s">
        <v>1336</v>
      </c>
      <c r="U99" s="227" t="s">
        <v>1291</v>
      </c>
      <c r="V99" s="227" t="s">
        <v>1337</v>
      </c>
      <c r="W99" s="123" t="s">
        <v>1338</v>
      </c>
      <c r="X99" s="237"/>
      <c r="AA99" s="238">
        <f>IF(OR(J99="Fail",ISBLANK(J99)),INDEX('Issue Code Table'!C:C,MATCH(N:N,'Issue Code Table'!A:A,0)),IF(M99="Critical",6,IF(M99="Significant",5,IF(M99="Moderate",3,2))))</f>
        <v>5</v>
      </c>
    </row>
    <row r="100" spans="1:27" s="38" customFormat="1" ht="83.15" customHeight="1" x14ac:dyDescent="0.25">
      <c r="A100" s="226" t="s">
        <v>1339</v>
      </c>
      <c r="B100" s="227" t="s">
        <v>412</v>
      </c>
      <c r="C100" s="230" t="s">
        <v>413</v>
      </c>
      <c r="D100" s="230" t="s">
        <v>218</v>
      </c>
      <c r="E100" s="230" t="s">
        <v>1340</v>
      </c>
      <c r="F100" s="230" t="s">
        <v>1341</v>
      </c>
      <c r="G100" s="230" t="s">
        <v>237</v>
      </c>
      <c r="H100" s="230" t="s">
        <v>1342</v>
      </c>
      <c r="I100" s="235"/>
      <c r="J100" s="230"/>
      <c r="K100" s="227" t="s">
        <v>1343</v>
      </c>
      <c r="L100" s="235"/>
      <c r="M100" s="232" t="s">
        <v>224</v>
      </c>
      <c r="N100" s="233" t="s">
        <v>813</v>
      </c>
      <c r="O100" s="240" t="s">
        <v>814</v>
      </c>
      <c r="P100" s="57"/>
      <c r="Q100" s="235" t="s">
        <v>1287</v>
      </c>
      <c r="R100" s="235" t="s">
        <v>1344</v>
      </c>
      <c r="S100" s="227" t="s">
        <v>1289</v>
      </c>
      <c r="T100" s="236" t="s">
        <v>1345</v>
      </c>
      <c r="U100" s="227" t="s">
        <v>1291</v>
      </c>
      <c r="V100" s="227" t="s">
        <v>1346</v>
      </c>
      <c r="W100" s="123" t="s">
        <v>1347</v>
      </c>
      <c r="X100" s="237"/>
      <c r="AA100" s="238">
        <f>IF(OR(J100="Fail",ISBLANK(J100)),INDEX('Issue Code Table'!C:C,MATCH(N:N,'Issue Code Table'!A:A,0)),IF(M100="Critical",6,IF(M100="Significant",5,IF(M100="Moderate",3,2))))</f>
        <v>5</v>
      </c>
    </row>
    <row r="101" spans="1:27" s="38" customFormat="1" ht="83.15" customHeight="1" x14ac:dyDescent="0.25">
      <c r="A101" s="226" t="s">
        <v>1348</v>
      </c>
      <c r="B101" s="227" t="s">
        <v>412</v>
      </c>
      <c r="C101" s="230" t="s">
        <v>413</v>
      </c>
      <c r="D101" s="230" t="s">
        <v>218</v>
      </c>
      <c r="E101" s="230" t="s">
        <v>1349</v>
      </c>
      <c r="F101" s="230" t="s">
        <v>1350</v>
      </c>
      <c r="G101" s="230" t="s">
        <v>237</v>
      </c>
      <c r="H101" s="230" t="s">
        <v>1351</v>
      </c>
      <c r="I101" s="235"/>
      <c r="J101" s="230"/>
      <c r="K101" s="227" t="s">
        <v>1352</v>
      </c>
      <c r="L101" s="235"/>
      <c r="M101" s="232" t="s">
        <v>224</v>
      </c>
      <c r="N101" s="233" t="s">
        <v>813</v>
      </c>
      <c r="O101" s="240" t="s">
        <v>814</v>
      </c>
      <c r="P101" s="57"/>
      <c r="Q101" s="235" t="s">
        <v>1287</v>
      </c>
      <c r="R101" s="235" t="s">
        <v>1353</v>
      </c>
      <c r="S101" s="227" t="s">
        <v>1289</v>
      </c>
      <c r="T101" s="236" t="s">
        <v>1354</v>
      </c>
      <c r="U101" s="227" t="s">
        <v>1291</v>
      </c>
      <c r="V101" s="227" t="s">
        <v>1355</v>
      </c>
      <c r="W101" s="123" t="s">
        <v>1356</v>
      </c>
      <c r="X101" s="237"/>
      <c r="AA101" s="238">
        <f>IF(OR(J101="Fail",ISBLANK(J101)),INDEX('Issue Code Table'!C:C,MATCH(N:N,'Issue Code Table'!A:A,0)),IF(M101="Critical",6,IF(M101="Significant",5,IF(M101="Moderate",3,2))))</f>
        <v>5</v>
      </c>
    </row>
    <row r="102" spans="1:27" s="38" customFormat="1" ht="83.15" customHeight="1" x14ac:dyDescent="0.25">
      <c r="A102" s="226" t="s">
        <v>1357</v>
      </c>
      <c r="B102" s="227" t="s">
        <v>412</v>
      </c>
      <c r="C102" s="230" t="s">
        <v>413</v>
      </c>
      <c r="D102" s="230" t="s">
        <v>218</v>
      </c>
      <c r="E102" s="230" t="s">
        <v>1358</v>
      </c>
      <c r="F102" s="230" t="s">
        <v>1359</v>
      </c>
      <c r="G102" s="230" t="s">
        <v>237</v>
      </c>
      <c r="H102" s="230" t="s">
        <v>1360</v>
      </c>
      <c r="I102" s="235"/>
      <c r="J102" s="230"/>
      <c r="K102" s="227" t="s">
        <v>1361</v>
      </c>
      <c r="L102" s="235"/>
      <c r="M102" s="232" t="s">
        <v>224</v>
      </c>
      <c r="N102" s="233" t="s">
        <v>813</v>
      </c>
      <c r="O102" s="240" t="s">
        <v>814</v>
      </c>
      <c r="P102" s="57"/>
      <c r="Q102" s="235" t="s">
        <v>1287</v>
      </c>
      <c r="R102" s="235" t="s">
        <v>1362</v>
      </c>
      <c r="S102" s="227" t="s">
        <v>1289</v>
      </c>
      <c r="T102" s="236" t="s">
        <v>1363</v>
      </c>
      <c r="U102" s="227" t="s">
        <v>1291</v>
      </c>
      <c r="V102" s="227" t="s">
        <v>1364</v>
      </c>
      <c r="W102" s="123" t="s">
        <v>1365</v>
      </c>
      <c r="X102" s="237"/>
      <c r="AA102" s="238">
        <f>IF(OR(J102="Fail",ISBLANK(J102)),INDEX('Issue Code Table'!C:C,MATCH(N:N,'Issue Code Table'!A:A,0)),IF(M102="Critical",6,IF(M102="Significant",5,IF(M102="Moderate",3,2))))</f>
        <v>5</v>
      </c>
    </row>
    <row r="103" spans="1:27" s="38" customFormat="1" ht="81.75" customHeight="1" x14ac:dyDescent="0.25">
      <c r="A103" s="226" t="s">
        <v>1366</v>
      </c>
      <c r="B103" s="227" t="s">
        <v>412</v>
      </c>
      <c r="C103" s="230" t="s">
        <v>413</v>
      </c>
      <c r="D103" s="230" t="s">
        <v>218</v>
      </c>
      <c r="E103" s="230" t="s">
        <v>1367</v>
      </c>
      <c r="F103" s="230" t="s">
        <v>1368</v>
      </c>
      <c r="G103" s="230" t="s">
        <v>237</v>
      </c>
      <c r="H103" s="230" t="s">
        <v>1369</v>
      </c>
      <c r="I103" s="235"/>
      <c r="J103" s="230"/>
      <c r="K103" s="227" t="s">
        <v>1370</v>
      </c>
      <c r="L103" s="235"/>
      <c r="M103" s="232" t="s">
        <v>224</v>
      </c>
      <c r="N103" s="233" t="s">
        <v>813</v>
      </c>
      <c r="O103" s="240" t="s">
        <v>814</v>
      </c>
      <c r="P103" s="57"/>
      <c r="Q103" s="235" t="s">
        <v>1287</v>
      </c>
      <c r="R103" s="235" t="s">
        <v>1371</v>
      </c>
      <c r="S103" s="227" t="s">
        <v>1289</v>
      </c>
      <c r="T103" s="236" t="s">
        <v>1372</v>
      </c>
      <c r="U103" s="227" t="s">
        <v>1291</v>
      </c>
      <c r="V103" s="227" t="s">
        <v>1373</v>
      </c>
      <c r="W103" s="123" t="s">
        <v>1374</v>
      </c>
      <c r="X103" s="237"/>
      <c r="AA103" s="238">
        <f>IF(OR(J103="Fail",ISBLANK(J103)),INDEX('Issue Code Table'!C:C,MATCH(N:N,'Issue Code Table'!A:A,0)),IF(M103="Critical",6,IF(M103="Significant",5,IF(M103="Moderate",3,2))))</f>
        <v>5</v>
      </c>
    </row>
    <row r="104" spans="1:27" s="38" customFormat="1" ht="83.15" customHeight="1" x14ac:dyDescent="0.25">
      <c r="A104" s="226" t="s">
        <v>1375</v>
      </c>
      <c r="B104" s="227" t="s">
        <v>412</v>
      </c>
      <c r="C104" s="230" t="s">
        <v>413</v>
      </c>
      <c r="D104" s="230" t="s">
        <v>218</v>
      </c>
      <c r="E104" s="230" t="s">
        <v>1376</v>
      </c>
      <c r="F104" s="230" t="s">
        <v>1377</v>
      </c>
      <c r="G104" s="230" t="s">
        <v>237</v>
      </c>
      <c r="H104" s="230" t="s">
        <v>1378</v>
      </c>
      <c r="I104" s="235"/>
      <c r="J104" s="230"/>
      <c r="K104" s="227" t="s">
        <v>1379</v>
      </c>
      <c r="L104" s="235"/>
      <c r="M104" s="232" t="s">
        <v>224</v>
      </c>
      <c r="N104" s="233" t="s">
        <v>813</v>
      </c>
      <c r="O104" s="240" t="s">
        <v>814</v>
      </c>
      <c r="P104" s="57"/>
      <c r="Q104" s="235" t="s">
        <v>1287</v>
      </c>
      <c r="R104" s="235" t="s">
        <v>1380</v>
      </c>
      <c r="S104" s="227" t="s">
        <v>1289</v>
      </c>
      <c r="T104" s="236" t="s">
        <v>1381</v>
      </c>
      <c r="U104" s="227" t="s">
        <v>1291</v>
      </c>
      <c r="V104" s="227" t="s">
        <v>1382</v>
      </c>
      <c r="W104" s="123" t="s">
        <v>1383</v>
      </c>
      <c r="X104" s="237"/>
      <c r="AA104" s="238">
        <f>IF(OR(J104="Fail",ISBLANK(J104)),INDEX('Issue Code Table'!C:C,MATCH(N:N,'Issue Code Table'!A:A,0)),IF(M104="Critical",6,IF(M104="Significant",5,IF(M104="Moderate",3,2))))</f>
        <v>5</v>
      </c>
    </row>
    <row r="105" spans="1:27" s="38" customFormat="1" ht="83.15" customHeight="1" x14ac:dyDescent="0.25">
      <c r="A105" s="226" t="s">
        <v>1384</v>
      </c>
      <c r="B105" s="227" t="s">
        <v>412</v>
      </c>
      <c r="C105" s="230" t="s">
        <v>413</v>
      </c>
      <c r="D105" s="230" t="s">
        <v>218</v>
      </c>
      <c r="E105" s="230" t="s">
        <v>1385</v>
      </c>
      <c r="F105" s="230" t="s">
        <v>1386</v>
      </c>
      <c r="G105" s="230" t="s">
        <v>237</v>
      </c>
      <c r="H105" s="230" t="s">
        <v>1387</v>
      </c>
      <c r="I105" s="235"/>
      <c r="J105" s="230"/>
      <c r="K105" s="227" t="s">
        <v>1388</v>
      </c>
      <c r="L105" s="235"/>
      <c r="M105" s="232" t="s">
        <v>224</v>
      </c>
      <c r="N105" s="233" t="s">
        <v>813</v>
      </c>
      <c r="O105" s="240" t="s">
        <v>814</v>
      </c>
      <c r="P105" s="57"/>
      <c r="Q105" s="235" t="s">
        <v>1287</v>
      </c>
      <c r="R105" s="235" t="s">
        <v>1389</v>
      </c>
      <c r="S105" s="227" t="s">
        <v>1289</v>
      </c>
      <c r="T105" s="236" t="s">
        <v>1390</v>
      </c>
      <c r="U105" s="227" t="s">
        <v>1291</v>
      </c>
      <c r="V105" s="227" t="s">
        <v>1391</v>
      </c>
      <c r="W105" s="123" t="s">
        <v>1392</v>
      </c>
      <c r="X105" s="237"/>
      <c r="AA105" s="238">
        <f>IF(OR(J105="Fail",ISBLANK(J105)),INDEX('Issue Code Table'!C:C,MATCH(N:N,'Issue Code Table'!A:A,0)),IF(M105="Critical",6,IF(M105="Significant",5,IF(M105="Moderate",3,2))))</f>
        <v>5</v>
      </c>
    </row>
    <row r="106" spans="1:27" s="38" customFormat="1" ht="83.15" customHeight="1" x14ac:dyDescent="0.25">
      <c r="A106" s="226" t="s">
        <v>1393</v>
      </c>
      <c r="B106" s="227" t="s">
        <v>412</v>
      </c>
      <c r="C106" s="230" t="s">
        <v>413</v>
      </c>
      <c r="D106" s="230" t="s">
        <v>218</v>
      </c>
      <c r="E106" s="230" t="s">
        <v>1394</v>
      </c>
      <c r="F106" s="230" t="s">
        <v>1395</v>
      </c>
      <c r="G106" s="230" t="s">
        <v>237</v>
      </c>
      <c r="H106" s="230" t="s">
        <v>1396</v>
      </c>
      <c r="I106" s="235"/>
      <c r="J106" s="230"/>
      <c r="K106" s="227" t="s">
        <v>1397</v>
      </c>
      <c r="L106" s="235"/>
      <c r="M106" s="232" t="s">
        <v>224</v>
      </c>
      <c r="N106" s="233" t="s">
        <v>1398</v>
      </c>
      <c r="O106" s="240" t="s">
        <v>1399</v>
      </c>
      <c r="P106" s="57"/>
      <c r="Q106" s="235" t="s">
        <v>1400</v>
      </c>
      <c r="R106" s="235" t="s">
        <v>1401</v>
      </c>
      <c r="S106" s="227" t="s">
        <v>1402</v>
      </c>
      <c r="T106" s="236" t="s">
        <v>1403</v>
      </c>
      <c r="U106" s="227" t="s">
        <v>1291</v>
      </c>
      <c r="V106" s="227" t="s">
        <v>1404</v>
      </c>
      <c r="W106" s="123" t="s">
        <v>1405</v>
      </c>
      <c r="X106" s="237"/>
      <c r="AA106" s="238">
        <f>IF(OR(J106="Fail",ISBLANK(J106)),INDEX('Issue Code Table'!C:C,MATCH(N:N,'Issue Code Table'!A:A,0)),IF(M106="Critical",6,IF(M106="Significant",5,IF(M106="Moderate",3,2))))</f>
        <v>4</v>
      </c>
    </row>
    <row r="107" spans="1:27" s="38" customFormat="1" ht="83.15" customHeight="1" x14ac:dyDescent="0.25">
      <c r="A107" s="226" t="s">
        <v>1406</v>
      </c>
      <c r="B107" s="227" t="s">
        <v>412</v>
      </c>
      <c r="C107" s="230" t="s">
        <v>413</v>
      </c>
      <c r="D107" s="230" t="s">
        <v>218</v>
      </c>
      <c r="E107" s="230" t="s">
        <v>1407</v>
      </c>
      <c r="F107" s="230" t="s">
        <v>1408</v>
      </c>
      <c r="G107" s="230" t="s">
        <v>237</v>
      </c>
      <c r="H107" s="230" t="s">
        <v>1409</v>
      </c>
      <c r="I107" s="235"/>
      <c r="J107" s="230"/>
      <c r="K107" s="227" t="s">
        <v>1410</v>
      </c>
      <c r="L107" s="235"/>
      <c r="M107" s="232" t="s">
        <v>224</v>
      </c>
      <c r="N107" s="233" t="s">
        <v>1398</v>
      </c>
      <c r="O107" s="240" t="s">
        <v>1399</v>
      </c>
      <c r="P107" s="57"/>
      <c r="Q107" s="235" t="s">
        <v>1400</v>
      </c>
      <c r="R107" s="235" t="s">
        <v>1411</v>
      </c>
      <c r="S107" s="227" t="s">
        <v>1402</v>
      </c>
      <c r="T107" s="236" t="s">
        <v>1412</v>
      </c>
      <c r="U107" s="227" t="s">
        <v>1291</v>
      </c>
      <c r="V107" s="227" t="s">
        <v>1413</v>
      </c>
      <c r="W107" s="123" t="s">
        <v>1414</v>
      </c>
      <c r="X107" s="237"/>
      <c r="AA107" s="238">
        <f>IF(OR(J107="Fail",ISBLANK(J107)),INDEX('Issue Code Table'!C:C,MATCH(N:N,'Issue Code Table'!A:A,0)),IF(M107="Critical",6,IF(M107="Significant",5,IF(M107="Moderate",3,2))))</f>
        <v>4</v>
      </c>
    </row>
    <row r="108" spans="1:27" s="38" customFormat="1" ht="83.15" customHeight="1" x14ac:dyDescent="0.25">
      <c r="A108" s="226" t="s">
        <v>1415</v>
      </c>
      <c r="B108" s="227" t="s">
        <v>412</v>
      </c>
      <c r="C108" s="230" t="s">
        <v>413</v>
      </c>
      <c r="D108" s="230" t="s">
        <v>218</v>
      </c>
      <c r="E108" s="230" t="s">
        <v>1416</v>
      </c>
      <c r="F108" s="230" t="s">
        <v>1417</v>
      </c>
      <c r="G108" s="230" t="s">
        <v>237</v>
      </c>
      <c r="H108" s="230" t="s">
        <v>1418</v>
      </c>
      <c r="I108" s="235"/>
      <c r="J108" s="230"/>
      <c r="K108" s="227" t="s">
        <v>1419</v>
      </c>
      <c r="L108" s="235"/>
      <c r="M108" s="232" t="s">
        <v>224</v>
      </c>
      <c r="N108" s="245" t="s">
        <v>1398</v>
      </c>
      <c r="O108" s="246" t="s">
        <v>1399</v>
      </c>
      <c r="P108" s="57"/>
      <c r="Q108" s="235" t="s">
        <v>1400</v>
      </c>
      <c r="R108" s="235" t="s">
        <v>1420</v>
      </c>
      <c r="S108" s="227" t="s">
        <v>1402</v>
      </c>
      <c r="T108" s="236" t="s">
        <v>1421</v>
      </c>
      <c r="U108" s="227" t="s">
        <v>1291</v>
      </c>
      <c r="V108" s="227" t="s">
        <v>1422</v>
      </c>
      <c r="W108" s="123" t="s">
        <v>1423</v>
      </c>
      <c r="X108" s="237"/>
      <c r="AA108" s="238">
        <f>IF(OR(J108="Fail",ISBLANK(J108)),INDEX('Issue Code Table'!C:C,MATCH(N:N,'Issue Code Table'!A:A,0)),IF(M108="Critical",6,IF(M108="Significant",5,IF(M108="Moderate",3,2))))</f>
        <v>4</v>
      </c>
    </row>
    <row r="109" spans="1:27" s="38" customFormat="1" ht="83.15" customHeight="1" x14ac:dyDescent="0.25">
      <c r="A109" s="226" t="s">
        <v>1424</v>
      </c>
      <c r="B109" s="227" t="s">
        <v>412</v>
      </c>
      <c r="C109" s="230" t="s">
        <v>413</v>
      </c>
      <c r="D109" s="230" t="s">
        <v>218</v>
      </c>
      <c r="E109" s="230" t="s">
        <v>1425</v>
      </c>
      <c r="F109" s="230" t="s">
        <v>1426</v>
      </c>
      <c r="G109" s="230" t="s">
        <v>237</v>
      </c>
      <c r="H109" s="230" t="s">
        <v>1427</v>
      </c>
      <c r="I109" s="235"/>
      <c r="J109" s="230"/>
      <c r="K109" s="227" t="s">
        <v>1428</v>
      </c>
      <c r="L109" s="235"/>
      <c r="M109" s="232" t="s">
        <v>224</v>
      </c>
      <c r="N109" s="233" t="s">
        <v>1398</v>
      </c>
      <c r="O109" s="240" t="s">
        <v>1399</v>
      </c>
      <c r="P109" s="57"/>
      <c r="Q109" s="235" t="s">
        <v>1400</v>
      </c>
      <c r="R109" s="235" t="s">
        <v>1429</v>
      </c>
      <c r="S109" s="227" t="s">
        <v>1402</v>
      </c>
      <c r="T109" s="236" t="s">
        <v>1430</v>
      </c>
      <c r="U109" s="227" t="s">
        <v>1291</v>
      </c>
      <c r="V109" s="227" t="s">
        <v>1431</v>
      </c>
      <c r="W109" s="123" t="s">
        <v>1432</v>
      </c>
      <c r="X109" s="237"/>
      <c r="AA109" s="238">
        <f>IF(OR(J109="Fail",ISBLANK(J109)),INDEX('Issue Code Table'!C:C,MATCH(N:N,'Issue Code Table'!A:A,0)),IF(M109="Critical",6,IF(M109="Significant",5,IF(M109="Moderate",3,2))))</f>
        <v>4</v>
      </c>
    </row>
    <row r="110" spans="1:27" s="38" customFormat="1" ht="83.15" customHeight="1" x14ac:dyDescent="0.25">
      <c r="A110" s="226" t="s">
        <v>1433</v>
      </c>
      <c r="B110" s="227" t="s">
        <v>412</v>
      </c>
      <c r="C110" s="230" t="s">
        <v>413</v>
      </c>
      <c r="D110" s="230" t="s">
        <v>218</v>
      </c>
      <c r="E110" s="230" t="s">
        <v>1434</v>
      </c>
      <c r="F110" s="230" t="s">
        <v>1435</v>
      </c>
      <c r="G110" s="230" t="s">
        <v>237</v>
      </c>
      <c r="H110" s="230" t="s">
        <v>1436</v>
      </c>
      <c r="I110" s="235"/>
      <c r="J110" s="230"/>
      <c r="K110" s="227" t="s">
        <v>1437</v>
      </c>
      <c r="L110" s="235"/>
      <c r="M110" s="232" t="s">
        <v>224</v>
      </c>
      <c r="N110" s="245" t="s">
        <v>1398</v>
      </c>
      <c r="O110" s="246" t="s">
        <v>1399</v>
      </c>
      <c r="P110" s="57"/>
      <c r="Q110" s="235" t="s">
        <v>1400</v>
      </c>
      <c r="R110" s="235" t="s">
        <v>1438</v>
      </c>
      <c r="S110" s="227" t="s">
        <v>1402</v>
      </c>
      <c r="T110" s="236" t="s">
        <v>1439</v>
      </c>
      <c r="U110" s="227" t="s">
        <v>1291</v>
      </c>
      <c r="V110" s="227" t="s">
        <v>1440</v>
      </c>
      <c r="W110" s="123" t="s">
        <v>1441</v>
      </c>
      <c r="X110" s="237"/>
      <c r="AA110" s="238">
        <f>IF(OR(J110="Fail",ISBLANK(J110)),INDEX('Issue Code Table'!C:C,MATCH(N:N,'Issue Code Table'!A:A,0)),IF(M110="Critical",6,IF(M110="Significant",5,IF(M110="Moderate",3,2))))</f>
        <v>4</v>
      </c>
    </row>
    <row r="111" spans="1:27" s="38" customFormat="1" ht="83.15" customHeight="1" x14ac:dyDescent="0.25">
      <c r="A111" s="226" t="s">
        <v>1442</v>
      </c>
      <c r="B111" s="227" t="s">
        <v>412</v>
      </c>
      <c r="C111" s="230" t="s">
        <v>413</v>
      </c>
      <c r="D111" s="230" t="s">
        <v>218</v>
      </c>
      <c r="E111" s="230" t="s">
        <v>1443</v>
      </c>
      <c r="F111" s="230" t="s">
        <v>1444</v>
      </c>
      <c r="G111" s="230" t="s">
        <v>237</v>
      </c>
      <c r="H111" s="230" t="s">
        <v>1445</v>
      </c>
      <c r="I111" s="235"/>
      <c r="J111" s="230"/>
      <c r="K111" s="227" t="s">
        <v>1446</v>
      </c>
      <c r="L111" s="235"/>
      <c r="M111" s="232" t="s">
        <v>224</v>
      </c>
      <c r="N111" s="245" t="s">
        <v>1398</v>
      </c>
      <c r="O111" s="246" t="s">
        <v>1399</v>
      </c>
      <c r="P111" s="57"/>
      <c r="Q111" s="235" t="s">
        <v>1400</v>
      </c>
      <c r="R111" s="235" t="s">
        <v>1447</v>
      </c>
      <c r="S111" s="227" t="s">
        <v>1402</v>
      </c>
      <c r="T111" s="236" t="s">
        <v>1448</v>
      </c>
      <c r="U111" s="227" t="s">
        <v>1291</v>
      </c>
      <c r="V111" s="227" t="s">
        <v>1449</v>
      </c>
      <c r="W111" s="123" t="s">
        <v>1450</v>
      </c>
      <c r="X111" s="237"/>
      <c r="AA111" s="238">
        <f>IF(OR(J111="Fail",ISBLANK(J111)),INDEX('Issue Code Table'!C:C,MATCH(N:N,'Issue Code Table'!A:A,0)),IF(M111="Critical",6,IF(M111="Significant",5,IF(M111="Moderate",3,2))))</f>
        <v>4</v>
      </c>
    </row>
    <row r="112" spans="1:27" s="38" customFormat="1" ht="83.15" customHeight="1" x14ac:dyDescent="0.25">
      <c r="A112" s="226" t="s">
        <v>1451</v>
      </c>
      <c r="B112" s="227" t="s">
        <v>412</v>
      </c>
      <c r="C112" s="230" t="s">
        <v>413</v>
      </c>
      <c r="D112" s="230" t="s">
        <v>218</v>
      </c>
      <c r="E112" s="230" t="s">
        <v>1452</v>
      </c>
      <c r="F112" s="230" t="s">
        <v>1453</v>
      </c>
      <c r="G112" s="230" t="s">
        <v>237</v>
      </c>
      <c r="H112" s="230" t="s">
        <v>1454</v>
      </c>
      <c r="I112" s="235"/>
      <c r="J112" s="230"/>
      <c r="K112" s="227" t="s">
        <v>1455</v>
      </c>
      <c r="L112" s="235"/>
      <c r="M112" s="232" t="s">
        <v>224</v>
      </c>
      <c r="N112" s="233" t="s">
        <v>813</v>
      </c>
      <c r="O112" s="240" t="s">
        <v>814</v>
      </c>
      <c r="P112" s="57"/>
      <c r="Q112" s="235" t="s">
        <v>1456</v>
      </c>
      <c r="R112" s="235" t="s">
        <v>1457</v>
      </c>
      <c r="S112" s="227" t="s">
        <v>1402</v>
      </c>
      <c r="T112" s="236" t="s">
        <v>1458</v>
      </c>
      <c r="U112" s="227" t="s">
        <v>1291</v>
      </c>
      <c r="V112" s="227" t="s">
        <v>1459</v>
      </c>
      <c r="W112" s="123" t="s">
        <v>1460</v>
      </c>
      <c r="X112" s="237"/>
      <c r="AA112" s="238">
        <f>IF(OR(J112="Fail",ISBLANK(J112)),INDEX('Issue Code Table'!C:C,MATCH(N:N,'Issue Code Table'!A:A,0)),IF(M112="Critical",6,IF(M112="Significant",5,IF(M112="Moderate",3,2))))</f>
        <v>5</v>
      </c>
    </row>
    <row r="113" spans="1:27" s="38" customFormat="1" ht="83.15" customHeight="1" x14ac:dyDescent="0.25">
      <c r="A113" s="226" t="s">
        <v>1461</v>
      </c>
      <c r="B113" s="227" t="s">
        <v>412</v>
      </c>
      <c r="C113" s="230" t="s">
        <v>413</v>
      </c>
      <c r="D113" s="230" t="s">
        <v>218</v>
      </c>
      <c r="E113" s="230" t="s">
        <v>1462</v>
      </c>
      <c r="F113" s="230" t="s">
        <v>1463</v>
      </c>
      <c r="G113" s="230" t="s">
        <v>237</v>
      </c>
      <c r="H113" s="230" t="s">
        <v>1464</v>
      </c>
      <c r="I113" s="235"/>
      <c r="J113" s="230"/>
      <c r="K113" s="227" t="s">
        <v>1465</v>
      </c>
      <c r="L113" s="235"/>
      <c r="M113" s="232" t="s">
        <v>224</v>
      </c>
      <c r="N113" s="233" t="s">
        <v>813</v>
      </c>
      <c r="O113" s="240" t="s">
        <v>814</v>
      </c>
      <c r="P113" s="57"/>
      <c r="Q113" s="235" t="s">
        <v>1456</v>
      </c>
      <c r="R113" s="235" t="s">
        <v>1466</v>
      </c>
      <c r="S113" s="227" t="s">
        <v>1402</v>
      </c>
      <c r="T113" s="236" t="s">
        <v>1467</v>
      </c>
      <c r="U113" s="227" t="s">
        <v>1291</v>
      </c>
      <c r="V113" s="227" t="s">
        <v>1468</v>
      </c>
      <c r="W113" s="123" t="s">
        <v>1469</v>
      </c>
      <c r="X113" s="237"/>
      <c r="AA113" s="238">
        <f>IF(OR(J113="Fail",ISBLANK(J113)),INDEX('Issue Code Table'!C:C,MATCH(N:N,'Issue Code Table'!A:A,0)),IF(M113="Critical",6,IF(M113="Significant",5,IF(M113="Moderate",3,2))))</f>
        <v>5</v>
      </c>
    </row>
    <row r="114" spans="1:27" s="38" customFormat="1" ht="83.15" customHeight="1" x14ac:dyDescent="0.25">
      <c r="A114" s="226" t="s">
        <v>1470</v>
      </c>
      <c r="B114" s="227" t="s">
        <v>412</v>
      </c>
      <c r="C114" s="230" t="s">
        <v>413</v>
      </c>
      <c r="D114" s="230" t="s">
        <v>218</v>
      </c>
      <c r="E114" s="230" t="s">
        <v>1471</v>
      </c>
      <c r="F114" s="230" t="s">
        <v>1472</v>
      </c>
      <c r="G114" s="230" t="s">
        <v>237</v>
      </c>
      <c r="H114" s="230" t="s">
        <v>1473</v>
      </c>
      <c r="I114" s="235"/>
      <c r="J114" s="230"/>
      <c r="K114" s="227" t="s">
        <v>1474</v>
      </c>
      <c r="L114" s="235"/>
      <c r="M114" s="232" t="s">
        <v>224</v>
      </c>
      <c r="N114" s="233" t="s">
        <v>813</v>
      </c>
      <c r="O114" s="240" t="s">
        <v>814</v>
      </c>
      <c r="P114" s="57"/>
      <c r="Q114" s="235" t="s">
        <v>1456</v>
      </c>
      <c r="R114" s="235" t="s">
        <v>1475</v>
      </c>
      <c r="S114" s="227" t="s">
        <v>1402</v>
      </c>
      <c r="T114" s="236" t="s">
        <v>1476</v>
      </c>
      <c r="U114" s="227" t="s">
        <v>1291</v>
      </c>
      <c r="V114" s="227" t="s">
        <v>1477</v>
      </c>
      <c r="W114" s="123" t="s">
        <v>1478</v>
      </c>
      <c r="X114" s="237"/>
      <c r="AA114" s="238">
        <f>IF(OR(J114="Fail",ISBLANK(J114)),INDEX('Issue Code Table'!C:C,MATCH(N:N,'Issue Code Table'!A:A,0)),IF(M114="Critical",6,IF(M114="Significant",5,IF(M114="Moderate",3,2))))</f>
        <v>5</v>
      </c>
    </row>
    <row r="115" spans="1:27" s="38" customFormat="1" ht="83.15" customHeight="1" x14ac:dyDescent="0.25">
      <c r="A115" s="226" t="s">
        <v>1479</v>
      </c>
      <c r="B115" s="227" t="s">
        <v>412</v>
      </c>
      <c r="C115" s="230" t="s">
        <v>413</v>
      </c>
      <c r="D115" s="230" t="s">
        <v>218</v>
      </c>
      <c r="E115" s="230" t="s">
        <v>1480</v>
      </c>
      <c r="F115" s="230" t="s">
        <v>1481</v>
      </c>
      <c r="G115" s="230" t="s">
        <v>237</v>
      </c>
      <c r="H115" s="230" t="s">
        <v>1482</v>
      </c>
      <c r="I115" s="235"/>
      <c r="J115" s="230"/>
      <c r="K115" s="227" t="s">
        <v>1483</v>
      </c>
      <c r="L115" s="235"/>
      <c r="M115" s="232" t="s">
        <v>224</v>
      </c>
      <c r="N115" s="233" t="s">
        <v>813</v>
      </c>
      <c r="O115" s="240" t="s">
        <v>814</v>
      </c>
      <c r="P115" s="57"/>
      <c r="Q115" s="235" t="s">
        <v>1456</v>
      </c>
      <c r="R115" s="235" t="s">
        <v>1484</v>
      </c>
      <c r="S115" s="227" t="s">
        <v>1402</v>
      </c>
      <c r="T115" s="236" t="s">
        <v>1485</v>
      </c>
      <c r="U115" s="227" t="s">
        <v>1291</v>
      </c>
      <c r="V115" s="227" t="s">
        <v>1486</v>
      </c>
      <c r="W115" s="123" t="s">
        <v>1487</v>
      </c>
      <c r="X115" s="237"/>
      <c r="AA115" s="238">
        <f>IF(OR(J115="Fail",ISBLANK(J115)),INDEX('Issue Code Table'!C:C,MATCH(N:N,'Issue Code Table'!A:A,0)),IF(M115="Critical",6,IF(M115="Significant",5,IF(M115="Moderate",3,2))))</f>
        <v>5</v>
      </c>
    </row>
    <row r="116" spans="1:27" s="38" customFormat="1" ht="83.15" customHeight="1" x14ac:dyDescent="0.25">
      <c r="A116" s="226" t="s">
        <v>1488</v>
      </c>
      <c r="B116" s="227" t="s">
        <v>412</v>
      </c>
      <c r="C116" s="230" t="s">
        <v>413</v>
      </c>
      <c r="D116" s="230" t="s">
        <v>218</v>
      </c>
      <c r="E116" s="230" t="s">
        <v>1489</v>
      </c>
      <c r="F116" s="230" t="s">
        <v>1490</v>
      </c>
      <c r="G116" s="230" t="s">
        <v>237</v>
      </c>
      <c r="H116" s="230" t="s">
        <v>1491</v>
      </c>
      <c r="I116" s="235"/>
      <c r="J116" s="230"/>
      <c r="K116" s="227" t="s">
        <v>1492</v>
      </c>
      <c r="L116" s="235"/>
      <c r="M116" s="232" t="s">
        <v>224</v>
      </c>
      <c r="N116" s="233" t="s">
        <v>813</v>
      </c>
      <c r="O116" s="240" t="s">
        <v>814</v>
      </c>
      <c r="P116" s="57"/>
      <c r="Q116" s="235" t="s">
        <v>1493</v>
      </c>
      <c r="R116" s="235" t="s">
        <v>1494</v>
      </c>
      <c r="S116" s="227" t="s">
        <v>1289</v>
      </c>
      <c r="T116" s="236" t="s">
        <v>1495</v>
      </c>
      <c r="U116" s="227" t="s">
        <v>1291</v>
      </c>
      <c r="V116" s="227" t="s">
        <v>1496</v>
      </c>
      <c r="W116" s="123" t="s">
        <v>1497</v>
      </c>
      <c r="X116" s="237"/>
      <c r="AA116" s="238">
        <f>IF(OR(J116="Fail",ISBLANK(J116)),INDEX('Issue Code Table'!C:C,MATCH(N:N,'Issue Code Table'!A:A,0)),IF(M116="Critical",6,IF(M116="Significant",5,IF(M116="Moderate",3,2))))</f>
        <v>5</v>
      </c>
    </row>
    <row r="117" spans="1:27" s="38" customFormat="1" ht="83.15" customHeight="1" x14ac:dyDescent="0.25">
      <c r="A117" s="226" t="s">
        <v>1498</v>
      </c>
      <c r="B117" s="227" t="s">
        <v>412</v>
      </c>
      <c r="C117" s="230" t="s">
        <v>413</v>
      </c>
      <c r="D117" s="230" t="s">
        <v>218</v>
      </c>
      <c r="E117" s="230" t="s">
        <v>1499</v>
      </c>
      <c r="F117" s="230" t="s">
        <v>1500</v>
      </c>
      <c r="G117" s="230" t="s">
        <v>237</v>
      </c>
      <c r="H117" s="230" t="s">
        <v>1501</v>
      </c>
      <c r="I117" s="235"/>
      <c r="J117" s="230"/>
      <c r="K117" s="227" t="s">
        <v>1502</v>
      </c>
      <c r="L117" s="235"/>
      <c r="M117" s="232" t="s">
        <v>224</v>
      </c>
      <c r="N117" s="233" t="s">
        <v>813</v>
      </c>
      <c r="O117" s="240" t="s">
        <v>814</v>
      </c>
      <c r="P117" s="57"/>
      <c r="Q117" s="235" t="s">
        <v>1493</v>
      </c>
      <c r="R117" s="235" t="s">
        <v>1503</v>
      </c>
      <c r="S117" s="227" t="s">
        <v>1289</v>
      </c>
      <c r="T117" s="236" t="s">
        <v>1504</v>
      </c>
      <c r="U117" s="227" t="s">
        <v>1291</v>
      </c>
      <c r="V117" s="227" t="s">
        <v>1505</v>
      </c>
      <c r="W117" s="123" t="s">
        <v>1506</v>
      </c>
      <c r="X117" s="237"/>
      <c r="AA117" s="238">
        <f>IF(OR(J117="Fail",ISBLANK(J117)),INDEX('Issue Code Table'!C:C,MATCH(N:N,'Issue Code Table'!A:A,0)),IF(M117="Critical",6,IF(M117="Significant",5,IF(M117="Moderate",3,2))))</f>
        <v>5</v>
      </c>
    </row>
    <row r="118" spans="1:27" s="38" customFormat="1" ht="83.15" customHeight="1" x14ac:dyDescent="0.25">
      <c r="A118" s="226" t="s">
        <v>1507</v>
      </c>
      <c r="B118" s="227" t="s">
        <v>412</v>
      </c>
      <c r="C118" s="230" t="s">
        <v>413</v>
      </c>
      <c r="D118" s="230" t="s">
        <v>218</v>
      </c>
      <c r="E118" s="230" t="s">
        <v>1508</v>
      </c>
      <c r="F118" s="230" t="s">
        <v>1500</v>
      </c>
      <c r="G118" s="230" t="s">
        <v>237</v>
      </c>
      <c r="H118" s="230" t="s">
        <v>1509</v>
      </c>
      <c r="I118" s="235"/>
      <c r="J118" s="230"/>
      <c r="K118" s="227" t="s">
        <v>1510</v>
      </c>
      <c r="L118" s="235"/>
      <c r="M118" s="245" t="s">
        <v>184</v>
      </c>
      <c r="N118" s="245" t="s">
        <v>1285</v>
      </c>
      <c r="O118" s="246" t="s">
        <v>1286</v>
      </c>
      <c r="P118" s="57"/>
      <c r="Q118" s="235" t="s">
        <v>1493</v>
      </c>
      <c r="R118" s="235" t="s">
        <v>1511</v>
      </c>
      <c r="S118" s="227" t="s">
        <v>1289</v>
      </c>
      <c r="T118" s="236" t="s">
        <v>1512</v>
      </c>
      <c r="U118" s="227" t="s">
        <v>1291</v>
      </c>
      <c r="V118" s="227" t="s">
        <v>1513</v>
      </c>
      <c r="W118" s="123" t="s">
        <v>1514</v>
      </c>
      <c r="X118" s="237" t="s">
        <v>248</v>
      </c>
      <c r="AA118" s="238">
        <f>IF(OR(J118="Fail",ISBLANK(J118)),INDEX('Issue Code Table'!C:C,MATCH(N:N,'Issue Code Table'!A:A,0)),IF(M118="Critical",6,IF(M118="Significant",5,IF(M118="Moderate",3,2))))</f>
        <v>5</v>
      </c>
    </row>
    <row r="119" spans="1:27" s="38" customFormat="1" ht="83.15" customHeight="1" x14ac:dyDescent="0.25">
      <c r="A119" s="226" t="s">
        <v>1515</v>
      </c>
      <c r="B119" s="227" t="s">
        <v>412</v>
      </c>
      <c r="C119" s="230" t="s">
        <v>413</v>
      </c>
      <c r="D119" s="230" t="s">
        <v>218</v>
      </c>
      <c r="E119" s="230" t="s">
        <v>1516</v>
      </c>
      <c r="F119" s="230" t="s">
        <v>1517</v>
      </c>
      <c r="G119" s="230" t="s">
        <v>237</v>
      </c>
      <c r="H119" s="230" t="s">
        <v>1518</v>
      </c>
      <c r="I119" s="235"/>
      <c r="J119" s="230"/>
      <c r="K119" s="227" t="s">
        <v>1519</v>
      </c>
      <c r="L119" s="235"/>
      <c r="M119" s="232" t="s">
        <v>224</v>
      </c>
      <c r="N119" s="233" t="s">
        <v>813</v>
      </c>
      <c r="O119" s="240" t="s">
        <v>814</v>
      </c>
      <c r="P119" s="57"/>
      <c r="Q119" s="235" t="s">
        <v>1520</v>
      </c>
      <c r="R119" s="235" t="s">
        <v>1521</v>
      </c>
      <c r="S119" s="227" t="s">
        <v>1289</v>
      </c>
      <c r="T119" s="236" t="s">
        <v>1522</v>
      </c>
      <c r="U119" s="227" t="s">
        <v>1291</v>
      </c>
      <c r="V119" s="227" t="s">
        <v>1523</v>
      </c>
      <c r="W119" s="123" t="s">
        <v>1524</v>
      </c>
      <c r="X119" s="237"/>
      <c r="AA119" s="238">
        <f>IF(OR(J119="Fail",ISBLANK(J119)),INDEX('Issue Code Table'!C:C,MATCH(N:N,'Issue Code Table'!A:A,0)),IF(M119="Critical",6,IF(M119="Significant",5,IF(M119="Moderate",3,2))))</f>
        <v>5</v>
      </c>
    </row>
    <row r="120" spans="1:27" s="38" customFormat="1" ht="83.15" customHeight="1" x14ac:dyDescent="0.25">
      <c r="A120" s="226" t="s">
        <v>1525</v>
      </c>
      <c r="B120" s="227" t="s">
        <v>412</v>
      </c>
      <c r="C120" s="230" t="s">
        <v>413</v>
      </c>
      <c r="D120" s="230" t="s">
        <v>218</v>
      </c>
      <c r="E120" s="230" t="s">
        <v>1526</v>
      </c>
      <c r="F120" s="230" t="s">
        <v>1527</v>
      </c>
      <c r="G120" s="230" t="s">
        <v>237</v>
      </c>
      <c r="H120" s="230" t="s">
        <v>1528</v>
      </c>
      <c r="I120" s="235"/>
      <c r="J120" s="230"/>
      <c r="K120" s="227" t="s">
        <v>1529</v>
      </c>
      <c r="L120" s="235"/>
      <c r="M120" s="245" t="s">
        <v>184</v>
      </c>
      <c r="N120" s="245" t="s">
        <v>813</v>
      </c>
      <c r="O120" s="246" t="s">
        <v>814</v>
      </c>
      <c r="P120" s="57"/>
      <c r="Q120" s="235" t="s">
        <v>1520</v>
      </c>
      <c r="R120" s="235" t="s">
        <v>1530</v>
      </c>
      <c r="S120" s="227" t="s">
        <v>1289</v>
      </c>
      <c r="T120" s="236" t="s">
        <v>1531</v>
      </c>
      <c r="U120" s="227" t="s">
        <v>1291</v>
      </c>
      <c r="V120" s="227" t="s">
        <v>1532</v>
      </c>
      <c r="W120" s="123" t="s">
        <v>1533</v>
      </c>
      <c r="X120" s="237" t="s">
        <v>248</v>
      </c>
      <c r="AA120" s="238">
        <f>IF(OR(J120="Fail",ISBLANK(J120)),INDEX('Issue Code Table'!C:C,MATCH(N:N,'Issue Code Table'!A:A,0)),IF(M120="Critical",6,IF(M120="Significant",5,IF(M120="Moderate",3,2))))</f>
        <v>5</v>
      </c>
    </row>
    <row r="121" spans="1:27" s="38" customFormat="1" ht="83.15" customHeight="1" x14ac:dyDescent="0.25">
      <c r="A121" s="226" t="s">
        <v>1534</v>
      </c>
      <c r="B121" s="227" t="s">
        <v>412</v>
      </c>
      <c r="C121" s="230" t="s">
        <v>413</v>
      </c>
      <c r="D121" s="230" t="s">
        <v>218</v>
      </c>
      <c r="E121" s="230" t="s">
        <v>1535</v>
      </c>
      <c r="F121" s="230" t="s">
        <v>1536</v>
      </c>
      <c r="G121" s="230" t="s">
        <v>237</v>
      </c>
      <c r="H121" s="230" t="s">
        <v>1537</v>
      </c>
      <c r="I121" s="235"/>
      <c r="J121" s="230"/>
      <c r="K121" s="227" t="s">
        <v>1538</v>
      </c>
      <c r="L121" s="235"/>
      <c r="M121" s="232" t="s">
        <v>224</v>
      </c>
      <c r="N121" s="233" t="s">
        <v>813</v>
      </c>
      <c r="O121" s="240" t="s">
        <v>814</v>
      </c>
      <c r="P121" s="57"/>
      <c r="Q121" s="235" t="s">
        <v>1520</v>
      </c>
      <c r="R121" s="235" t="s">
        <v>1539</v>
      </c>
      <c r="S121" s="227" t="s">
        <v>1289</v>
      </c>
      <c r="T121" s="236" t="s">
        <v>1540</v>
      </c>
      <c r="U121" s="227" t="s">
        <v>1291</v>
      </c>
      <c r="V121" s="227" t="s">
        <v>1541</v>
      </c>
      <c r="W121" s="123" t="s">
        <v>1542</v>
      </c>
      <c r="X121" s="237"/>
      <c r="AA121" s="238">
        <f>IF(OR(J121="Fail",ISBLANK(J121)),INDEX('Issue Code Table'!C:C,MATCH(N:N,'Issue Code Table'!A:A,0)),IF(M121="Critical",6,IF(M121="Significant",5,IF(M121="Moderate",3,2))))</f>
        <v>5</v>
      </c>
    </row>
    <row r="122" spans="1:27" s="38" customFormat="1" ht="83.15" customHeight="1" x14ac:dyDescent="0.25">
      <c r="A122" s="226" t="s">
        <v>1543</v>
      </c>
      <c r="B122" s="227" t="s">
        <v>412</v>
      </c>
      <c r="C122" s="230" t="s">
        <v>413</v>
      </c>
      <c r="D122" s="230" t="s">
        <v>218</v>
      </c>
      <c r="E122" s="230" t="s">
        <v>1544</v>
      </c>
      <c r="F122" s="230" t="s">
        <v>1545</v>
      </c>
      <c r="G122" s="230" t="s">
        <v>237</v>
      </c>
      <c r="H122" s="230" t="s">
        <v>1546</v>
      </c>
      <c r="I122" s="235"/>
      <c r="J122" s="230"/>
      <c r="K122" s="227" t="s">
        <v>1547</v>
      </c>
      <c r="L122" s="235"/>
      <c r="M122" s="245" t="s">
        <v>184</v>
      </c>
      <c r="N122" s="245" t="s">
        <v>813</v>
      </c>
      <c r="O122" s="246" t="s">
        <v>814</v>
      </c>
      <c r="P122" s="57"/>
      <c r="Q122" s="235" t="s">
        <v>1520</v>
      </c>
      <c r="R122" s="235" t="s">
        <v>1548</v>
      </c>
      <c r="S122" s="227" t="s">
        <v>1289</v>
      </c>
      <c r="T122" s="236" t="s">
        <v>1549</v>
      </c>
      <c r="U122" s="227" t="s">
        <v>1291</v>
      </c>
      <c r="V122" s="227" t="s">
        <v>1550</v>
      </c>
      <c r="W122" s="123" t="s">
        <v>1551</v>
      </c>
      <c r="X122" s="237" t="s">
        <v>248</v>
      </c>
      <c r="AA122" s="238">
        <f>IF(OR(J122="Fail",ISBLANK(J122)),INDEX('Issue Code Table'!C:C,MATCH(N:N,'Issue Code Table'!A:A,0)),IF(M122="Critical",6,IF(M122="Significant",5,IF(M122="Moderate",3,2))))</f>
        <v>5</v>
      </c>
    </row>
    <row r="123" spans="1:27" s="38" customFormat="1" ht="83.15" customHeight="1" x14ac:dyDescent="0.25">
      <c r="A123" s="226" t="s">
        <v>1552</v>
      </c>
      <c r="B123" s="227" t="s">
        <v>412</v>
      </c>
      <c r="C123" s="230" t="s">
        <v>413</v>
      </c>
      <c r="D123" s="230" t="s">
        <v>218</v>
      </c>
      <c r="E123" s="230" t="s">
        <v>1553</v>
      </c>
      <c r="F123" s="230" t="s">
        <v>1554</v>
      </c>
      <c r="G123" s="230" t="s">
        <v>237</v>
      </c>
      <c r="H123" s="230" t="s">
        <v>1555</v>
      </c>
      <c r="I123" s="235"/>
      <c r="J123" s="230"/>
      <c r="K123" s="227" t="s">
        <v>1556</v>
      </c>
      <c r="L123" s="235"/>
      <c r="M123" s="232" t="s">
        <v>184</v>
      </c>
      <c r="N123" s="233" t="s">
        <v>813</v>
      </c>
      <c r="O123" s="240" t="s">
        <v>814</v>
      </c>
      <c r="P123" s="57"/>
      <c r="Q123" s="235" t="s">
        <v>1520</v>
      </c>
      <c r="R123" s="235" t="s">
        <v>1557</v>
      </c>
      <c r="S123" s="227" t="s">
        <v>1289</v>
      </c>
      <c r="T123" s="236" t="s">
        <v>1558</v>
      </c>
      <c r="U123" s="227" t="s">
        <v>1291</v>
      </c>
      <c r="V123" s="227" t="s">
        <v>1559</v>
      </c>
      <c r="W123" s="123" t="s">
        <v>1560</v>
      </c>
      <c r="X123" s="237" t="s">
        <v>248</v>
      </c>
      <c r="AA123" s="238">
        <f>IF(OR(J123="Fail",ISBLANK(J123)),INDEX('Issue Code Table'!C:C,MATCH(N:N,'Issue Code Table'!A:A,0)),IF(M123="Critical",6,IF(M123="Significant",5,IF(M123="Moderate",3,2))))</f>
        <v>5</v>
      </c>
    </row>
    <row r="124" spans="1:27" s="38" customFormat="1" ht="83.15" customHeight="1" x14ac:dyDescent="0.25">
      <c r="A124" s="226" t="s">
        <v>1561</v>
      </c>
      <c r="B124" s="227" t="s">
        <v>412</v>
      </c>
      <c r="C124" s="230" t="s">
        <v>413</v>
      </c>
      <c r="D124" s="230" t="s">
        <v>218</v>
      </c>
      <c r="E124" s="230" t="s">
        <v>1562</v>
      </c>
      <c r="F124" s="230" t="s">
        <v>1563</v>
      </c>
      <c r="G124" s="230" t="s">
        <v>237</v>
      </c>
      <c r="H124" s="230" t="s">
        <v>1564</v>
      </c>
      <c r="I124" s="235"/>
      <c r="J124" s="230"/>
      <c r="K124" s="227" t="s">
        <v>1565</v>
      </c>
      <c r="L124" s="235"/>
      <c r="M124" s="232" t="s">
        <v>224</v>
      </c>
      <c r="N124" s="233" t="s">
        <v>813</v>
      </c>
      <c r="O124" s="240" t="s">
        <v>814</v>
      </c>
      <c r="P124" s="57"/>
      <c r="Q124" s="235" t="s">
        <v>1520</v>
      </c>
      <c r="R124" s="235" t="s">
        <v>1566</v>
      </c>
      <c r="S124" s="227" t="s">
        <v>1289</v>
      </c>
      <c r="T124" s="236" t="s">
        <v>1567</v>
      </c>
      <c r="U124" s="227" t="s">
        <v>1291</v>
      </c>
      <c r="V124" s="227" t="s">
        <v>1568</v>
      </c>
      <c r="W124" s="123" t="s">
        <v>1569</v>
      </c>
      <c r="X124" s="237"/>
      <c r="AA124" s="238">
        <f>IF(OR(J124="Fail",ISBLANK(J124)),INDEX('Issue Code Table'!C:C,MATCH(N:N,'Issue Code Table'!A:A,0)),IF(M124="Critical",6,IF(M124="Significant",5,IF(M124="Moderate",3,2))))</f>
        <v>5</v>
      </c>
    </row>
    <row r="125" spans="1:27" s="38" customFormat="1" ht="83.15" customHeight="1" x14ac:dyDescent="0.25">
      <c r="A125" s="226" t="s">
        <v>1570</v>
      </c>
      <c r="B125" s="227" t="s">
        <v>412</v>
      </c>
      <c r="C125" s="230" t="s">
        <v>413</v>
      </c>
      <c r="D125" s="230" t="s">
        <v>218</v>
      </c>
      <c r="E125" s="230" t="s">
        <v>1571</v>
      </c>
      <c r="F125" s="230" t="s">
        <v>1572</v>
      </c>
      <c r="G125" s="230" t="s">
        <v>237</v>
      </c>
      <c r="H125" s="230" t="s">
        <v>1573</v>
      </c>
      <c r="I125" s="235"/>
      <c r="J125" s="230"/>
      <c r="K125" s="227" t="s">
        <v>1574</v>
      </c>
      <c r="L125" s="235"/>
      <c r="M125" s="245" t="s">
        <v>224</v>
      </c>
      <c r="N125" s="245" t="s">
        <v>813</v>
      </c>
      <c r="O125" s="246" t="s">
        <v>814</v>
      </c>
      <c r="P125" s="57"/>
      <c r="Q125" s="235" t="s">
        <v>1575</v>
      </c>
      <c r="R125" s="235" t="s">
        <v>1576</v>
      </c>
      <c r="S125" s="227" t="s">
        <v>1289</v>
      </c>
      <c r="T125" s="236" t="s">
        <v>1577</v>
      </c>
      <c r="U125" s="227" t="s">
        <v>1291</v>
      </c>
      <c r="V125" s="227" t="s">
        <v>1578</v>
      </c>
      <c r="W125" s="123" t="s">
        <v>1579</v>
      </c>
      <c r="X125" s="237"/>
      <c r="AA125" s="238">
        <f>IF(OR(J125="Fail",ISBLANK(J125)),INDEX('Issue Code Table'!C:C,MATCH(N:N,'Issue Code Table'!A:A,0)),IF(M125="Critical",6,IF(M125="Significant",5,IF(M125="Moderate",3,2))))</f>
        <v>5</v>
      </c>
    </row>
    <row r="126" spans="1:27" s="38" customFormat="1" ht="83.15" customHeight="1" x14ac:dyDescent="0.25">
      <c r="A126" s="226" t="s">
        <v>1580</v>
      </c>
      <c r="B126" s="227" t="s">
        <v>412</v>
      </c>
      <c r="C126" s="230" t="s">
        <v>413</v>
      </c>
      <c r="D126" s="230" t="s">
        <v>218</v>
      </c>
      <c r="E126" s="230" t="s">
        <v>1581</v>
      </c>
      <c r="F126" s="230" t="s">
        <v>1582</v>
      </c>
      <c r="G126" s="230" t="s">
        <v>237</v>
      </c>
      <c r="H126" s="230" t="s">
        <v>1583</v>
      </c>
      <c r="I126" s="235"/>
      <c r="J126" s="230"/>
      <c r="K126" s="227" t="s">
        <v>1584</v>
      </c>
      <c r="L126" s="235"/>
      <c r="M126" s="245" t="s">
        <v>184</v>
      </c>
      <c r="N126" s="245" t="s">
        <v>813</v>
      </c>
      <c r="O126" s="246" t="s">
        <v>814</v>
      </c>
      <c r="P126" s="57"/>
      <c r="Q126" s="235" t="s">
        <v>1575</v>
      </c>
      <c r="R126" s="235" t="s">
        <v>1585</v>
      </c>
      <c r="S126" s="227" t="s">
        <v>1289</v>
      </c>
      <c r="T126" s="236" t="s">
        <v>1586</v>
      </c>
      <c r="U126" s="227" t="s">
        <v>1291</v>
      </c>
      <c r="V126" s="227" t="s">
        <v>1587</v>
      </c>
      <c r="W126" s="123" t="s">
        <v>1588</v>
      </c>
      <c r="X126" s="237" t="s">
        <v>248</v>
      </c>
      <c r="AA126" s="238">
        <f>IF(OR(J126="Fail",ISBLANK(J126)),INDEX('Issue Code Table'!C:C,MATCH(N:N,'Issue Code Table'!A:A,0)),IF(M126="Critical",6,IF(M126="Significant",5,IF(M126="Moderate",3,2))))</f>
        <v>5</v>
      </c>
    </row>
    <row r="127" spans="1:27" s="38" customFormat="1" ht="83.15" customHeight="1" x14ac:dyDescent="0.25">
      <c r="A127" s="226" t="s">
        <v>1589</v>
      </c>
      <c r="B127" s="227" t="s">
        <v>412</v>
      </c>
      <c r="C127" s="230" t="s">
        <v>413</v>
      </c>
      <c r="D127" s="230" t="s">
        <v>218</v>
      </c>
      <c r="E127" s="230" t="s">
        <v>1590</v>
      </c>
      <c r="F127" s="230" t="s">
        <v>1591</v>
      </c>
      <c r="G127" s="230" t="s">
        <v>237</v>
      </c>
      <c r="H127" s="230" t="s">
        <v>1592</v>
      </c>
      <c r="I127" s="235"/>
      <c r="J127" s="230"/>
      <c r="K127" s="227" t="s">
        <v>1593</v>
      </c>
      <c r="L127" s="235"/>
      <c r="M127" s="245" t="s">
        <v>224</v>
      </c>
      <c r="N127" s="245" t="s">
        <v>1398</v>
      </c>
      <c r="O127" s="246" t="s">
        <v>1399</v>
      </c>
      <c r="P127" s="57"/>
      <c r="Q127" s="235" t="s">
        <v>1575</v>
      </c>
      <c r="R127" s="235" t="s">
        <v>1594</v>
      </c>
      <c r="S127" s="227" t="s">
        <v>1289</v>
      </c>
      <c r="T127" s="236" t="s">
        <v>1595</v>
      </c>
      <c r="U127" s="227" t="s">
        <v>1291</v>
      </c>
      <c r="V127" s="227" t="s">
        <v>1596</v>
      </c>
      <c r="W127" s="123" t="s">
        <v>1597</v>
      </c>
      <c r="X127" s="237"/>
      <c r="AA127" s="238">
        <f>IF(OR(J127="Fail",ISBLANK(J127)),INDEX('Issue Code Table'!C:C,MATCH(N:N,'Issue Code Table'!A:A,0)),IF(M127="Critical",6,IF(M127="Significant",5,IF(M127="Moderate",3,2))))</f>
        <v>4</v>
      </c>
    </row>
    <row r="128" spans="1:27" s="38" customFormat="1" ht="83.15" customHeight="1" x14ac:dyDescent="0.25">
      <c r="A128" s="226" t="s">
        <v>1598</v>
      </c>
      <c r="B128" s="227" t="s">
        <v>412</v>
      </c>
      <c r="C128" s="230" t="s">
        <v>413</v>
      </c>
      <c r="D128" s="230" t="s">
        <v>218</v>
      </c>
      <c r="E128" s="230" t="s">
        <v>1599</v>
      </c>
      <c r="F128" s="230" t="s">
        <v>1600</v>
      </c>
      <c r="G128" s="230" t="s">
        <v>237</v>
      </c>
      <c r="H128" s="230" t="s">
        <v>1601</v>
      </c>
      <c r="I128" s="235"/>
      <c r="J128" s="230"/>
      <c r="K128" s="227" t="s">
        <v>1602</v>
      </c>
      <c r="L128" s="235"/>
      <c r="M128" s="232" t="s">
        <v>224</v>
      </c>
      <c r="N128" s="233" t="s">
        <v>813</v>
      </c>
      <c r="O128" s="240" t="s">
        <v>814</v>
      </c>
      <c r="P128" s="57"/>
      <c r="Q128" s="235" t="s">
        <v>1575</v>
      </c>
      <c r="R128" s="235" t="s">
        <v>1603</v>
      </c>
      <c r="S128" s="227" t="s">
        <v>1289</v>
      </c>
      <c r="T128" s="236" t="s">
        <v>1604</v>
      </c>
      <c r="U128" s="227" t="s">
        <v>1291</v>
      </c>
      <c r="V128" s="227" t="s">
        <v>1605</v>
      </c>
      <c r="W128" s="123" t="s">
        <v>1606</v>
      </c>
      <c r="X128" s="237"/>
      <c r="AA128" s="238">
        <f>IF(OR(J128="Fail",ISBLANK(J128)),INDEX('Issue Code Table'!C:C,MATCH(N:N,'Issue Code Table'!A:A,0)),IF(M128="Critical",6,IF(M128="Significant",5,IF(M128="Moderate",3,2))))</f>
        <v>5</v>
      </c>
    </row>
    <row r="129" spans="1:27" s="38" customFormat="1" ht="83.15" customHeight="1" x14ac:dyDescent="0.25">
      <c r="A129" s="226" t="s">
        <v>1607</v>
      </c>
      <c r="B129" s="227" t="s">
        <v>412</v>
      </c>
      <c r="C129" s="230" t="s">
        <v>413</v>
      </c>
      <c r="D129" s="230" t="s">
        <v>218</v>
      </c>
      <c r="E129" s="230" t="s">
        <v>1608</v>
      </c>
      <c r="F129" s="230" t="s">
        <v>1609</v>
      </c>
      <c r="G129" s="230" t="s">
        <v>237</v>
      </c>
      <c r="H129" s="230" t="s">
        <v>1610</v>
      </c>
      <c r="I129" s="235"/>
      <c r="J129" s="230"/>
      <c r="K129" s="227" t="s">
        <v>1611</v>
      </c>
      <c r="L129" s="235"/>
      <c r="M129" s="232" t="s">
        <v>224</v>
      </c>
      <c r="N129" s="245" t="s">
        <v>813</v>
      </c>
      <c r="O129" s="246" t="s">
        <v>814</v>
      </c>
      <c r="P129" s="57"/>
      <c r="Q129" s="235" t="s">
        <v>1575</v>
      </c>
      <c r="R129" s="235" t="s">
        <v>1612</v>
      </c>
      <c r="S129" s="227" t="s">
        <v>1289</v>
      </c>
      <c r="T129" s="236" t="s">
        <v>1613</v>
      </c>
      <c r="U129" s="227" t="s">
        <v>1291</v>
      </c>
      <c r="V129" s="227" t="s">
        <v>1614</v>
      </c>
      <c r="W129" s="123" t="s">
        <v>1615</v>
      </c>
      <c r="X129" s="237"/>
      <c r="AA129" s="238">
        <f>IF(OR(J129="Fail",ISBLANK(J129)),INDEX('Issue Code Table'!C:C,MATCH(N:N,'Issue Code Table'!A:A,0)),IF(M129="Critical",6,IF(M129="Significant",5,IF(M129="Moderate",3,2))))</f>
        <v>5</v>
      </c>
    </row>
    <row r="130" spans="1:27" s="38" customFormat="1" ht="83.15" customHeight="1" x14ac:dyDescent="0.25">
      <c r="A130" s="226" t="s">
        <v>1616</v>
      </c>
      <c r="B130" s="227" t="s">
        <v>412</v>
      </c>
      <c r="C130" s="230" t="s">
        <v>413</v>
      </c>
      <c r="D130" s="230" t="s">
        <v>218</v>
      </c>
      <c r="E130" s="230" t="s">
        <v>1617</v>
      </c>
      <c r="F130" s="230" t="s">
        <v>1618</v>
      </c>
      <c r="G130" s="230" t="s">
        <v>237</v>
      </c>
      <c r="H130" s="230" t="s">
        <v>1619</v>
      </c>
      <c r="I130" s="235"/>
      <c r="J130" s="230"/>
      <c r="K130" s="227" t="s">
        <v>1620</v>
      </c>
      <c r="L130" s="235"/>
      <c r="M130" s="232" t="s">
        <v>224</v>
      </c>
      <c r="N130" s="233" t="s">
        <v>813</v>
      </c>
      <c r="O130" s="240" t="s">
        <v>814</v>
      </c>
      <c r="P130" s="57"/>
      <c r="Q130" s="235" t="s">
        <v>1621</v>
      </c>
      <c r="R130" s="235" t="s">
        <v>1622</v>
      </c>
      <c r="S130" s="227" t="s">
        <v>1402</v>
      </c>
      <c r="T130" s="236" t="s">
        <v>1623</v>
      </c>
      <c r="U130" s="227" t="s">
        <v>1291</v>
      </c>
      <c r="V130" s="227" t="s">
        <v>1624</v>
      </c>
      <c r="W130" s="123" t="s">
        <v>1625</v>
      </c>
      <c r="X130" s="237"/>
      <c r="AA130" s="238">
        <f>IF(OR(J130="Fail",ISBLANK(J130)),INDEX('Issue Code Table'!C:C,MATCH(N:N,'Issue Code Table'!A:A,0)),IF(M130="Critical",6,IF(M130="Significant",5,IF(M130="Moderate",3,2))))</f>
        <v>5</v>
      </c>
    </row>
    <row r="131" spans="1:27" s="38" customFormat="1" ht="83.15" customHeight="1" x14ac:dyDescent="0.25">
      <c r="A131" s="226" t="s">
        <v>1626</v>
      </c>
      <c r="B131" s="227" t="s">
        <v>412</v>
      </c>
      <c r="C131" s="230" t="s">
        <v>413</v>
      </c>
      <c r="D131" s="230" t="s">
        <v>218</v>
      </c>
      <c r="E131" s="230" t="s">
        <v>1627</v>
      </c>
      <c r="F131" s="230" t="s">
        <v>1628</v>
      </c>
      <c r="G131" s="230" t="s">
        <v>237</v>
      </c>
      <c r="H131" s="230" t="s">
        <v>1629</v>
      </c>
      <c r="I131" s="235"/>
      <c r="J131" s="230"/>
      <c r="K131" s="227" t="s">
        <v>1630</v>
      </c>
      <c r="L131" s="235"/>
      <c r="M131" s="232" t="s">
        <v>224</v>
      </c>
      <c r="N131" s="233" t="s">
        <v>813</v>
      </c>
      <c r="O131" s="240" t="s">
        <v>814</v>
      </c>
      <c r="P131" s="57"/>
      <c r="Q131" s="235" t="s">
        <v>1621</v>
      </c>
      <c r="R131" s="235" t="s">
        <v>1631</v>
      </c>
      <c r="S131" s="227" t="s">
        <v>1402</v>
      </c>
      <c r="T131" s="236" t="s">
        <v>1632</v>
      </c>
      <c r="U131" s="227" t="s">
        <v>1291</v>
      </c>
      <c r="V131" s="227" t="s">
        <v>1633</v>
      </c>
      <c r="W131" s="123" t="s">
        <v>1634</v>
      </c>
      <c r="X131" s="237"/>
      <c r="AA131" s="238">
        <f>IF(OR(J131="Fail",ISBLANK(J131)),INDEX('Issue Code Table'!C:C,MATCH(N:N,'Issue Code Table'!A:A,0)),IF(M131="Critical",6,IF(M131="Significant",5,IF(M131="Moderate",3,2))))</f>
        <v>5</v>
      </c>
    </row>
    <row r="132" spans="1:27" s="38" customFormat="1" ht="83.15" customHeight="1" x14ac:dyDescent="0.25">
      <c r="A132" s="226" t="s">
        <v>1635</v>
      </c>
      <c r="B132" s="227" t="s">
        <v>412</v>
      </c>
      <c r="C132" s="230" t="s">
        <v>413</v>
      </c>
      <c r="D132" s="230" t="s">
        <v>218</v>
      </c>
      <c r="E132" s="230" t="s">
        <v>1636</v>
      </c>
      <c r="F132" s="230" t="s">
        <v>1637</v>
      </c>
      <c r="G132" s="230" t="s">
        <v>237</v>
      </c>
      <c r="H132" s="230" t="s">
        <v>1638</v>
      </c>
      <c r="I132" s="235"/>
      <c r="J132" s="230"/>
      <c r="K132" s="227" t="s">
        <v>1639</v>
      </c>
      <c r="L132" s="235"/>
      <c r="M132" s="232" t="s">
        <v>224</v>
      </c>
      <c r="N132" s="233" t="s">
        <v>813</v>
      </c>
      <c r="O132" s="240" t="s">
        <v>814</v>
      </c>
      <c r="P132" s="57"/>
      <c r="Q132" s="235" t="s">
        <v>1621</v>
      </c>
      <c r="R132" s="235" t="s">
        <v>1640</v>
      </c>
      <c r="S132" s="227" t="s">
        <v>1402</v>
      </c>
      <c r="T132" s="236" t="s">
        <v>1641</v>
      </c>
      <c r="U132" s="227" t="s">
        <v>1291</v>
      </c>
      <c r="V132" s="227" t="s">
        <v>1642</v>
      </c>
      <c r="W132" s="123" t="s">
        <v>1643</v>
      </c>
      <c r="X132" s="237"/>
      <c r="AA132" s="238">
        <f>IF(OR(J132="Fail",ISBLANK(J132)),INDEX('Issue Code Table'!C:C,MATCH(N:N,'Issue Code Table'!A:A,0)),IF(M132="Critical",6,IF(M132="Significant",5,IF(M132="Moderate",3,2))))</f>
        <v>5</v>
      </c>
    </row>
    <row r="133" spans="1:27" s="38" customFormat="1" ht="83.15" customHeight="1" x14ac:dyDescent="0.25">
      <c r="A133" s="226" t="s">
        <v>1644</v>
      </c>
      <c r="B133" s="227" t="s">
        <v>412</v>
      </c>
      <c r="C133" s="230" t="s">
        <v>413</v>
      </c>
      <c r="D133" s="230" t="s">
        <v>218</v>
      </c>
      <c r="E133" s="230" t="s">
        <v>1645</v>
      </c>
      <c r="F133" s="230" t="s">
        <v>1646</v>
      </c>
      <c r="G133" s="230" t="s">
        <v>237</v>
      </c>
      <c r="H133" s="230" t="s">
        <v>1647</v>
      </c>
      <c r="I133" s="235"/>
      <c r="J133" s="230"/>
      <c r="K133" s="227" t="s">
        <v>1648</v>
      </c>
      <c r="L133" s="235"/>
      <c r="M133" s="245" t="s">
        <v>224</v>
      </c>
      <c r="N133" s="245" t="s">
        <v>813</v>
      </c>
      <c r="O133" s="246" t="s">
        <v>814</v>
      </c>
      <c r="P133" s="57"/>
      <c r="Q133" s="235" t="s">
        <v>1621</v>
      </c>
      <c r="R133" s="235" t="s">
        <v>1649</v>
      </c>
      <c r="S133" s="227" t="s">
        <v>1402</v>
      </c>
      <c r="T133" s="236" t="s">
        <v>1650</v>
      </c>
      <c r="U133" s="227" t="s">
        <v>1291</v>
      </c>
      <c r="V133" s="227" t="s">
        <v>1651</v>
      </c>
      <c r="W133" s="123" t="s">
        <v>1652</v>
      </c>
      <c r="X133" s="237"/>
      <c r="AA133" s="238">
        <f>IF(OR(J133="Fail",ISBLANK(J133)),INDEX('Issue Code Table'!C:C,MATCH(N:N,'Issue Code Table'!A:A,0)),IF(M133="Critical",6,IF(M133="Significant",5,IF(M133="Moderate",3,2))))</f>
        <v>5</v>
      </c>
    </row>
    <row r="134" spans="1:27" s="38" customFormat="1" ht="83.15" customHeight="1" x14ac:dyDescent="0.25">
      <c r="A134" s="226" t="s">
        <v>1653</v>
      </c>
      <c r="B134" s="227" t="s">
        <v>412</v>
      </c>
      <c r="C134" s="230" t="s">
        <v>413</v>
      </c>
      <c r="D134" s="230" t="s">
        <v>218</v>
      </c>
      <c r="E134" s="230" t="s">
        <v>1654</v>
      </c>
      <c r="F134" s="230" t="s">
        <v>1655</v>
      </c>
      <c r="G134" s="230" t="s">
        <v>237</v>
      </c>
      <c r="H134" s="230" t="s">
        <v>1656</v>
      </c>
      <c r="I134" s="235"/>
      <c r="J134" s="230"/>
      <c r="K134" s="227" t="s">
        <v>1657</v>
      </c>
      <c r="L134" s="235"/>
      <c r="M134" s="232" t="s">
        <v>224</v>
      </c>
      <c r="N134" s="233" t="s">
        <v>1285</v>
      </c>
      <c r="O134" s="246" t="s">
        <v>1286</v>
      </c>
      <c r="P134" s="57"/>
      <c r="Q134" s="235" t="s">
        <v>1621</v>
      </c>
      <c r="R134" s="235" t="s">
        <v>1658</v>
      </c>
      <c r="S134" s="227" t="s">
        <v>1402</v>
      </c>
      <c r="T134" s="236" t="s">
        <v>1659</v>
      </c>
      <c r="U134" s="227" t="s">
        <v>1291</v>
      </c>
      <c r="V134" s="227" t="s">
        <v>1660</v>
      </c>
      <c r="W134" s="123" t="s">
        <v>1661</v>
      </c>
      <c r="X134" s="237"/>
      <c r="AA134" s="238">
        <f>IF(OR(J134="Fail",ISBLANK(J134)),INDEX('Issue Code Table'!C:C,MATCH(N:N,'Issue Code Table'!A:A,0)),IF(M134="Critical",6,IF(M134="Significant",5,IF(M134="Moderate",3,2))))</f>
        <v>5</v>
      </c>
    </row>
    <row r="135" spans="1:27" s="38" customFormat="1" ht="83.15" customHeight="1" x14ac:dyDescent="0.25">
      <c r="A135" s="226" t="s">
        <v>1662</v>
      </c>
      <c r="B135" s="227" t="s">
        <v>412</v>
      </c>
      <c r="C135" s="230" t="s">
        <v>413</v>
      </c>
      <c r="D135" s="230" t="s">
        <v>218</v>
      </c>
      <c r="E135" s="230" t="s">
        <v>1663</v>
      </c>
      <c r="F135" s="230" t="s">
        <v>1664</v>
      </c>
      <c r="G135" s="230" t="s">
        <v>237</v>
      </c>
      <c r="H135" s="230" t="s">
        <v>1665</v>
      </c>
      <c r="I135" s="235"/>
      <c r="J135" s="230"/>
      <c r="K135" s="227" t="s">
        <v>1666</v>
      </c>
      <c r="L135" s="235"/>
      <c r="M135" s="245" t="s">
        <v>184</v>
      </c>
      <c r="N135" s="245" t="s">
        <v>1285</v>
      </c>
      <c r="O135" s="246" t="s">
        <v>1286</v>
      </c>
      <c r="P135" s="57"/>
      <c r="Q135" s="235" t="s">
        <v>1621</v>
      </c>
      <c r="R135" s="235" t="s">
        <v>1667</v>
      </c>
      <c r="S135" s="227" t="s">
        <v>1289</v>
      </c>
      <c r="T135" s="236" t="s">
        <v>1668</v>
      </c>
      <c r="U135" s="227" t="s">
        <v>1291</v>
      </c>
      <c r="V135" s="227" t="s">
        <v>1669</v>
      </c>
      <c r="W135" s="123" t="s">
        <v>1670</v>
      </c>
      <c r="X135" s="237" t="s">
        <v>248</v>
      </c>
      <c r="AA135" s="238">
        <f>IF(OR(J135="Fail",ISBLANK(J135)),INDEX('Issue Code Table'!C:C,MATCH(N:N,'Issue Code Table'!A:A,0)),IF(M135="Critical",6,IF(M135="Significant",5,IF(M135="Moderate",3,2))))</f>
        <v>5</v>
      </c>
    </row>
    <row r="136" spans="1:27" s="38" customFormat="1" ht="83.15" customHeight="1" x14ac:dyDescent="0.25">
      <c r="A136" s="226" t="s">
        <v>1671</v>
      </c>
      <c r="B136" s="227" t="s">
        <v>412</v>
      </c>
      <c r="C136" s="230" t="s">
        <v>413</v>
      </c>
      <c r="D136" s="230" t="s">
        <v>218</v>
      </c>
      <c r="E136" s="230" t="s">
        <v>1672</v>
      </c>
      <c r="F136" s="230" t="s">
        <v>1673</v>
      </c>
      <c r="G136" s="230" t="s">
        <v>237</v>
      </c>
      <c r="H136" s="230" t="s">
        <v>1674</v>
      </c>
      <c r="I136" s="235"/>
      <c r="J136" s="230"/>
      <c r="K136" s="227" t="s">
        <v>1675</v>
      </c>
      <c r="L136" s="235"/>
      <c r="M136" s="245" t="s">
        <v>184</v>
      </c>
      <c r="N136" s="245" t="s">
        <v>1285</v>
      </c>
      <c r="O136" s="246" t="s">
        <v>1286</v>
      </c>
      <c r="P136" s="57"/>
      <c r="Q136" s="235" t="s">
        <v>1621</v>
      </c>
      <c r="R136" s="235" t="s">
        <v>1676</v>
      </c>
      <c r="S136" s="227" t="s">
        <v>1402</v>
      </c>
      <c r="T136" s="236" t="s">
        <v>1677</v>
      </c>
      <c r="U136" s="227" t="s">
        <v>1291</v>
      </c>
      <c r="V136" s="227" t="s">
        <v>1678</v>
      </c>
      <c r="W136" s="123" t="s">
        <v>1679</v>
      </c>
      <c r="X136" s="237" t="s">
        <v>248</v>
      </c>
      <c r="AA136" s="238">
        <f>IF(OR(J136="Fail",ISBLANK(J136)),INDEX('Issue Code Table'!C:C,MATCH(N:N,'Issue Code Table'!A:A,0)),IF(M136="Critical",6,IF(M136="Significant",5,IF(M136="Moderate",3,2))))</f>
        <v>5</v>
      </c>
    </row>
    <row r="137" spans="1:27" s="38" customFormat="1" ht="83.15" customHeight="1" x14ac:dyDescent="0.25">
      <c r="A137" s="226" t="s">
        <v>1680</v>
      </c>
      <c r="B137" s="227" t="s">
        <v>412</v>
      </c>
      <c r="C137" s="230" t="s">
        <v>413</v>
      </c>
      <c r="D137" s="230" t="s">
        <v>218</v>
      </c>
      <c r="E137" s="230" t="s">
        <v>1681</v>
      </c>
      <c r="F137" s="230" t="s">
        <v>1682</v>
      </c>
      <c r="G137" s="230" t="s">
        <v>237</v>
      </c>
      <c r="H137" s="230" t="s">
        <v>1683</v>
      </c>
      <c r="I137" s="235"/>
      <c r="J137" s="230"/>
      <c r="K137" s="227" t="s">
        <v>1684</v>
      </c>
      <c r="L137" s="235"/>
      <c r="M137" s="232" t="s">
        <v>224</v>
      </c>
      <c r="N137" s="233" t="s">
        <v>813</v>
      </c>
      <c r="O137" s="240" t="s">
        <v>814</v>
      </c>
      <c r="P137" s="57"/>
      <c r="Q137" s="235" t="s">
        <v>1621</v>
      </c>
      <c r="R137" s="235" t="s">
        <v>1685</v>
      </c>
      <c r="S137" s="227" t="s">
        <v>1402</v>
      </c>
      <c r="T137" s="236" t="s">
        <v>1686</v>
      </c>
      <c r="U137" s="227" t="s">
        <v>1291</v>
      </c>
      <c r="V137" s="227" t="s">
        <v>1687</v>
      </c>
      <c r="W137" s="123" t="s">
        <v>1688</v>
      </c>
      <c r="X137" s="237"/>
      <c r="AA137" s="238">
        <f>IF(OR(J137="Fail",ISBLANK(J137)),INDEX('Issue Code Table'!C:C,MATCH(N:N,'Issue Code Table'!A:A,0)),IF(M137="Critical",6,IF(M137="Significant",5,IF(M137="Moderate",3,2))))</f>
        <v>5</v>
      </c>
    </row>
    <row r="138" spans="1:27" s="38" customFormat="1" ht="83.15" customHeight="1" x14ac:dyDescent="0.25">
      <c r="A138" s="226" t="s">
        <v>1689</v>
      </c>
      <c r="B138" s="227" t="s">
        <v>412</v>
      </c>
      <c r="C138" s="230" t="s">
        <v>413</v>
      </c>
      <c r="D138" s="230" t="s">
        <v>218</v>
      </c>
      <c r="E138" s="230" t="s">
        <v>1690</v>
      </c>
      <c r="F138" s="230" t="s">
        <v>1691</v>
      </c>
      <c r="G138" s="230" t="s">
        <v>237</v>
      </c>
      <c r="H138" s="230" t="s">
        <v>1692</v>
      </c>
      <c r="I138" s="235"/>
      <c r="J138" s="230"/>
      <c r="K138" s="227" t="s">
        <v>1693</v>
      </c>
      <c r="L138" s="235"/>
      <c r="M138" s="232" t="s">
        <v>224</v>
      </c>
      <c r="N138" s="233" t="s">
        <v>813</v>
      </c>
      <c r="O138" s="240" t="s">
        <v>814</v>
      </c>
      <c r="P138" s="57"/>
      <c r="Q138" s="235" t="s">
        <v>1621</v>
      </c>
      <c r="R138" s="235" t="s">
        <v>1694</v>
      </c>
      <c r="S138" s="227" t="s">
        <v>1402</v>
      </c>
      <c r="T138" s="236" t="s">
        <v>1695</v>
      </c>
      <c r="U138" s="227" t="s">
        <v>1291</v>
      </c>
      <c r="V138" s="227" t="s">
        <v>1696</v>
      </c>
      <c r="W138" s="123" t="s">
        <v>1697</v>
      </c>
      <c r="X138" s="237"/>
      <c r="AA138" s="238">
        <f>IF(OR(J138="Fail",ISBLANK(J138)),INDEX('Issue Code Table'!C:C,MATCH(N:N,'Issue Code Table'!A:A,0)),IF(M138="Critical",6,IF(M138="Significant",5,IF(M138="Moderate",3,2))))</f>
        <v>5</v>
      </c>
    </row>
    <row r="139" spans="1:27" s="38" customFormat="1" ht="83.15" customHeight="1" x14ac:dyDescent="0.25">
      <c r="A139" s="226" t="s">
        <v>1698</v>
      </c>
      <c r="B139" s="227" t="s">
        <v>412</v>
      </c>
      <c r="C139" s="230" t="s">
        <v>413</v>
      </c>
      <c r="D139" s="230" t="s">
        <v>218</v>
      </c>
      <c r="E139" s="230" t="s">
        <v>1699</v>
      </c>
      <c r="F139" s="230" t="s">
        <v>1700</v>
      </c>
      <c r="G139" s="230" t="s">
        <v>237</v>
      </c>
      <c r="H139" s="230" t="s">
        <v>1701</v>
      </c>
      <c r="I139" s="235"/>
      <c r="J139" s="230"/>
      <c r="K139" s="227" t="s">
        <v>1702</v>
      </c>
      <c r="L139" s="235"/>
      <c r="M139" s="232" t="s">
        <v>224</v>
      </c>
      <c r="N139" s="233" t="s">
        <v>813</v>
      </c>
      <c r="O139" s="240" t="s">
        <v>814</v>
      </c>
      <c r="P139" s="57"/>
      <c r="Q139" s="235" t="s">
        <v>1703</v>
      </c>
      <c r="R139" s="235" t="s">
        <v>1704</v>
      </c>
      <c r="S139" s="227" t="s">
        <v>1402</v>
      </c>
      <c r="T139" s="236" t="s">
        <v>1705</v>
      </c>
      <c r="U139" s="227" t="s">
        <v>1291</v>
      </c>
      <c r="V139" s="227" t="s">
        <v>1706</v>
      </c>
      <c r="W139" s="123" t="s">
        <v>1707</v>
      </c>
      <c r="X139" s="237"/>
      <c r="AA139" s="238">
        <f>IF(OR(J139="Fail",ISBLANK(J139)),INDEX('Issue Code Table'!C:C,MATCH(N:N,'Issue Code Table'!A:A,0)),IF(M139="Critical",6,IF(M139="Significant",5,IF(M139="Moderate",3,2))))</f>
        <v>5</v>
      </c>
    </row>
    <row r="140" spans="1:27" s="38" customFormat="1" ht="83.15" customHeight="1" x14ac:dyDescent="0.25">
      <c r="A140" s="226" t="s">
        <v>1708</v>
      </c>
      <c r="B140" s="227" t="s">
        <v>412</v>
      </c>
      <c r="C140" s="230" t="s">
        <v>413</v>
      </c>
      <c r="D140" s="230" t="s">
        <v>218</v>
      </c>
      <c r="E140" s="230" t="s">
        <v>1709</v>
      </c>
      <c r="F140" s="230" t="s">
        <v>1710</v>
      </c>
      <c r="G140" s="230" t="s">
        <v>237</v>
      </c>
      <c r="H140" s="230" t="s">
        <v>1711</v>
      </c>
      <c r="I140" s="235"/>
      <c r="J140" s="230"/>
      <c r="K140" s="227" t="s">
        <v>1712</v>
      </c>
      <c r="L140" s="235"/>
      <c r="M140" s="232" t="s">
        <v>224</v>
      </c>
      <c r="N140" s="233" t="s">
        <v>1285</v>
      </c>
      <c r="O140" s="240" t="s">
        <v>1286</v>
      </c>
      <c r="P140" s="57"/>
      <c r="Q140" s="235" t="s">
        <v>1703</v>
      </c>
      <c r="R140" s="235" t="s">
        <v>1713</v>
      </c>
      <c r="S140" s="227" t="s">
        <v>1402</v>
      </c>
      <c r="T140" s="236" t="s">
        <v>1714</v>
      </c>
      <c r="U140" s="227" t="s">
        <v>1291</v>
      </c>
      <c r="V140" s="227" t="s">
        <v>1715</v>
      </c>
      <c r="W140" s="123" t="s">
        <v>1716</v>
      </c>
      <c r="X140" s="237"/>
      <c r="AA140" s="238">
        <f>IF(OR(J140="Fail",ISBLANK(J140)),INDEX('Issue Code Table'!C:C,MATCH(N:N,'Issue Code Table'!A:A,0)),IF(M140="Critical",6,IF(M140="Significant",5,IF(M140="Moderate",3,2))))</f>
        <v>5</v>
      </c>
    </row>
    <row r="141" spans="1:27" s="38" customFormat="1" ht="83.15" customHeight="1" x14ac:dyDescent="0.25">
      <c r="A141" s="226" t="s">
        <v>1717</v>
      </c>
      <c r="B141" s="227" t="s">
        <v>412</v>
      </c>
      <c r="C141" s="230" t="s">
        <v>413</v>
      </c>
      <c r="D141" s="230" t="s">
        <v>218</v>
      </c>
      <c r="E141" s="230" t="s">
        <v>1718</v>
      </c>
      <c r="F141" s="230" t="s">
        <v>1719</v>
      </c>
      <c r="G141" s="230" t="s">
        <v>237</v>
      </c>
      <c r="H141" s="230" t="s">
        <v>1720</v>
      </c>
      <c r="I141" s="235"/>
      <c r="J141" s="230"/>
      <c r="K141" s="227" t="s">
        <v>1721</v>
      </c>
      <c r="L141" s="235"/>
      <c r="M141" s="245" t="s">
        <v>224</v>
      </c>
      <c r="N141" s="245" t="s">
        <v>1285</v>
      </c>
      <c r="O141" s="246" t="s">
        <v>1286</v>
      </c>
      <c r="P141" s="57"/>
      <c r="Q141" s="235" t="s">
        <v>1703</v>
      </c>
      <c r="R141" s="235" t="s">
        <v>1722</v>
      </c>
      <c r="S141" s="227" t="s">
        <v>1289</v>
      </c>
      <c r="T141" s="236" t="s">
        <v>1723</v>
      </c>
      <c r="U141" s="227" t="s">
        <v>1291</v>
      </c>
      <c r="V141" s="227" t="s">
        <v>1724</v>
      </c>
      <c r="W141" s="123" t="s">
        <v>1725</v>
      </c>
      <c r="X141" s="237"/>
      <c r="AA141" s="238">
        <f>IF(OR(J141="Fail",ISBLANK(J141)),INDEX('Issue Code Table'!C:C,MATCH(N:N,'Issue Code Table'!A:A,0)),IF(M141="Critical",6,IF(M141="Significant",5,IF(M141="Moderate",3,2))))</f>
        <v>5</v>
      </c>
    </row>
    <row r="142" spans="1:27" s="38" customFormat="1" ht="83.15" customHeight="1" x14ac:dyDescent="0.25">
      <c r="A142" s="226" t="s">
        <v>1726</v>
      </c>
      <c r="B142" s="227" t="s">
        <v>412</v>
      </c>
      <c r="C142" s="230" t="s">
        <v>413</v>
      </c>
      <c r="D142" s="230" t="s">
        <v>218</v>
      </c>
      <c r="E142" s="230" t="s">
        <v>1727</v>
      </c>
      <c r="F142" s="230" t="s">
        <v>1728</v>
      </c>
      <c r="G142" s="230" t="s">
        <v>237</v>
      </c>
      <c r="H142" s="230" t="s">
        <v>1729</v>
      </c>
      <c r="I142" s="235"/>
      <c r="J142" s="230"/>
      <c r="K142" s="227" t="s">
        <v>1730</v>
      </c>
      <c r="L142" s="235"/>
      <c r="M142" s="232" t="s">
        <v>184</v>
      </c>
      <c r="N142" s="233" t="s">
        <v>813</v>
      </c>
      <c r="O142" s="240" t="s">
        <v>814</v>
      </c>
      <c r="P142" s="57"/>
      <c r="Q142" s="235" t="s">
        <v>1703</v>
      </c>
      <c r="R142" s="235" t="s">
        <v>1731</v>
      </c>
      <c r="S142" s="227" t="s">
        <v>1402</v>
      </c>
      <c r="T142" s="236" t="s">
        <v>1732</v>
      </c>
      <c r="U142" s="227" t="s">
        <v>1291</v>
      </c>
      <c r="V142" s="227" t="s">
        <v>1733</v>
      </c>
      <c r="W142" s="123" t="s">
        <v>1734</v>
      </c>
      <c r="X142" s="237" t="s">
        <v>248</v>
      </c>
      <c r="AA142" s="238">
        <f>IF(OR(J142="Fail",ISBLANK(J142)),INDEX('Issue Code Table'!C:C,MATCH(N:N,'Issue Code Table'!A:A,0)),IF(M142="Critical",6,IF(M142="Significant",5,IF(M142="Moderate",3,2))))</f>
        <v>5</v>
      </c>
    </row>
    <row r="143" spans="1:27" s="38" customFormat="1" ht="83.15" customHeight="1" x14ac:dyDescent="0.25">
      <c r="A143" s="226" t="s">
        <v>1735</v>
      </c>
      <c r="B143" s="227" t="s">
        <v>412</v>
      </c>
      <c r="C143" s="230" t="s">
        <v>413</v>
      </c>
      <c r="D143" s="230" t="s">
        <v>218</v>
      </c>
      <c r="E143" s="230" t="s">
        <v>1736</v>
      </c>
      <c r="F143" s="230" t="s">
        <v>1737</v>
      </c>
      <c r="G143" s="230" t="s">
        <v>237</v>
      </c>
      <c r="H143" s="230" t="s">
        <v>1738</v>
      </c>
      <c r="I143" s="235"/>
      <c r="J143" s="230"/>
      <c r="K143" s="227" t="s">
        <v>1739</v>
      </c>
      <c r="L143" s="235"/>
      <c r="M143" s="232" t="s">
        <v>224</v>
      </c>
      <c r="N143" s="233" t="s">
        <v>813</v>
      </c>
      <c r="O143" s="240" t="s">
        <v>814</v>
      </c>
      <c r="P143" s="57"/>
      <c r="Q143" s="235" t="s">
        <v>1740</v>
      </c>
      <c r="R143" s="235" t="s">
        <v>1741</v>
      </c>
      <c r="S143" s="227" t="s">
        <v>1402</v>
      </c>
      <c r="T143" s="236" t="s">
        <v>1742</v>
      </c>
      <c r="U143" s="227" t="s">
        <v>1291</v>
      </c>
      <c r="V143" s="227" t="s">
        <v>1743</v>
      </c>
      <c r="W143" s="123" t="s">
        <v>1744</v>
      </c>
      <c r="X143" s="237"/>
      <c r="AA143" s="238">
        <f>IF(OR(J143="Fail",ISBLANK(J143)),INDEX('Issue Code Table'!C:C,MATCH(N:N,'Issue Code Table'!A:A,0)),IF(M143="Critical",6,IF(M143="Significant",5,IF(M143="Moderate",3,2))))</f>
        <v>5</v>
      </c>
    </row>
    <row r="144" spans="1:27" s="38" customFormat="1" ht="83.15" customHeight="1" x14ac:dyDescent="0.25">
      <c r="A144" s="226" t="s">
        <v>1745</v>
      </c>
      <c r="B144" s="227" t="s">
        <v>412</v>
      </c>
      <c r="C144" s="230" t="s">
        <v>413</v>
      </c>
      <c r="D144" s="230" t="s">
        <v>218</v>
      </c>
      <c r="E144" s="230" t="s">
        <v>1746</v>
      </c>
      <c r="F144" s="230" t="s">
        <v>1747</v>
      </c>
      <c r="G144" s="230" t="s">
        <v>237</v>
      </c>
      <c r="H144" s="230" t="s">
        <v>1748</v>
      </c>
      <c r="I144" s="235"/>
      <c r="J144" s="230"/>
      <c r="K144" s="227" t="s">
        <v>1749</v>
      </c>
      <c r="L144" s="235"/>
      <c r="M144" s="232" t="s">
        <v>224</v>
      </c>
      <c r="N144" s="233" t="s">
        <v>813</v>
      </c>
      <c r="O144" s="240" t="s">
        <v>814</v>
      </c>
      <c r="P144" s="57"/>
      <c r="Q144" s="235" t="s">
        <v>1740</v>
      </c>
      <c r="R144" s="235" t="s">
        <v>1750</v>
      </c>
      <c r="S144" s="227" t="s">
        <v>1402</v>
      </c>
      <c r="T144" s="236" t="s">
        <v>1751</v>
      </c>
      <c r="U144" s="227" t="s">
        <v>1291</v>
      </c>
      <c r="V144" s="227" t="s">
        <v>1752</v>
      </c>
      <c r="W144" s="123" t="s">
        <v>1753</v>
      </c>
      <c r="X144" s="237"/>
      <c r="AA144" s="238">
        <f>IF(OR(J144="Fail",ISBLANK(J144)),INDEX('Issue Code Table'!C:C,MATCH(N:N,'Issue Code Table'!A:A,0)),IF(M144="Critical",6,IF(M144="Significant",5,IF(M144="Moderate",3,2))))</f>
        <v>5</v>
      </c>
    </row>
    <row r="145" spans="1:27" s="38" customFormat="1" ht="83.15" customHeight="1" x14ac:dyDescent="0.25">
      <c r="A145" s="226" t="s">
        <v>1754</v>
      </c>
      <c r="B145" s="227" t="s">
        <v>412</v>
      </c>
      <c r="C145" s="230" t="s">
        <v>413</v>
      </c>
      <c r="D145" s="230" t="s">
        <v>218</v>
      </c>
      <c r="E145" s="230" t="s">
        <v>1755</v>
      </c>
      <c r="F145" s="230" t="s">
        <v>1756</v>
      </c>
      <c r="G145" s="230" t="s">
        <v>237</v>
      </c>
      <c r="H145" s="230" t="s">
        <v>1757</v>
      </c>
      <c r="I145" s="235"/>
      <c r="J145" s="230"/>
      <c r="K145" s="227" t="s">
        <v>1758</v>
      </c>
      <c r="L145" s="235"/>
      <c r="M145" s="232" t="s">
        <v>224</v>
      </c>
      <c r="N145" s="233" t="s">
        <v>813</v>
      </c>
      <c r="O145" s="240" t="s">
        <v>814</v>
      </c>
      <c r="P145" s="57"/>
      <c r="Q145" s="235" t="s">
        <v>1740</v>
      </c>
      <c r="R145" s="235" t="s">
        <v>1759</v>
      </c>
      <c r="S145" s="227" t="s">
        <v>1402</v>
      </c>
      <c r="T145" s="236" t="s">
        <v>1760</v>
      </c>
      <c r="U145" s="227" t="s">
        <v>1291</v>
      </c>
      <c r="V145" s="227" t="s">
        <v>1761</v>
      </c>
      <c r="W145" s="123" t="s">
        <v>1762</v>
      </c>
      <c r="X145" s="237"/>
      <c r="AA145" s="238">
        <f>IF(OR(J145="Fail",ISBLANK(J145)),INDEX('Issue Code Table'!C:C,MATCH(N:N,'Issue Code Table'!A:A,0)),IF(M145="Critical",6,IF(M145="Significant",5,IF(M145="Moderate",3,2))))</f>
        <v>5</v>
      </c>
    </row>
    <row r="146" spans="1:27" s="38" customFormat="1" ht="83.15" customHeight="1" x14ac:dyDescent="0.25">
      <c r="A146" s="226" t="s">
        <v>1763</v>
      </c>
      <c r="B146" s="227" t="s">
        <v>412</v>
      </c>
      <c r="C146" s="230" t="s">
        <v>413</v>
      </c>
      <c r="D146" s="230" t="s">
        <v>218</v>
      </c>
      <c r="E146" s="230" t="s">
        <v>1764</v>
      </c>
      <c r="F146" s="230" t="s">
        <v>1765</v>
      </c>
      <c r="G146" s="230" t="s">
        <v>237</v>
      </c>
      <c r="H146" s="230" t="s">
        <v>1766</v>
      </c>
      <c r="I146" s="235"/>
      <c r="J146" s="230"/>
      <c r="K146" s="227" t="s">
        <v>1767</v>
      </c>
      <c r="L146" s="235"/>
      <c r="M146" s="232" t="s">
        <v>224</v>
      </c>
      <c r="N146" s="233" t="s">
        <v>813</v>
      </c>
      <c r="O146" s="240" t="s">
        <v>814</v>
      </c>
      <c r="P146" s="57"/>
      <c r="Q146" s="235" t="s">
        <v>1740</v>
      </c>
      <c r="R146" s="235" t="s">
        <v>1768</v>
      </c>
      <c r="S146" s="227" t="s">
        <v>1402</v>
      </c>
      <c r="T146" s="236" t="s">
        <v>1769</v>
      </c>
      <c r="U146" s="227" t="s">
        <v>1291</v>
      </c>
      <c r="V146" s="227" t="s">
        <v>1770</v>
      </c>
      <c r="W146" s="123" t="s">
        <v>1771</v>
      </c>
      <c r="X146" s="237"/>
      <c r="AA146" s="238">
        <f>IF(OR(J146="Fail",ISBLANK(J146)),INDEX('Issue Code Table'!C:C,MATCH(N:N,'Issue Code Table'!A:A,0)),IF(M146="Critical",6,IF(M146="Significant",5,IF(M146="Moderate",3,2))))</f>
        <v>5</v>
      </c>
    </row>
    <row r="147" spans="1:27" s="38" customFormat="1" ht="83.15" customHeight="1" x14ac:dyDescent="0.25">
      <c r="A147" s="226" t="s">
        <v>1772</v>
      </c>
      <c r="B147" s="227" t="s">
        <v>1773</v>
      </c>
      <c r="C147" s="227" t="s">
        <v>1774</v>
      </c>
      <c r="D147" s="230" t="s">
        <v>218</v>
      </c>
      <c r="E147" s="230" t="s">
        <v>1775</v>
      </c>
      <c r="F147" s="230" t="s">
        <v>1776</v>
      </c>
      <c r="G147" s="230" t="s">
        <v>1777</v>
      </c>
      <c r="H147" s="230" t="s">
        <v>1778</v>
      </c>
      <c r="I147" s="235"/>
      <c r="J147" s="230"/>
      <c r="K147" s="227" t="s">
        <v>1779</v>
      </c>
      <c r="L147" s="235"/>
      <c r="M147" s="232" t="s">
        <v>224</v>
      </c>
      <c r="N147" s="233" t="s">
        <v>799</v>
      </c>
      <c r="O147" s="240" t="s">
        <v>800</v>
      </c>
      <c r="P147" s="57"/>
      <c r="Q147" s="235" t="s">
        <v>1780</v>
      </c>
      <c r="R147" s="235" t="s">
        <v>1781</v>
      </c>
      <c r="S147" s="227" t="s">
        <v>1782</v>
      </c>
      <c r="T147" s="236" t="s">
        <v>1783</v>
      </c>
      <c r="U147" s="227" t="s">
        <v>1784</v>
      </c>
      <c r="V147" s="227" t="s">
        <v>1785</v>
      </c>
      <c r="W147" s="123" t="s">
        <v>1786</v>
      </c>
      <c r="X147" s="237"/>
      <c r="AA147" s="238">
        <f>IF(OR(J147="Fail",ISBLANK(J147)),INDEX('Issue Code Table'!C:C,MATCH(N:N,'Issue Code Table'!A:A,0)),IF(M147="Critical",6,IF(M147="Significant",5,IF(M147="Moderate",3,2))))</f>
        <v>3</v>
      </c>
    </row>
    <row r="148" spans="1:27" s="38" customFormat="1" ht="83.15" customHeight="1" x14ac:dyDescent="0.25">
      <c r="A148" s="226" t="s">
        <v>1787</v>
      </c>
      <c r="B148" s="227" t="s">
        <v>216</v>
      </c>
      <c r="C148" s="227" t="s">
        <v>217</v>
      </c>
      <c r="D148" s="230" t="s">
        <v>218</v>
      </c>
      <c r="E148" s="230" t="s">
        <v>1788</v>
      </c>
      <c r="F148" s="230" t="s">
        <v>1789</v>
      </c>
      <c r="G148" s="230" t="s">
        <v>1790</v>
      </c>
      <c r="H148" s="230" t="s">
        <v>1791</v>
      </c>
      <c r="I148" s="235"/>
      <c r="J148" s="230"/>
      <c r="K148" s="227" t="s">
        <v>1792</v>
      </c>
      <c r="L148" s="235"/>
      <c r="M148" s="232" t="s">
        <v>224</v>
      </c>
      <c r="N148" s="245" t="s">
        <v>1793</v>
      </c>
      <c r="O148" s="245" t="s">
        <v>1794</v>
      </c>
      <c r="P148" s="57"/>
      <c r="Q148" s="235" t="s">
        <v>1780</v>
      </c>
      <c r="R148" s="235" t="s">
        <v>1795</v>
      </c>
      <c r="S148" s="227" t="s">
        <v>1796</v>
      </c>
      <c r="T148" s="236" t="s">
        <v>1797</v>
      </c>
      <c r="U148" s="227" t="s">
        <v>1798</v>
      </c>
      <c r="V148" s="227" t="s">
        <v>1799</v>
      </c>
      <c r="W148" s="123" t="s">
        <v>1800</v>
      </c>
      <c r="X148" s="237"/>
      <c r="AA148" s="238">
        <f>IF(OR(J148="Fail",ISBLANK(J148)),INDEX('Issue Code Table'!C:C,MATCH(N:N,'Issue Code Table'!A:A,0)),IF(M148="Critical",6,IF(M148="Significant",5,IF(M148="Moderate",3,2))))</f>
        <v>3</v>
      </c>
    </row>
    <row r="149" spans="1:27" s="38" customFormat="1" ht="83.15" customHeight="1" x14ac:dyDescent="0.25">
      <c r="A149" s="226" t="s">
        <v>1801</v>
      </c>
      <c r="B149" s="227" t="s">
        <v>1802</v>
      </c>
      <c r="C149" s="230" t="s">
        <v>1803</v>
      </c>
      <c r="D149" s="230" t="s">
        <v>218</v>
      </c>
      <c r="E149" s="230" t="s">
        <v>1804</v>
      </c>
      <c r="F149" s="230" t="s">
        <v>1805</v>
      </c>
      <c r="G149" s="230" t="s">
        <v>1806</v>
      </c>
      <c r="H149" s="230" t="s">
        <v>1807</v>
      </c>
      <c r="I149" s="235"/>
      <c r="J149" s="230"/>
      <c r="K149" s="227" t="s">
        <v>1808</v>
      </c>
      <c r="L149" s="235"/>
      <c r="M149" s="232" t="s">
        <v>224</v>
      </c>
      <c r="N149" s="245" t="s">
        <v>1793</v>
      </c>
      <c r="O149" s="245" t="s">
        <v>1794</v>
      </c>
      <c r="P149" s="57"/>
      <c r="Q149" s="235" t="s">
        <v>1780</v>
      </c>
      <c r="R149" s="235" t="s">
        <v>1809</v>
      </c>
      <c r="S149" s="227" t="s">
        <v>1810</v>
      </c>
      <c r="T149" s="236" t="s">
        <v>1811</v>
      </c>
      <c r="U149" s="227" t="s">
        <v>1812</v>
      </c>
      <c r="V149" s="227" t="s">
        <v>1813</v>
      </c>
      <c r="W149" s="123" t="s">
        <v>1814</v>
      </c>
      <c r="X149" s="237"/>
      <c r="AA149" s="238">
        <f>IF(OR(J149="Fail",ISBLANK(J149)),INDEX('Issue Code Table'!C:C,MATCH(N:N,'Issue Code Table'!A:A,0)),IF(M149="Critical",6,IF(M149="Significant",5,IF(M149="Moderate",3,2))))</f>
        <v>3</v>
      </c>
    </row>
    <row r="150" spans="1:27" s="38" customFormat="1" ht="83.15" customHeight="1" x14ac:dyDescent="0.25">
      <c r="A150" s="226" t="s">
        <v>1815</v>
      </c>
      <c r="B150" s="227" t="s">
        <v>412</v>
      </c>
      <c r="C150" s="227" t="s">
        <v>413</v>
      </c>
      <c r="D150" s="230" t="s">
        <v>218</v>
      </c>
      <c r="E150" s="230" t="s">
        <v>1816</v>
      </c>
      <c r="F150" s="230" t="s">
        <v>1817</v>
      </c>
      <c r="G150" s="230" t="s">
        <v>1818</v>
      </c>
      <c r="H150" s="230" t="s">
        <v>1819</v>
      </c>
      <c r="I150" s="235"/>
      <c r="J150" s="230"/>
      <c r="K150" s="227" t="s">
        <v>1820</v>
      </c>
      <c r="L150" s="235"/>
      <c r="M150" s="232" t="s">
        <v>224</v>
      </c>
      <c r="N150" s="245" t="s">
        <v>1793</v>
      </c>
      <c r="O150" s="245" t="s">
        <v>1794</v>
      </c>
      <c r="P150" s="57"/>
      <c r="Q150" s="235" t="s">
        <v>1780</v>
      </c>
      <c r="R150" s="235" t="s">
        <v>1821</v>
      </c>
      <c r="S150" s="227" t="s">
        <v>1822</v>
      </c>
      <c r="T150" s="236" t="s">
        <v>1823</v>
      </c>
      <c r="U150" s="227" t="s">
        <v>1824</v>
      </c>
      <c r="V150" s="227" t="s">
        <v>1825</v>
      </c>
      <c r="W150" s="123" t="s">
        <v>1826</v>
      </c>
      <c r="X150" s="237"/>
      <c r="AA150" s="238">
        <f>IF(OR(J150="Fail",ISBLANK(J150)),INDEX('Issue Code Table'!C:C,MATCH(N:N,'Issue Code Table'!A:A,0)),IF(M150="Critical",6,IF(M150="Significant",5,IF(M150="Moderate",3,2))))</f>
        <v>3</v>
      </c>
    </row>
    <row r="151" spans="1:27" s="38" customFormat="1" ht="83.15" customHeight="1" x14ac:dyDescent="0.25">
      <c r="A151" s="226" t="s">
        <v>1827</v>
      </c>
      <c r="B151" s="227" t="s">
        <v>706</v>
      </c>
      <c r="C151" s="227" t="s">
        <v>707</v>
      </c>
      <c r="D151" s="230" t="s">
        <v>218</v>
      </c>
      <c r="E151" s="230" t="s">
        <v>1828</v>
      </c>
      <c r="F151" s="230" t="s">
        <v>1829</v>
      </c>
      <c r="G151" s="230" t="s">
        <v>1830</v>
      </c>
      <c r="H151" s="230" t="s">
        <v>1831</v>
      </c>
      <c r="I151" s="235"/>
      <c r="J151" s="230"/>
      <c r="K151" s="227" t="s">
        <v>1832</v>
      </c>
      <c r="L151" s="235"/>
      <c r="M151" s="232" t="s">
        <v>224</v>
      </c>
      <c r="N151" s="245" t="s">
        <v>1793</v>
      </c>
      <c r="O151" s="245" t="s">
        <v>1794</v>
      </c>
      <c r="P151" s="57"/>
      <c r="Q151" s="235" t="s">
        <v>1780</v>
      </c>
      <c r="R151" s="235" t="s">
        <v>1833</v>
      </c>
      <c r="S151" s="227" t="s">
        <v>1796</v>
      </c>
      <c r="T151" s="236" t="s">
        <v>1834</v>
      </c>
      <c r="U151" s="227" t="s">
        <v>1798</v>
      </c>
      <c r="V151" s="227" t="s">
        <v>1835</v>
      </c>
      <c r="W151" s="123" t="s">
        <v>1836</v>
      </c>
      <c r="X151" s="237"/>
      <c r="AA151" s="238">
        <f>IF(OR(J151="Fail",ISBLANK(J151)),INDEX('Issue Code Table'!C:C,MATCH(N:N,'Issue Code Table'!A:A,0)),IF(M151="Critical",6,IF(M151="Significant",5,IF(M151="Moderate",3,2))))</f>
        <v>3</v>
      </c>
    </row>
    <row r="152" spans="1:27" s="38" customFormat="1" ht="83.15" customHeight="1" x14ac:dyDescent="0.25">
      <c r="A152" s="226" t="s">
        <v>1837</v>
      </c>
      <c r="B152" s="227" t="s">
        <v>412</v>
      </c>
      <c r="C152" s="227" t="s">
        <v>413</v>
      </c>
      <c r="D152" s="230" t="s">
        <v>218</v>
      </c>
      <c r="E152" s="230" t="s">
        <v>1838</v>
      </c>
      <c r="F152" s="230" t="s">
        <v>1839</v>
      </c>
      <c r="G152" s="230" t="s">
        <v>1840</v>
      </c>
      <c r="H152" s="230" t="s">
        <v>1841</v>
      </c>
      <c r="I152" s="235"/>
      <c r="J152" s="230"/>
      <c r="K152" s="227" t="s">
        <v>1842</v>
      </c>
      <c r="L152" s="235"/>
      <c r="M152" s="232" t="s">
        <v>224</v>
      </c>
      <c r="N152" s="245" t="s">
        <v>1793</v>
      </c>
      <c r="O152" s="245" t="s">
        <v>1794</v>
      </c>
      <c r="P152" s="57"/>
      <c r="Q152" s="235" t="s">
        <v>1780</v>
      </c>
      <c r="R152" s="235" t="s">
        <v>1843</v>
      </c>
      <c r="S152" s="227" t="s">
        <v>1844</v>
      </c>
      <c r="T152" s="236" t="s">
        <v>1845</v>
      </c>
      <c r="U152" s="227" t="s">
        <v>1824</v>
      </c>
      <c r="V152" s="227" t="s">
        <v>1846</v>
      </c>
      <c r="W152" s="123" t="s">
        <v>1847</v>
      </c>
      <c r="X152" s="237"/>
      <c r="AA152" s="238">
        <f>IF(OR(J152="Fail",ISBLANK(J152)),INDEX('Issue Code Table'!C:C,MATCH(N:N,'Issue Code Table'!A:A,0)),IF(M152="Critical",6,IF(M152="Significant",5,IF(M152="Moderate",3,2))))</f>
        <v>3</v>
      </c>
    </row>
    <row r="153" spans="1:27" s="38" customFormat="1" ht="83.15" customHeight="1" x14ac:dyDescent="0.25">
      <c r="A153" s="226" t="s">
        <v>1848</v>
      </c>
      <c r="B153" s="227" t="s">
        <v>706</v>
      </c>
      <c r="C153" s="227" t="s">
        <v>707</v>
      </c>
      <c r="D153" s="230" t="s">
        <v>218</v>
      </c>
      <c r="E153" s="230" t="s">
        <v>1849</v>
      </c>
      <c r="F153" s="230" t="s">
        <v>1850</v>
      </c>
      <c r="G153" s="230" t="s">
        <v>1851</v>
      </c>
      <c r="H153" s="230" t="s">
        <v>1852</v>
      </c>
      <c r="I153" s="235"/>
      <c r="J153" s="230"/>
      <c r="K153" s="227" t="s">
        <v>1853</v>
      </c>
      <c r="L153" s="235"/>
      <c r="M153" s="232" t="s">
        <v>224</v>
      </c>
      <c r="N153" s="245" t="s">
        <v>1793</v>
      </c>
      <c r="O153" s="245" t="s">
        <v>1794</v>
      </c>
      <c r="P153" s="57"/>
      <c r="Q153" s="235" t="s">
        <v>1780</v>
      </c>
      <c r="R153" s="235" t="s">
        <v>1854</v>
      </c>
      <c r="S153" s="227" t="s">
        <v>1855</v>
      </c>
      <c r="T153" s="236" t="s">
        <v>1856</v>
      </c>
      <c r="U153" s="227" t="s">
        <v>1824</v>
      </c>
      <c r="V153" s="227" t="s">
        <v>1857</v>
      </c>
      <c r="W153" s="123" t="s">
        <v>1858</v>
      </c>
      <c r="X153" s="237"/>
      <c r="AA153" s="238">
        <f>IF(OR(J153="Fail",ISBLANK(J153)),INDEX('Issue Code Table'!C:C,MATCH(N:N,'Issue Code Table'!A:A,0)),IF(M153="Critical",6,IF(M153="Significant",5,IF(M153="Moderate",3,2))))</f>
        <v>3</v>
      </c>
    </row>
    <row r="154" spans="1:27" s="38" customFormat="1" ht="83.15" customHeight="1" x14ac:dyDescent="0.25">
      <c r="A154" s="226" t="s">
        <v>1859</v>
      </c>
      <c r="B154" s="227" t="s">
        <v>412</v>
      </c>
      <c r="C154" s="227" t="s">
        <v>413</v>
      </c>
      <c r="D154" s="230" t="s">
        <v>218</v>
      </c>
      <c r="E154" s="230" t="s">
        <v>1860</v>
      </c>
      <c r="F154" s="230" t="s">
        <v>1861</v>
      </c>
      <c r="G154" s="230" t="s">
        <v>1862</v>
      </c>
      <c r="H154" s="230" t="s">
        <v>1863</v>
      </c>
      <c r="I154" s="235"/>
      <c r="J154" s="230"/>
      <c r="K154" s="227" t="s">
        <v>1864</v>
      </c>
      <c r="L154" s="235"/>
      <c r="M154" s="232" t="s">
        <v>224</v>
      </c>
      <c r="N154" s="245" t="s">
        <v>1793</v>
      </c>
      <c r="O154" s="245" t="s">
        <v>1794</v>
      </c>
      <c r="P154" s="57"/>
      <c r="Q154" s="235" t="s">
        <v>1865</v>
      </c>
      <c r="R154" s="235" t="s">
        <v>1866</v>
      </c>
      <c r="S154" s="227" t="s">
        <v>1822</v>
      </c>
      <c r="T154" s="236" t="s">
        <v>1867</v>
      </c>
      <c r="U154" s="227" t="s">
        <v>1824</v>
      </c>
      <c r="V154" s="227" t="s">
        <v>1868</v>
      </c>
      <c r="W154" s="123" t="s">
        <v>1869</v>
      </c>
      <c r="X154" s="237"/>
      <c r="AA154" s="238">
        <f>IF(OR(J154="Fail",ISBLANK(J154)),INDEX('Issue Code Table'!C:C,MATCH(N:N,'Issue Code Table'!A:A,0)),IF(M154="Critical",6,IF(M154="Significant",5,IF(M154="Moderate",3,2))))</f>
        <v>3</v>
      </c>
    </row>
    <row r="155" spans="1:27" s="38" customFormat="1" ht="83.15" customHeight="1" x14ac:dyDescent="0.25">
      <c r="A155" s="226" t="s">
        <v>1870</v>
      </c>
      <c r="B155" s="227" t="s">
        <v>706</v>
      </c>
      <c r="C155" s="227" t="s">
        <v>707</v>
      </c>
      <c r="D155" s="230" t="s">
        <v>218</v>
      </c>
      <c r="E155" s="230" t="s">
        <v>1871</v>
      </c>
      <c r="F155" s="230" t="s">
        <v>1829</v>
      </c>
      <c r="G155" s="230" t="s">
        <v>1872</v>
      </c>
      <c r="H155" s="230" t="s">
        <v>1873</v>
      </c>
      <c r="I155" s="235"/>
      <c r="J155" s="230"/>
      <c r="K155" s="227" t="s">
        <v>1874</v>
      </c>
      <c r="L155" s="235"/>
      <c r="M155" s="232" t="s">
        <v>224</v>
      </c>
      <c r="N155" s="245" t="s">
        <v>1793</v>
      </c>
      <c r="O155" s="245" t="s">
        <v>1794</v>
      </c>
      <c r="P155" s="57"/>
      <c r="Q155" s="235" t="s">
        <v>1865</v>
      </c>
      <c r="R155" s="235" t="s">
        <v>1875</v>
      </c>
      <c r="S155" s="227" t="s">
        <v>1796</v>
      </c>
      <c r="T155" s="236" t="s">
        <v>1876</v>
      </c>
      <c r="U155" s="227" t="s">
        <v>1798</v>
      </c>
      <c r="V155" s="227" t="s">
        <v>1877</v>
      </c>
      <c r="W155" s="123" t="s">
        <v>1878</v>
      </c>
      <c r="X155" s="237"/>
      <c r="AA155" s="238">
        <f>IF(OR(J155="Fail",ISBLANK(J155)),INDEX('Issue Code Table'!C:C,MATCH(N:N,'Issue Code Table'!A:A,0)),IF(M155="Critical",6,IF(M155="Significant",5,IF(M155="Moderate",3,2))))</f>
        <v>3</v>
      </c>
    </row>
    <row r="156" spans="1:27" s="38" customFormat="1" ht="83.15" customHeight="1" x14ac:dyDescent="0.25">
      <c r="A156" s="226" t="s">
        <v>1879</v>
      </c>
      <c r="B156" s="227" t="s">
        <v>1802</v>
      </c>
      <c r="C156" s="227" t="s">
        <v>1803</v>
      </c>
      <c r="D156" s="230" t="s">
        <v>218</v>
      </c>
      <c r="E156" s="230" t="s">
        <v>1880</v>
      </c>
      <c r="F156" s="230" t="s">
        <v>1805</v>
      </c>
      <c r="G156" s="230" t="s">
        <v>1881</v>
      </c>
      <c r="H156" s="230" t="s">
        <v>1882</v>
      </c>
      <c r="I156" s="235"/>
      <c r="J156" s="230"/>
      <c r="K156" s="227" t="s">
        <v>1883</v>
      </c>
      <c r="L156" s="235"/>
      <c r="M156" s="232" t="s">
        <v>224</v>
      </c>
      <c r="N156" s="245" t="s">
        <v>1793</v>
      </c>
      <c r="O156" s="245" t="s">
        <v>1794</v>
      </c>
      <c r="P156" s="57"/>
      <c r="Q156" s="235" t="s">
        <v>1865</v>
      </c>
      <c r="R156" s="235" t="s">
        <v>1884</v>
      </c>
      <c r="S156" s="227" t="s">
        <v>1810</v>
      </c>
      <c r="T156" s="236" t="s">
        <v>1885</v>
      </c>
      <c r="U156" s="227" t="s">
        <v>1812</v>
      </c>
      <c r="V156" s="227" t="s">
        <v>1886</v>
      </c>
      <c r="W156" s="123" t="s">
        <v>1887</v>
      </c>
      <c r="X156" s="237"/>
      <c r="AA156" s="238">
        <f>IF(OR(J156="Fail",ISBLANK(J156)),INDEX('Issue Code Table'!C:C,MATCH(N:N,'Issue Code Table'!A:A,0)),IF(M156="Critical",6,IF(M156="Significant",5,IF(M156="Moderate",3,2))))</f>
        <v>3</v>
      </c>
    </row>
    <row r="157" spans="1:27" s="38" customFormat="1" ht="83.15" customHeight="1" x14ac:dyDescent="0.25">
      <c r="A157" s="226" t="s">
        <v>1888</v>
      </c>
      <c r="B157" s="227" t="s">
        <v>412</v>
      </c>
      <c r="C157" s="227" t="s">
        <v>413</v>
      </c>
      <c r="D157" s="230" t="s">
        <v>218</v>
      </c>
      <c r="E157" s="230" t="s">
        <v>1889</v>
      </c>
      <c r="F157" s="230" t="s">
        <v>1839</v>
      </c>
      <c r="G157" s="230" t="s">
        <v>1890</v>
      </c>
      <c r="H157" s="230" t="s">
        <v>1891</v>
      </c>
      <c r="I157" s="235"/>
      <c r="J157" s="230"/>
      <c r="K157" s="227" t="s">
        <v>1892</v>
      </c>
      <c r="L157" s="235"/>
      <c r="M157" s="232" t="s">
        <v>224</v>
      </c>
      <c r="N157" s="245" t="s">
        <v>1793</v>
      </c>
      <c r="O157" s="245" t="s">
        <v>1794</v>
      </c>
      <c r="P157" s="57"/>
      <c r="Q157" s="235" t="s">
        <v>1865</v>
      </c>
      <c r="R157" s="235" t="s">
        <v>1893</v>
      </c>
      <c r="S157" s="227" t="s">
        <v>1844</v>
      </c>
      <c r="T157" s="236" t="s">
        <v>1894</v>
      </c>
      <c r="U157" s="227" t="s">
        <v>1824</v>
      </c>
      <c r="V157" s="227" t="s">
        <v>1895</v>
      </c>
      <c r="W157" s="123" t="s">
        <v>1896</v>
      </c>
      <c r="X157" s="237"/>
      <c r="AA157" s="238">
        <f>IF(OR(J157="Fail",ISBLANK(J157)),INDEX('Issue Code Table'!C:C,MATCH(N:N,'Issue Code Table'!A:A,0)),IF(M157="Critical",6,IF(M157="Significant",5,IF(M157="Moderate",3,2))))</f>
        <v>3</v>
      </c>
    </row>
    <row r="158" spans="1:27" s="38" customFormat="1" ht="83.15" customHeight="1" x14ac:dyDescent="0.25">
      <c r="A158" s="226" t="s">
        <v>1897</v>
      </c>
      <c r="B158" s="227" t="s">
        <v>1773</v>
      </c>
      <c r="C158" s="227" t="s">
        <v>1774</v>
      </c>
      <c r="D158" s="230" t="s">
        <v>218</v>
      </c>
      <c r="E158" s="230" t="s">
        <v>1898</v>
      </c>
      <c r="F158" s="230" t="s">
        <v>1776</v>
      </c>
      <c r="G158" s="230" t="s">
        <v>1899</v>
      </c>
      <c r="H158" s="230" t="s">
        <v>1900</v>
      </c>
      <c r="I158" s="235"/>
      <c r="J158" s="230"/>
      <c r="K158" s="227" t="s">
        <v>1901</v>
      </c>
      <c r="L158" s="235"/>
      <c r="M158" s="232" t="s">
        <v>224</v>
      </c>
      <c r="N158" s="233" t="s">
        <v>799</v>
      </c>
      <c r="O158" s="240" t="s">
        <v>800</v>
      </c>
      <c r="P158" s="57"/>
      <c r="Q158" s="235" t="s">
        <v>1865</v>
      </c>
      <c r="R158" s="235" t="s">
        <v>1902</v>
      </c>
      <c r="S158" s="227" t="s">
        <v>1782</v>
      </c>
      <c r="T158" s="236" t="s">
        <v>1903</v>
      </c>
      <c r="U158" s="227" t="s">
        <v>1784</v>
      </c>
      <c r="V158" s="227" t="s">
        <v>1904</v>
      </c>
      <c r="W158" s="123" t="s">
        <v>1905</v>
      </c>
      <c r="X158" s="237"/>
      <c r="AA158" s="238">
        <f>IF(OR(J158="Fail",ISBLANK(J158)),INDEX('Issue Code Table'!C:C,MATCH(N:N,'Issue Code Table'!A:A,0)),IF(M158="Critical",6,IF(M158="Significant",5,IF(M158="Moderate",3,2))))</f>
        <v>3</v>
      </c>
    </row>
    <row r="159" spans="1:27" s="38" customFormat="1" ht="83.15" customHeight="1" x14ac:dyDescent="0.25">
      <c r="A159" s="226" t="s">
        <v>1906</v>
      </c>
      <c r="B159" s="227" t="s">
        <v>216</v>
      </c>
      <c r="C159" s="227" t="s">
        <v>217</v>
      </c>
      <c r="D159" s="230" t="s">
        <v>218</v>
      </c>
      <c r="E159" s="230" t="s">
        <v>1907</v>
      </c>
      <c r="F159" s="230" t="s">
        <v>1789</v>
      </c>
      <c r="G159" s="230" t="s">
        <v>1908</v>
      </c>
      <c r="H159" s="230" t="s">
        <v>1909</v>
      </c>
      <c r="I159" s="235"/>
      <c r="J159" s="230"/>
      <c r="K159" s="227" t="s">
        <v>1910</v>
      </c>
      <c r="L159" s="235"/>
      <c r="M159" s="232" t="s">
        <v>224</v>
      </c>
      <c r="N159" s="245" t="s">
        <v>1793</v>
      </c>
      <c r="O159" s="245" t="s">
        <v>1794</v>
      </c>
      <c r="P159" s="57"/>
      <c r="Q159" s="235" t="s">
        <v>1865</v>
      </c>
      <c r="R159" s="235" t="s">
        <v>1911</v>
      </c>
      <c r="S159" s="227" t="s">
        <v>1796</v>
      </c>
      <c r="T159" s="236" t="s">
        <v>1912</v>
      </c>
      <c r="U159" s="227" t="s">
        <v>1798</v>
      </c>
      <c r="V159" s="227" t="s">
        <v>1913</v>
      </c>
      <c r="W159" s="123" t="s">
        <v>1914</v>
      </c>
      <c r="X159" s="237"/>
      <c r="AA159" s="238">
        <f>IF(OR(J159="Fail",ISBLANK(J159)),INDEX('Issue Code Table'!C:C,MATCH(N:N,'Issue Code Table'!A:A,0)),IF(M159="Critical",6,IF(M159="Significant",5,IF(M159="Moderate",3,2))))</f>
        <v>3</v>
      </c>
    </row>
    <row r="160" spans="1:27" s="38" customFormat="1" ht="83.15" customHeight="1" x14ac:dyDescent="0.25">
      <c r="A160" s="226" t="s">
        <v>1915</v>
      </c>
      <c r="B160" s="227" t="s">
        <v>706</v>
      </c>
      <c r="C160" s="227" t="s">
        <v>707</v>
      </c>
      <c r="D160" s="230" t="s">
        <v>218</v>
      </c>
      <c r="E160" s="230" t="s">
        <v>1916</v>
      </c>
      <c r="F160" s="230" t="s">
        <v>1850</v>
      </c>
      <c r="G160" s="230" t="s">
        <v>1917</v>
      </c>
      <c r="H160" s="230" t="s">
        <v>1918</v>
      </c>
      <c r="I160" s="235"/>
      <c r="J160" s="230"/>
      <c r="K160" s="227" t="s">
        <v>1919</v>
      </c>
      <c r="L160" s="235"/>
      <c r="M160" s="232" t="s">
        <v>224</v>
      </c>
      <c r="N160" s="245" t="s">
        <v>1793</v>
      </c>
      <c r="O160" s="245" t="s">
        <v>1794</v>
      </c>
      <c r="P160" s="57"/>
      <c r="Q160" s="235" t="s">
        <v>1865</v>
      </c>
      <c r="R160" s="235" t="s">
        <v>1920</v>
      </c>
      <c r="S160" s="227" t="s">
        <v>1855</v>
      </c>
      <c r="T160" s="236" t="s">
        <v>1921</v>
      </c>
      <c r="U160" s="227" t="s">
        <v>1824</v>
      </c>
      <c r="V160" s="227" t="s">
        <v>1922</v>
      </c>
      <c r="W160" s="123" t="s">
        <v>1923</v>
      </c>
      <c r="X160" s="237"/>
      <c r="AA160" s="238">
        <f>IF(OR(J160="Fail",ISBLANK(J160)),INDEX('Issue Code Table'!C:C,MATCH(N:N,'Issue Code Table'!A:A,0)),IF(M160="Critical",6,IF(M160="Significant",5,IF(M160="Moderate",3,2))))</f>
        <v>3</v>
      </c>
    </row>
    <row r="161" spans="1:27" s="38" customFormat="1" ht="83.15" customHeight="1" x14ac:dyDescent="0.25">
      <c r="A161" s="226" t="s">
        <v>1924</v>
      </c>
      <c r="B161" s="227" t="s">
        <v>412</v>
      </c>
      <c r="C161" s="227" t="s">
        <v>413</v>
      </c>
      <c r="D161" s="230" t="s">
        <v>218</v>
      </c>
      <c r="E161" s="230" t="s">
        <v>1925</v>
      </c>
      <c r="F161" s="230" t="s">
        <v>1861</v>
      </c>
      <c r="G161" s="230" t="s">
        <v>1926</v>
      </c>
      <c r="H161" s="230" t="s">
        <v>1927</v>
      </c>
      <c r="I161" s="235"/>
      <c r="J161" s="230"/>
      <c r="K161" s="227" t="s">
        <v>1928</v>
      </c>
      <c r="L161" s="235"/>
      <c r="M161" s="232" t="s">
        <v>224</v>
      </c>
      <c r="N161" s="245" t="s">
        <v>1793</v>
      </c>
      <c r="O161" s="245" t="s">
        <v>1794</v>
      </c>
      <c r="P161" s="57"/>
      <c r="Q161" s="235" t="s">
        <v>1929</v>
      </c>
      <c r="R161" s="235" t="s">
        <v>1930</v>
      </c>
      <c r="S161" s="227" t="s">
        <v>1822</v>
      </c>
      <c r="T161" s="236" t="s">
        <v>1931</v>
      </c>
      <c r="U161" s="227" t="s">
        <v>1824</v>
      </c>
      <c r="V161" s="227" t="s">
        <v>1932</v>
      </c>
      <c r="W161" s="123" t="s">
        <v>1933</v>
      </c>
      <c r="X161" s="237"/>
      <c r="AA161" s="238">
        <f>IF(OR(J161="Fail",ISBLANK(J161)),INDEX('Issue Code Table'!C:C,MATCH(N:N,'Issue Code Table'!A:A,0)),IF(M161="Critical",6,IF(M161="Significant",5,IF(M161="Moderate",3,2))))</f>
        <v>3</v>
      </c>
    </row>
    <row r="162" spans="1:27" s="38" customFormat="1" ht="83.15" customHeight="1" x14ac:dyDescent="0.25">
      <c r="A162" s="226" t="s">
        <v>1934</v>
      </c>
      <c r="B162" s="227" t="s">
        <v>216</v>
      </c>
      <c r="C162" s="227" t="s">
        <v>217</v>
      </c>
      <c r="D162" s="230" t="s">
        <v>218</v>
      </c>
      <c r="E162" s="230" t="s">
        <v>1935</v>
      </c>
      <c r="F162" s="230" t="s">
        <v>1789</v>
      </c>
      <c r="G162" s="230" t="s">
        <v>1936</v>
      </c>
      <c r="H162" s="230" t="s">
        <v>1937</v>
      </c>
      <c r="I162" s="235"/>
      <c r="J162" s="230"/>
      <c r="K162" s="227" t="s">
        <v>1938</v>
      </c>
      <c r="L162" s="235"/>
      <c r="M162" s="232" t="s">
        <v>224</v>
      </c>
      <c r="N162" s="233" t="s">
        <v>1793</v>
      </c>
      <c r="O162" s="240" t="s">
        <v>1939</v>
      </c>
      <c r="P162" s="57"/>
      <c r="Q162" s="235" t="s">
        <v>1929</v>
      </c>
      <c r="R162" s="235" t="s">
        <v>1940</v>
      </c>
      <c r="S162" s="227" t="s">
        <v>1796</v>
      </c>
      <c r="T162" s="236" t="s">
        <v>1941</v>
      </c>
      <c r="U162" s="227" t="s">
        <v>1798</v>
      </c>
      <c r="V162" s="227" t="s">
        <v>1942</v>
      </c>
      <c r="W162" s="123" t="s">
        <v>1943</v>
      </c>
      <c r="X162" s="237"/>
      <c r="AA162" s="238">
        <f>IF(OR(J162="Fail",ISBLANK(J162)),INDEX('Issue Code Table'!C:C,MATCH(N:N,'Issue Code Table'!A:A,0)),IF(M162="Critical",6,IF(M162="Significant",5,IF(M162="Moderate",3,2))))</f>
        <v>3</v>
      </c>
    </row>
    <row r="163" spans="1:27" s="38" customFormat="1" ht="83.15" customHeight="1" x14ac:dyDescent="0.25">
      <c r="A163" s="226" t="s">
        <v>1944</v>
      </c>
      <c r="B163" s="227" t="s">
        <v>1773</v>
      </c>
      <c r="C163" s="227" t="s">
        <v>1774</v>
      </c>
      <c r="D163" s="230" t="s">
        <v>218</v>
      </c>
      <c r="E163" s="230" t="s">
        <v>1945</v>
      </c>
      <c r="F163" s="230" t="s">
        <v>1829</v>
      </c>
      <c r="G163" s="230" t="s">
        <v>1946</v>
      </c>
      <c r="H163" s="230" t="s">
        <v>1947</v>
      </c>
      <c r="I163" s="235"/>
      <c r="J163" s="230"/>
      <c r="K163" s="227" t="s">
        <v>1948</v>
      </c>
      <c r="L163" s="235"/>
      <c r="M163" s="232" t="s">
        <v>224</v>
      </c>
      <c r="N163" s="233" t="s">
        <v>1793</v>
      </c>
      <c r="O163" s="240" t="s">
        <v>1939</v>
      </c>
      <c r="P163" s="57"/>
      <c r="Q163" s="235" t="s">
        <v>1929</v>
      </c>
      <c r="R163" s="235" t="s">
        <v>1949</v>
      </c>
      <c r="S163" s="227" t="s">
        <v>1796</v>
      </c>
      <c r="T163" s="236" t="s">
        <v>1950</v>
      </c>
      <c r="U163" s="227" t="s">
        <v>1798</v>
      </c>
      <c r="V163" s="227" t="s">
        <v>1951</v>
      </c>
      <c r="W163" s="123" t="s">
        <v>1952</v>
      </c>
      <c r="X163" s="237"/>
      <c r="AA163" s="238">
        <f>IF(OR(J163="Fail",ISBLANK(J163)),INDEX('Issue Code Table'!C:C,MATCH(N:N,'Issue Code Table'!A:A,0)),IF(M163="Critical",6,IF(M163="Significant",5,IF(M163="Moderate",3,2))))</f>
        <v>3</v>
      </c>
    </row>
    <row r="164" spans="1:27" s="38" customFormat="1" ht="83.15" customHeight="1" x14ac:dyDescent="0.25">
      <c r="A164" s="226" t="s">
        <v>1953</v>
      </c>
      <c r="B164" s="227" t="s">
        <v>1802</v>
      </c>
      <c r="C164" s="230" t="s">
        <v>1803</v>
      </c>
      <c r="D164" s="230" t="s">
        <v>218</v>
      </c>
      <c r="E164" s="230" t="s">
        <v>1954</v>
      </c>
      <c r="F164" s="230" t="s">
        <v>1805</v>
      </c>
      <c r="G164" s="230" t="s">
        <v>1955</v>
      </c>
      <c r="H164" s="230" t="s">
        <v>1956</v>
      </c>
      <c r="I164" s="235"/>
      <c r="J164" s="230"/>
      <c r="K164" s="227" t="s">
        <v>1957</v>
      </c>
      <c r="L164" s="235"/>
      <c r="M164" s="232" t="s">
        <v>224</v>
      </c>
      <c r="N164" s="245" t="s">
        <v>1793</v>
      </c>
      <c r="O164" s="245" t="s">
        <v>1794</v>
      </c>
      <c r="P164" s="57"/>
      <c r="Q164" s="235" t="s">
        <v>1929</v>
      </c>
      <c r="R164" s="235" t="s">
        <v>1958</v>
      </c>
      <c r="S164" s="227" t="s">
        <v>1810</v>
      </c>
      <c r="T164" s="236" t="s">
        <v>1959</v>
      </c>
      <c r="U164" s="227" t="s">
        <v>1812</v>
      </c>
      <c r="V164" s="227" t="s">
        <v>1960</v>
      </c>
      <c r="W164" s="123" t="s">
        <v>1961</v>
      </c>
      <c r="X164" s="237"/>
      <c r="AA164" s="238">
        <f>IF(OR(J164="Fail",ISBLANK(J164)),INDEX('Issue Code Table'!C:C,MATCH(N:N,'Issue Code Table'!A:A,0)),IF(M164="Critical",6,IF(M164="Significant",5,IF(M164="Moderate",3,2))))</f>
        <v>3</v>
      </c>
    </row>
    <row r="165" spans="1:27" s="38" customFormat="1" ht="83.15" customHeight="1" x14ac:dyDescent="0.25">
      <c r="A165" s="226" t="s">
        <v>1962</v>
      </c>
      <c r="B165" s="227" t="s">
        <v>1773</v>
      </c>
      <c r="C165" s="230" t="s">
        <v>1774</v>
      </c>
      <c r="D165" s="230" t="s">
        <v>218</v>
      </c>
      <c r="E165" s="230" t="s">
        <v>1963</v>
      </c>
      <c r="F165" s="230" t="s">
        <v>1776</v>
      </c>
      <c r="G165" s="230" t="s">
        <v>1964</v>
      </c>
      <c r="H165" s="230" t="s">
        <v>1965</v>
      </c>
      <c r="I165" s="235"/>
      <c r="J165" s="230"/>
      <c r="K165" s="227" t="s">
        <v>1966</v>
      </c>
      <c r="L165" s="235"/>
      <c r="M165" s="232" t="s">
        <v>224</v>
      </c>
      <c r="N165" s="245" t="s">
        <v>799</v>
      </c>
      <c r="O165" s="245" t="s">
        <v>800</v>
      </c>
      <c r="P165" s="57"/>
      <c r="Q165" s="235" t="s">
        <v>1929</v>
      </c>
      <c r="R165" s="235" t="s">
        <v>1967</v>
      </c>
      <c r="S165" s="227" t="s">
        <v>1782</v>
      </c>
      <c r="T165" s="236" t="s">
        <v>1968</v>
      </c>
      <c r="U165" s="227" t="s">
        <v>1784</v>
      </c>
      <c r="V165" s="227" t="s">
        <v>1969</v>
      </c>
      <c r="W165" s="123" t="s">
        <v>1970</v>
      </c>
      <c r="X165" s="237"/>
      <c r="AA165" s="238">
        <f>IF(OR(J165="Fail",ISBLANK(J165)),INDEX('Issue Code Table'!C:C,MATCH(N:N,'Issue Code Table'!A:A,0)),IF(M165="Critical",6,IF(M165="Significant",5,IF(M165="Moderate",3,2))))</f>
        <v>3</v>
      </c>
    </row>
    <row r="166" spans="1:27" s="38" customFormat="1" ht="83.15" customHeight="1" x14ac:dyDescent="0.25">
      <c r="A166" s="226" t="s">
        <v>1971</v>
      </c>
      <c r="B166" s="227" t="s">
        <v>412</v>
      </c>
      <c r="C166" s="227" t="s">
        <v>413</v>
      </c>
      <c r="D166" s="230" t="s">
        <v>218</v>
      </c>
      <c r="E166" s="230" t="s">
        <v>1972</v>
      </c>
      <c r="F166" s="230" t="s">
        <v>1839</v>
      </c>
      <c r="G166" s="230" t="s">
        <v>1973</v>
      </c>
      <c r="H166" s="230" t="s">
        <v>1974</v>
      </c>
      <c r="I166" s="235"/>
      <c r="J166" s="230"/>
      <c r="K166" s="227" t="s">
        <v>1975</v>
      </c>
      <c r="L166" s="235"/>
      <c r="M166" s="232" t="s">
        <v>224</v>
      </c>
      <c r="N166" s="245" t="s">
        <v>1793</v>
      </c>
      <c r="O166" s="245" t="s">
        <v>1794</v>
      </c>
      <c r="P166" s="57"/>
      <c r="Q166" s="235" t="s">
        <v>1929</v>
      </c>
      <c r="R166" s="235" t="s">
        <v>1976</v>
      </c>
      <c r="S166" s="227" t="s">
        <v>1844</v>
      </c>
      <c r="T166" s="236" t="s">
        <v>1977</v>
      </c>
      <c r="U166" s="227" t="s">
        <v>1824</v>
      </c>
      <c r="V166" s="227" t="s">
        <v>1978</v>
      </c>
      <c r="W166" s="123" t="s">
        <v>1979</v>
      </c>
      <c r="X166" s="237"/>
      <c r="AA166" s="238">
        <f>IF(OR(J166="Fail",ISBLANK(J166)),INDEX('Issue Code Table'!C:C,MATCH(N:N,'Issue Code Table'!A:A,0)),IF(M166="Critical",6,IF(M166="Significant",5,IF(M166="Moderate",3,2))))</f>
        <v>3</v>
      </c>
    </row>
    <row r="167" spans="1:27" s="38" customFormat="1" ht="83.15" customHeight="1" x14ac:dyDescent="0.25">
      <c r="A167" s="226" t="s">
        <v>1980</v>
      </c>
      <c r="B167" s="227" t="s">
        <v>706</v>
      </c>
      <c r="C167" s="230" t="s">
        <v>707</v>
      </c>
      <c r="D167" s="230" t="s">
        <v>218</v>
      </c>
      <c r="E167" s="230" t="s">
        <v>1981</v>
      </c>
      <c r="F167" s="230" t="s">
        <v>1850</v>
      </c>
      <c r="G167" s="230" t="s">
        <v>1982</v>
      </c>
      <c r="H167" s="230" t="s">
        <v>1983</v>
      </c>
      <c r="I167" s="235"/>
      <c r="J167" s="230"/>
      <c r="K167" s="227" t="s">
        <v>1984</v>
      </c>
      <c r="L167" s="235"/>
      <c r="M167" s="232" t="s">
        <v>224</v>
      </c>
      <c r="N167" s="245" t="s">
        <v>1793</v>
      </c>
      <c r="O167" s="245" t="s">
        <v>1794</v>
      </c>
      <c r="P167" s="57"/>
      <c r="Q167" s="235" t="s">
        <v>1929</v>
      </c>
      <c r="R167" s="235" t="s">
        <v>1985</v>
      </c>
      <c r="S167" s="227" t="s">
        <v>1855</v>
      </c>
      <c r="T167" s="236" t="s">
        <v>1986</v>
      </c>
      <c r="U167" s="227" t="s">
        <v>1824</v>
      </c>
      <c r="V167" s="227" t="s">
        <v>1987</v>
      </c>
      <c r="W167" s="123" t="s">
        <v>1988</v>
      </c>
      <c r="X167" s="237"/>
      <c r="AA167" s="238">
        <f>IF(OR(J167="Fail",ISBLANK(J167)),INDEX('Issue Code Table'!C:C,MATCH(N:N,'Issue Code Table'!A:A,0)),IF(M167="Critical",6,IF(M167="Significant",5,IF(M167="Moderate",3,2))))</f>
        <v>3</v>
      </c>
    </row>
    <row r="168" spans="1:27" s="38" customFormat="1" ht="83.15" customHeight="1" x14ac:dyDescent="0.25">
      <c r="A168" s="226" t="s">
        <v>1989</v>
      </c>
      <c r="B168" s="227" t="s">
        <v>1990</v>
      </c>
      <c r="C168" s="227" t="s">
        <v>1991</v>
      </c>
      <c r="D168" s="230" t="s">
        <v>218</v>
      </c>
      <c r="E168" s="230" t="s">
        <v>1992</v>
      </c>
      <c r="F168" s="230" t="s">
        <v>1993</v>
      </c>
      <c r="G168" s="230" t="s">
        <v>237</v>
      </c>
      <c r="H168" s="230" t="s">
        <v>1994</v>
      </c>
      <c r="I168" s="235"/>
      <c r="J168" s="230"/>
      <c r="K168" s="227" t="s">
        <v>1995</v>
      </c>
      <c r="L168" s="230" t="s">
        <v>1996</v>
      </c>
      <c r="M168" s="245" t="s">
        <v>363</v>
      </c>
      <c r="N168" s="245" t="s">
        <v>1997</v>
      </c>
      <c r="O168" s="245" t="s">
        <v>1998</v>
      </c>
      <c r="P168" s="57"/>
      <c r="Q168" s="235" t="s">
        <v>1999</v>
      </c>
      <c r="R168" s="235" t="s">
        <v>2000</v>
      </c>
      <c r="S168" s="227" t="s">
        <v>2001</v>
      </c>
      <c r="T168" s="236" t="s">
        <v>2002</v>
      </c>
      <c r="U168" s="227" t="s">
        <v>2003</v>
      </c>
      <c r="V168" s="227" t="s">
        <v>2004</v>
      </c>
      <c r="W168" s="123" t="s">
        <v>2005</v>
      </c>
      <c r="X168" s="237"/>
      <c r="AA168" s="238">
        <f>IF(OR(J168="Fail",ISBLANK(J168)),INDEX('Issue Code Table'!C:C,MATCH(N:N,'Issue Code Table'!A:A,0)),IF(M168="Critical",6,IF(M168="Significant",5,IF(M168="Moderate",3,2))))</f>
        <v>1</v>
      </c>
    </row>
    <row r="169" spans="1:27" s="38" customFormat="1" ht="83.15" customHeight="1" x14ac:dyDescent="0.25">
      <c r="A169" s="226" t="s">
        <v>2006</v>
      </c>
      <c r="B169" s="227" t="s">
        <v>1990</v>
      </c>
      <c r="C169" s="227" t="s">
        <v>1991</v>
      </c>
      <c r="D169" s="230" t="s">
        <v>218</v>
      </c>
      <c r="E169" s="230" t="s">
        <v>2007</v>
      </c>
      <c r="F169" s="230" t="s">
        <v>2008</v>
      </c>
      <c r="G169" s="230" t="s">
        <v>237</v>
      </c>
      <c r="H169" s="230" t="s">
        <v>2009</v>
      </c>
      <c r="I169" s="235"/>
      <c r="J169" s="230"/>
      <c r="K169" s="227" t="s">
        <v>2010</v>
      </c>
      <c r="L169" s="235" t="s">
        <v>2011</v>
      </c>
      <c r="M169" s="245" t="s">
        <v>184</v>
      </c>
      <c r="N169" s="245" t="s">
        <v>2012</v>
      </c>
      <c r="O169" s="245" t="s">
        <v>2013</v>
      </c>
      <c r="P169" s="57"/>
      <c r="Q169" s="235" t="s">
        <v>1999</v>
      </c>
      <c r="R169" s="235" t="s">
        <v>2014</v>
      </c>
      <c r="S169" s="227" t="s">
        <v>2015</v>
      </c>
      <c r="T169" s="236" t="s">
        <v>2016</v>
      </c>
      <c r="U169" s="227" t="s">
        <v>2017</v>
      </c>
      <c r="V169" s="227" t="s">
        <v>2018</v>
      </c>
      <c r="W169" s="123" t="s">
        <v>2019</v>
      </c>
      <c r="X169" s="237" t="s">
        <v>248</v>
      </c>
      <c r="AA169" s="238">
        <f>IF(OR(J169="Fail",ISBLANK(J169)),INDEX('Issue Code Table'!C:C,MATCH(N:N,'Issue Code Table'!A:A,0)),IF(M169="Critical",6,IF(M169="Significant",5,IF(M169="Moderate",3,2))))</f>
        <v>5</v>
      </c>
    </row>
    <row r="170" spans="1:27" s="38" customFormat="1" ht="83.15" customHeight="1" x14ac:dyDescent="0.25">
      <c r="A170" s="226" t="s">
        <v>2020</v>
      </c>
      <c r="B170" s="227" t="s">
        <v>1990</v>
      </c>
      <c r="C170" s="230" t="s">
        <v>1991</v>
      </c>
      <c r="D170" s="230" t="s">
        <v>218</v>
      </c>
      <c r="E170" s="230" t="s">
        <v>2021</v>
      </c>
      <c r="F170" s="230" t="s">
        <v>2022</v>
      </c>
      <c r="G170" s="230" t="s">
        <v>237</v>
      </c>
      <c r="H170" s="230" t="s">
        <v>2023</v>
      </c>
      <c r="I170" s="235"/>
      <c r="J170" s="230"/>
      <c r="K170" s="227" t="s">
        <v>2024</v>
      </c>
      <c r="L170" s="230" t="s">
        <v>1996</v>
      </c>
      <c r="M170" s="245" t="s">
        <v>363</v>
      </c>
      <c r="N170" s="245" t="s">
        <v>1997</v>
      </c>
      <c r="O170" s="245" t="s">
        <v>1998</v>
      </c>
      <c r="P170" s="57"/>
      <c r="Q170" s="235" t="s">
        <v>1999</v>
      </c>
      <c r="R170" s="235" t="s">
        <v>2025</v>
      </c>
      <c r="S170" s="227" t="s">
        <v>2026</v>
      </c>
      <c r="T170" s="236" t="s">
        <v>2027</v>
      </c>
      <c r="U170" s="227" t="s">
        <v>2028</v>
      </c>
      <c r="V170" s="227" t="s">
        <v>2029</v>
      </c>
      <c r="W170" s="123" t="s">
        <v>2030</v>
      </c>
      <c r="X170" s="237"/>
      <c r="AA170" s="238">
        <f>IF(OR(J170="Fail",ISBLANK(J170)),INDEX('Issue Code Table'!C:C,MATCH(N:N,'Issue Code Table'!A:A,0)),IF(M170="Critical",6,IF(M170="Significant",5,IF(M170="Moderate",3,2))))</f>
        <v>1</v>
      </c>
    </row>
    <row r="171" spans="1:27" s="38" customFormat="1" ht="83.15" customHeight="1" x14ac:dyDescent="0.25">
      <c r="A171" s="226" t="s">
        <v>2031</v>
      </c>
      <c r="B171" s="227" t="s">
        <v>373</v>
      </c>
      <c r="C171" s="227" t="s">
        <v>374</v>
      </c>
      <c r="D171" s="230" t="s">
        <v>218</v>
      </c>
      <c r="E171" s="230" t="s">
        <v>2032</v>
      </c>
      <c r="F171" s="230" t="s">
        <v>2033</v>
      </c>
      <c r="G171" s="230" t="s">
        <v>237</v>
      </c>
      <c r="H171" s="230" t="s">
        <v>2034</v>
      </c>
      <c r="I171" s="235"/>
      <c r="J171" s="230"/>
      <c r="K171" s="227" t="s">
        <v>2035</v>
      </c>
      <c r="L171" s="235"/>
      <c r="M171" s="232" t="s">
        <v>184</v>
      </c>
      <c r="N171" s="245" t="s">
        <v>2036</v>
      </c>
      <c r="O171" s="245" t="s">
        <v>2037</v>
      </c>
      <c r="P171" s="57"/>
      <c r="Q171" s="235" t="s">
        <v>2038</v>
      </c>
      <c r="R171" s="235" t="s">
        <v>2039</v>
      </c>
      <c r="S171" s="227" t="s">
        <v>2040</v>
      </c>
      <c r="T171" s="236" t="s">
        <v>2041</v>
      </c>
      <c r="U171" s="227" t="s">
        <v>2042</v>
      </c>
      <c r="V171" s="227" t="s">
        <v>2043</v>
      </c>
      <c r="W171" s="123" t="s">
        <v>2044</v>
      </c>
      <c r="X171" s="237" t="s">
        <v>248</v>
      </c>
      <c r="AA171" s="238">
        <f>IF(OR(J171="Fail",ISBLANK(J171)),INDEX('Issue Code Table'!C:C,MATCH(N:N,'Issue Code Table'!A:A,0)),IF(M171="Critical",6,IF(M171="Significant",5,IF(M171="Moderate",3,2))))</f>
        <v>7</v>
      </c>
    </row>
    <row r="172" spans="1:27" s="38" customFormat="1" ht="83.15" customHeight="1" x14ac:dyDescent="0.25">
      <c r="A172" s="226" t="s">
        <v>2045</v>
      </c>
      <c r="B172" s="227" t="s">
        <v>373</v>
      </c>
      <c r="C172" s="227" t="s">
        <v>374</v>
      </c>
      <c r="D172" s="230" t="s">
        <v>218</v>
      </c>
      <c r="E172" s="230" t="s">
        <v>2046</v>
      </c>
      <c r="F172" s="230" t="s">
        <v>2047</v>
      </c>
      <c r="G172" s="230" t="s">
        <v>237</v>
      </c>
      <c r="H172" s="230" t="s">
        <v>2048</v>
      </c>
      <c r="I172" s="235"/>
      <c r="J172" s="230"/>
      <c r="K172" s="227" t="s">
        <v>2049</v>
      </c>
      <c r="L172" s="235" t="s">
        <v>2050</v>
      </c>
      <c r="M172" s="232" t="s">
        <v>184</v>
      </c>
      <c r="N172" s="233" t="s">
        <v>2051</v>
      </c>
      <c r="O172" s="245" t="s">
        <v>2052</v>
      </c>
      <c r="P172" s="57"/>
      <c r="Q172" s="235" t="s">
        <v>2038</v>
      </c>
      <c r="R172" s="235" t="s">
        <v>2053</v>
      </c>
      <c r="S172" s="227" t="s">
        <v>2054</v>
      </c>
      <c r="T172" s="236" t="s">
        <v>2055</v>
      </c>
      <c r="U172" s="227" t="s">
        <v>2056</v>
      </c>
      <c r="V172" s="227" t="s">
        <v>2057</v>
      </c>
      <c r="W172" s="123" t="s">
        <v>2058</v>
      </c>
      <c r="X172" s="237" t="s">
        <v>248</v>
      </c>
      <c r="AA172" s="238">
        <f>IF(OR(J172="Fail",ISBLANK(J172)),INDEX('Issue Code Table'!C:C,MATCH(N:N,'Issue Code Table'!A:A,0)),IF(M172="Critical",6,IF(M172="Significant",5,IF(M172="Moderate",3,2))))</f>
        <v>6</v>
      </c>
    </row>
    <row r="173" spans="1:27" s="38" customFormat="1" ht="83.15" customHeight="1" x14ac:dyDescent="0.25">
      <c r="A173" s="226" t="s">
        <v>2059</v>
      </c>
      <c r="B173" s="227" t="s">
        <v>373</v>
      </c>
      <c r="C173" s="227" t="s">
        <v>374</v>
      </c>
      <c r="D173" s="230" t="s">
        <v>163</v>
      </c>
      <c r="E173" s="230" t="s">
        <v>2060</v>
      </c>
      <c r="F173" s="230" t="s">
        <v>2061</v>
      </c>
      <c r="G173" s="230" t="s">
        <v>237</v>
      </c>
      <c r="H173" s="230" t="s">
        <v>2062</v>
      </c>
      <c r="I173" s="251"/>
      <c r="J173" s="230"/>
      <c r="K173" s="227" t="s">
        <v>2063</v>
      </c>
      <c r="L173" s="235" t="s">
        <v>2064</v>
      </c>
      <c r="M173" s="232" t="s">
        <v>184</v>
      </c>
      <c r="N173" s="233" t="s">
        <v>525</v>
      </c>
      <c r="O173" s="245" t="s">
        <v>526</v>
      </c>
      <c r="P173" s="57"/>
      <c r="Q173" s="235" t="s">
        <v>2038</v>
      </c>
      <c r="R173" s="235" t="s">
        <v>2065</v>
      </c>
      <c r="S173" s="227" t="s">
        <v>2066</v>
      </c>
      <c r="T173" s="236" t="s">
        <v>2067</v>
      </c>
      <c r="U173" s="227" t="s">
        <v>2068</v>
      </c>
      <c r="V173" s="248" t="s">
        <v>2069</v>
      </c>
      <c r="W173" s="123" t="s">
        <v>2070</v>
      </c>
      <c r="X173" s="237" t="s">
        <v>248</v>
      </c>
      <c r="AA173" s="238">
        <f>IF(OR(J173="Fail",ISBLANK(J173)),INDEX('Issue Code Table'!C:C,MATCH(N:N,'Issue Code Table'!A:A,0)),IF(M173="Critical",6,IF(M173="Significant",5,IF(M173="Moderate",3,2))))</f>
        <v>5</v>
      </c>
    </row>
    <row r="174" spans="1:27" s="38" customFormat="1" ht="83.15" customHeight="1" x14ac:dyDescent="0.25">
      <c r="A174" s="226" t="s">
        <v>2071</v>
      </c>
      <c r="B174" s="227" t="s">
        <v>373</v>
      </c>
      <c r="C174" s="227" t="s">
        <v>374</v>
      </c>
      <c r="D174" s="230" t="s">
        <v>218</v>
      </c>
      <c r="E174" s="230" t="s">
        <v>2072</v>
      </c>
      <c r="F174" s="230" t="s">
        <v>2073</v>
      </c>
      <c r="G174" s="230" t="s">
        <v>237</v>
      </c>
      <c r="H174" s="230" t="s">
        <v>2074</v>
      </c>
      <c r="I174" s="235"/>
      <c r="J174" s="230"/>
      <c r="K174" s="227" t="s">
        <v>2075</v>
      </c>
      <c r="L174" s="235"/>
      <c r="M174" s="232" t="s">
        <v>224</v>
      </c>
      <c r="N174" s="233" t="s">
        <v>2076</v>
      </c>
      <c r="O174" s="245" t="s">
        <v>2077</v>
      </c>
      <c r="P174" s="57"/>
      <c r="Q174" s="235" t="s">
        <v>2038</v>
      </c>
      <c r="R174" s="235" t="s">
        <v>2078</v>
      </c>
      <c r="S174" s="227" t="s">
        <v>2079</v>
      </c>
      <c r="T174" s="236" t="s">
        <v>2080</v>
      </c>
      <c r="U174" s="227" t="s">
        <v>2081</v>
      </c>
      <c r="V174" s="227" t="s">
        <v>2082</v>
      </c>
      <c r="W174" s="123" t="s">
        <v>2083</v>
      </c>
      <c r="X174" s="237"/>
      <c r="AA174" s="238">
        <f>IF(OR(J174="Fail",ISBLANK(J174)),INDEX('Issue Code Table'!C:C,MATCH(N:N,'Issue Code Table'!A:A,0)),IF(M174="Critical",6,IF(M174="Significant",5,IF(M174="Moderate",3,2))))</f>
        <v>3</v>
      </c>
    </row>
    <row r="175" spans="1:27" s="38" customFormat="1" ht="83.15" customHeight="1" x14ac:dyDescent="0.25">
      <c r="A175" s="226" t="s">
        <v>2084</v>
      </c>
      <c r="B175" s="227" t="s">
        <v>373</v>
      </c>
      <c r="C175" s="227" t="s">
        <v>374</v>
      </c>
      <c r="D175" s="230" t="s">
        <v>218</v>
      </c>
      <c r="E175" s="230" t="s">
        <v>2085</v>
      </c>
      <c r="F175" s="230" t="s">
        <v>2086</v>
      </c>
      <c r="G175" s="230" t="s">
        <v>237</v>
      </c>
      <c r="H175" s="230" t="s">
        <v>2087</v>
      </c>
      <c r="I175" s="235"/>
      <c r="J175" s="230"/>
      <c r="K175" s="227" t="s">
        <v>2088</v>
      </c>
      <c r="L175" s="235"/>
      <c r="M175" s="232" t="s">
        <v>184</v>
      </c>
      <c r="N175" s="233" t="s">
        <v>2089</v>
      </c>
      <c r="O175" s="245" t="s">
        <v>2090</v>
      </c>
      <c r="P175" s="57"/>
      <c r="Q175" s="235" t="s">
        <v>2038</v>
      </c>
      <c r="R175" s="235" t="s">
        <v>2091</v>
      </c>
      <c r="S175" s="227" t="s">
        <v>2092</v>
      </c>
      <c r="T175" s="236" t="s">
        <v>2093</v>
      </c>
      <c r="U175" s="227" t="s">
        <v>2094</v>
      </c>
      <c r="V175" s="227" t="s">
        <v>2095</v>
      </c>
      <c r="W175" s="123" t="s">
        <v>2096</v>
      </c>
      <c r="X175" s="237" t="s">
        <v>248</v>
      </c>
      <c r="AA175" s="238">
        <f>IF(OR(J175="Fail",ISBLANK(J175)),INDEX('Issue Code Table'!C:C,MATCH(N:N,'Issue Code Table'!A:A,0)),IF(M175="Critical",6,IF(M175="Significant",5,IF(M175="Moderate",3,2))))</f>
        <v>5</v>
      </c>
    </row>
    <row r="176" spans="1:27" s="38" customFormat="1" ht="83.15" customHeight="1" x14ac:dyDescent="0.25">
      <c r="A176" s="226" t="s">
        <v>2097</v>
      </c>
      <c r="B176" s="227" t="s">
        <v>373</v>
      </c>
      <c r="C176" s="227" t="s">
        <v>374</v>
      </c>
      <c r="D176" s="230" t="s">
        <v>218</v>
      </c>
      <c r="E176" s="230" t="s">
        <v>2098</v>
      </c>
      <c r="F176" s="230" t="s">
        <v>2099</v>
      </c>
      <c r="G176" s="230" t="s">
        <v>237</v>
      </c>
      <c r="H176" s="230" t="s">
        <v>2100</v>
      </c>
      <c r="I176" s="235"/>
      <c r="J176" s="230"/>
      <c r="K176" s="227" t="s">
        <v>2101</v>
      </c>
      <c r="L176" s="235"/>
      <c r="M176" s="245" t="s">
        <v>184</v>
      </c>
      <c r="N176" s="245" t="s">
        <v>2102</v>
      </c>
      <c r="O176" s="245" t="s">
        <v>2103</v>
      </c>
      <c r="P176" s="57"/>
      <c r="Q176" s="235" t="s">
        <v>2038</v>
      </c>
      <c r="R176" s="235" t="s">
        <v>2104</v>
      </c>
      <c r="S176" s="227" t="s">
        <v>2105</v>
      </c>
      <c r="T176" s="236" t="s">
        <v>2106</v>
      </c>
      <c r="U176" s="227" t="s">
        <v>2107</v>
      </c>
      <c r="V176" s="227" t="s">
        <v>2108</v>
      </c>
      <c r="W176" s="123" t="s">
        <v>2109</v>
      </c>
      <c r="X176" s="237" t="s">
        <v>248</v>
      </c>
      <c r="AA176" s="238">
        <f>IF(OR(J176="Fail",ISBLANK(J176)),INDEX('Issue Code Table'!C:C,MATCH(N:N,'Issue Code Table'!A:A,0)),IF(M176="Critical",6,IF(M176="Significant",5,IF(M176="Moderate",3,2))))</f>
        <v>4</v>
      </c>
    </row>
    <row r="177" spans="1:27" s="38" customFormat="1" ht="83.15" customHeight="1" x14ac:dyDescent="0.25">
      <c r="A177" s="226" t="s">
        <v>2110</v>
      </c>
      <c r="B177" s="227" t="s">
        <v>412</v>
      </c>
      <c r="C177" s="230" t="s">
        <v>413</v>
      </c>
      <c r="D177" s="230" t="s">
        <v>218</v>
      </c>
      <c r="E177" s="230" t="s">
        <v>2111</v>
      </c>
      <c r="F177" s="230" t="s">
        <v>2112</v>
      </c>
      <c r="G177" s="230" t="s">
        <v>2113</v>
      </c>
      <c r="H177" s="230" t="s">
        <v>2114</v>
      </c>
      <c r="I177" s="249"/>
      <c r="J177" s="230"/>
      <c r="K177" s="227" t="s">
        <v>2115</v>
      </c>
      <c r="L177" s="235"/>
      <c r="M177" s="245" t="s">
        <v>363</v>
      </c>
      <c r="N177" s="245" t="s">
        <v>364</v>
      </c>
      <c r="O177" s="246" t="s">
        <v>365</v>
      </c>
      <c r="P177" s="57"/>
      <c r="Q177" s="235" t="s">
        <v>2116</v>
      </c>
      <c r="R177" s="235" t="s">
        <v>2117</v>
      </c>
      <c r="S177" s="227" t="s">
        <v>2118</v>
      </c>
      <c r="T177" s="236" t="s">
        <v>2119</v>
      </c>
      <c r="U177" s="227" t="s">
        <v>2120</v>
      </c>
      <c r="V177" s="227" t="s">
        <v>2121</v>
      </c>
      <c r="W177" s="123" t="s">
        <v>2122</v>
      </c>
      <c r="X177" s="237"/>
      <c r="AA177" s="238">
        <f>IF(OR(J177="Fail",ISBLANK(J177)),INDEX('Issue Code Table'!C:C,MATCH(N:N,'Issue Code Table'!A:A,0)),IF(M177="Critical",6,IF(M177="Significant",5,IF(M177="Moderate",3,2))))</f>
        <v>2</v>
      </c>
    </row>
    <row r="178" spans="1:27" s="38" customFormat="1" ht="83.15" customHeight="1" x14ac:dyDescent="0.25">
      <c r="A178" s="226" t="s">
        <v>2123</v>
      </c>
      <c r="B178" s="227" t="s">
        <v>412</v>
      </c>
      <c r="C178" s="230" t="s">
        <v>413</v>
      </c>
      <c r="D178" s="230" t="s">
        <v>218</v>
      </c>
      <c r="E178" s="230" t="s">
        <v>2124</v>
      </c>
      <c r="F178" s="230" t="s">
        <v>2125</v>
      </c>
      <c r="G178" s="230" t="s">
        <v>2126</v>
      </c>
      <c r="H178" s="230" t="s">
        <v>2127</v>
      </c>
      <c r="I178" s="235"/>
      <c r="J178" s="230"/>
      <c r="K178" s="227" t="s">
        <v>2128</v>
      </c>
      <c r="L178" s="235"/>
      <c r="M178" s="232" t="s">
        <v>224</v>
      </c>
      <c r="N178" s="233" t="s">
        <v>813</v>
      </c>
      <c r="O178" s="240" t="s">
        <v>814</v>
      </c>
      <c r="P178" s="57"/>
      <c r="Q178" s="235" t="s">
        <v>2116</v>
      </c>
      <c r="R178" s="235" t="s">
        <v>2129</v>
      </c>
      <c r="S178" s="227" t="s">
        <v>2130</v>
      </c>
      <c r="T178" s="236" t="s">
        <v>2131</v>
      </c>
      <c r="U178" s="227" t="s">
        <v>2132</v>
      </c>
      <c r="V178" s="227" t="s">
        <v>2133</v>
      </c>
      <c r="W178" s="123" t="s">
        <v>2134</v>
      </c>
      <c r="X178" s="237"/>
      <c r="AA178" s="238">
        <f>IF(OR(J178="Fail",ISBLANK(J178)),INDEX('Issue Code Table'!C:C,MATCH(N:N,'Issue Code Table'!A:A,0)),IF(M178="Critical",6,IF(M178="Significant",5,IF(M178="Moderate",3,2))))</f>
        <v>5</v>
      </c>
    </row>
    <row r="179" spans="1:27" s="38" customFormat="1" ht="83.15" customHeight="1" x14ac:dyDescent="0.25">
      <c r="A179" s="226" t="s">
        <v>2135</v>
      </c>
      <c r="B179" s="227" t="s">
        <v>412</v>
      </c>
      <c r="C179" s="230" t="s">
        <v>413</v>
      </c>
      <c r="D179" s="230" t="s">
        <v>218</v>
      </c>
      <c r="E179" s="230" t="s">
        <v>2136</v>
      </c>
      <c r="F179" s="230" t="s">
        <v>2112</v>
      </c>
      <c r="G179" s="230" t="s">
        <v>2137</v>
      </c>
      <c r="H179" s="230" t="s">
        <v>2138</v>
      </c>
      <c r="I179" s="235"/>
      <c r="J179" s="230"/>
      <c r="K179" s="227" t="s">
        <v>2139</v>
      </c>
      <c r="L179" s="235"/>
      <c r="M179" s="245" t="s">
        <v>363</v>
      </c>
      <c r="N179" s="245" t="s">
        <v>364</v>
      </c>
      <c r="O179" s="246" t="s">
        <v>365</v>
      </c>
      <c r="P179" s="57"/>
      <c r="Q179" s="235" t="s">
        <v>2140</v>
      </c>
      <c r="R179" s="235" t="s">
        <v>2141</v>
      </c>
      <c r="S179" s="227" t="s">
        <v>2142</v>
      </c>
      <c r="T179" s="236" t="s">
        <v>2143</v>
      </c>
      <c r="U179" s="227" t="s">
        <v>2120</v>
      </c>
      <c r="V179" s="227" t="s">
        <v>2144</v>
      </c>
      <c r="W179" s="123" t="s">
        <v>2145</v>
      </c>
      <c r="X179" s="237"/>
      <c r="AA179" s="238">
        <f>IF(OR(J179="Fail",ISBLANK(J179)),INDEX('Issue Code Table'!C:C,MATCH(N:N,'Issue Code Table'!A:A,0)),IF(M179="Critical",6,IF(M179="Significant",5,IF(M179="Moderate",3,2))))</f>
        <v>2</v>
      </c>
    </row>
    <row r="180" spans="1:27" s="38" customFormat="1" ht="83.15" customHeight="1" x14ac:dyDescent="0.25">
      <c r="A180" s="226" t="s">
        <v>2146</v>
      </c>
      <c r="B180" s="227" t="s">
        <v>412</v>
      </c>
      <c r="C180" s="230" t="s">
        <v>413</v>
      </c>
      <c r="D180" s="230" t="s">
        <v>218</v>
      </c>
      <c r="E180" s="230" t="s">
        <v>2124</v>
      </c>
      <c r="F180" s="230" t="s">
        <v>2125</v>
      </c>
      <c r="G180" s="230" t="s">
        <v>2147</v>
      </c>
      <c r="H180" s="230" t="s">
        <v>2127</v>
      </c>
      <c r="I180" s="235"/>
      <c r="J180" s="230"/>
      <c r="K180" s="227" t="s">
        <v>2128</v>
      </c>
      <c r="L180" s="235"/>
      <c r="M180" s="232" t="s">
        <v>224</v>
      </c>
      <c r="N180" s="233" t="s">
        <v>813</v>
      </c>
      <c r="O180" s="240" t="s">
        <v>814</v>
      </c>
      <c r="P180" s="57"/>
      <c r="Q180" s="235" t="s">
        <v>2140</v>
      </c>
      <c r="R180" s="235" t="s">
        <v>2148</v>
      </c>
      <c r="S180" s="227" t="s">
        <v>2130</v>
      </c>
      <c r="T180" s="236" t="s">
        <v>2149</v>
      </c>
      <c r="U180" s="227" t="s">
        <v>2132</v>
      </c>
      <c r="V180" s="227" t="s">
        <v>2150</v>
      </c>
      <c r="W180" s="123" t="s">
        <v>2151</v>
      </c>
      <c r="X180" s="237"/>
      <c r="AA180" s="238">
        <f>IF(OR(J180="Fail",ISBLANK(J180)),INDEX('Issue Code Table'!C:C,MATCH(N:N,'Issue Code Table'!A:A,0)),IF(M180="Critical",6,IF(M180="Significant",5,IF(M180="Moderate",3,2))))</f>
        <v>5</v>
      </c>
    </row>
    <row r="181" spans="1:27" s="38" customFormat="1" ht="83.15" customHeight="1" x14ac:dyDescent="0.25">
      <c r="A181" s="226" t="s">
        <v>2152</v>
      </c>
      <c r="B181" s="227" t="s">
        <v>412</v>
      </c>
      <c r="C181" s="230" t="s">
        <v>413</v>
      </c>
      <c r="D181" s="230" t="s">
        <v>218</v>
      </c>
      <c r="E181" s="230" t="s">
        <v>2136</v>
      </c>
      <c r="F181" s="230" t="s">
        <v>2112</v>
      </c>
      <c r="G181" s="230" t="s">
        <v>2153</v>
      </c>
      <c r="H181" s="230" t="s">
        <v>2138</v>
      </c>
      <c r="I181" s="235"/>
      <c r="J181" s="230"/>
      <c r="K181" s="227" t="s">
        <v>2139</v>
      </c>
      <c r="L181" s="235"/>
      <c r="M181" s="245" t="s">
        <v>363</v>
      </c>
      <c r="N181" s="245" t="s">
        <v>364</v>
      </c>
      <c r="O181" s="246" t="s">
        <v>365</v>
      </c>
      <c r="P181" s="57"/>
      <c r="Q181" s="235" t="s">
        <v>2154</v>
      </c>
      <c r="R181" s="235" t="s">
        <v>2155</v>
      </c>
      <c r="S181" s="227" t="s">
        <v>2142</v>
      </c>
      <c r="T181" s="236" t="s">
        <v>2156</v>
      </c>
      <c r="U181" s="227" t="s">
        <v>2120</v>
      </c>
      <c r="V181" s="227" t="s">
        <v>2157</v>
      </c>
      <c r="W181" s="123" t="s">
        <v>2158</v>
      </c>
      <c r="X181" s="237"/>
      <c r="AA181" s="238">
        <f>IF(OR(J181="Fail",ISBLANK(J181)),INDEX('Issue Code Table'!C:C,MATCH(N:N,'Issue Code Table'!A:A,0)),IF(M181="Critical",6,IF(M181="Significant",5,IF(M181="Moderate",3,2))))</f>
        <v>2</v>
      </c>
    </row>
    <row r="182" spans="1:27" s="38" customFormat="1" ht="83.15" customHeight="1" x14ac:dyDescent="0.25">
      <c r="A182" s="226" t="s">
        <v>2159</v>
      </c>
      <c r="B182" s="227" t="s">
        <v>412</v>
      </c>
      <c r="C182" s="230" t="s">
        <v>413</v>
      </c>
      <c r="D182" s="230" t="s">
        <v>218</v>
      </c>
      <c r="E182" s="230" t="s">
        <v>2124</v>
      </c>
      <c r="F182" s="230" t="s">
        <v>2125</v>
      </c>
      <c r="G182" s="230" t="s">
        <v>2160</v>
      </c>
      <c r="H182" s="230" t="s">
        <v>2127</v>
      </c>
      <c r="I182" s="235"/>
      <c r="J182" s="230"/>
      <c r="K182" s="227" t="s">
        <v>2128</v>
      </c>
      <c r="L182" s="235"/>
      <c r="M182" s="232" t="s">
        <v>224</v>
      </c>
      <c r="N182" s="233" t="s">
        <v>813</v>
      </c>
      <c r="O182" s="240" t="s">
        <v>814</v>
      </c>
      <c r="P182" s="57"/>
      <c r="Q182" s="235" t="s">
        <v>2154</v>
      </c>
      <c r="R182" s="235" t="s">
        <v>2161</v>
      </c>
      <c r="S182" s="227" t="s">
        <v>2130</v>
      </c>
      <c r="T182" s="236" t="s">
        <v>2162</v>
      </c>
      <c r="U182" s="227" t="s">
        <v>2132</v>
      </c>
      <c r="V182" s="227" t="s">
        <v>2163</v>
      </c>
      <c r="W182" s="123" t="s">
        <v>2164</v>
      </c>
      <c r="X182" s="237"/>
      <c r="AA182" s="238">
        <f>IF(OR(J182="Fail",ISBLANK(J182)),INDEX('Issue Code Table'!C:C,MATCH(N:N,'Issue Code Table'!A:A,0)),IF(M182="Critical",6,IF(M182="Significant",5,IF(M182="Moderate",3,2))))</f>
        <v>5</v>
      </c>
    </row>
    <row r="183" spans="1:27" s="38" customFormat="1" ht="83.15" customHeight="1" x14ac:dyDescent="0.25">
      <c r="A183" s="226" t="s">
        <v>2165</v>
      </c>
      <c r="B183" s="227" t="s">
        <v>216</v>
      </c>
      <c r="C183" s="227" t="s">
        <v>217</v>
      </c>
      <c r="D183" s="230" t="s">
        <v>218</v>
      </c>
      <c r="E183" s="230" t="s">
        <v>2166</v>
      </c>
      <c r="F183" s="230" t="s">
        <v>2167</v>
      </c>
      <c r="G183" s="230" t="s">
        <v>2168</v>
      </c>
      <c r="H183" s="230" t="s">
        <v>2169</v>
      </c>
      <c r="I183" s="235"/>
      <c r="J183" s="230"/>
      <c r="K183" s="227" t="s">
        <v>2170</v>
      </c>
      <c r="L183" s="235"/>
      <c r="M183" s="232" t="s">
        <v>184</v>
      </c>
      <c r="N183" s="245" t="s">
        <v>2171</v>
      </c>
      <c r="O183" s="246" t="s">
        <v>2172</v>
      </c>
      <c r="P183" s="57"/>
      <c r="Q183" s="235" t="s">
        <v>2173</v>
      </c>
      <c r="R183" s="235" t="s">
        <v>2174</v>
      </c>
      <c r="S183" s="227" t="s">
        <v>2175</v>
      </c>
      <c r="T183" s="236" t="s">
        <v>2176</v>
      </c>
      <c r="U183" s="227" t="s">
        <v>2177</v>
      </c>
      <c r="V183" s="227" t="s">
        <v>2178</v>
      </c>
      <c r="W183" s="123" t="s">
        <v>2179</v>
      </c>
      <c r="X183" s="237" t="s">
        <v>248</v>
      </c>
      <c r="AA183" s="238">
        <f>IF(OR(J183="Fail",ISBLANK(J183)),INDEX('Issue Code Table'!C:C,MATCH(N:N,'Issue Code Table'!A:A,0)),IF(M183="Critical",6,IF(M183="Significant",5,IF(M183="Moderate",3,2))))</f>
        <v>6</v>
      </c>
    </row>
    <row r="184" spans="1:27" s="38" customFormat="1" ht="83.15" customHeight="1" x14ac:dyDescent="0.25">
      <c r="A184" s="226" t="s">
        <v>2180</v>
      </c>
      <c r="B184" s="227" t="s">
        <v>589</v>
      </c>
      <c r="C184" s="227" t="s">
        <v>590</v>
      </c>
      <c r="D184" s="230" t="s">
        <v>218</v>
      </c>
      <c r="E184" s="230" t="s">
        <v>2181</v>
      </c>
      <c r="F184" s="230" t="s">
        <v>2182</v>
      </c>
      <c r="G184" s="230" t="s">
        <v>2183</v>
      </c>
      <c r="H184" s="230" t="s">
        <v>2184</v>
      </c>
      <c r="I184" s="235"/>
      <c r="J184" s="230"/>
      <c r="K184" s="227" t="s">
        <v>2185</v>
      </c>
      <c r="L184" s="235"/>
      <c r="M184" s="232" t="s">
        <v>184</v>
      </c>
      <c r="N184" s="245" t="s">
        <v>287</v>
      </c>
      <c r="O184" s="246" t="s">
        <v>288</v>
      </c>
      <c r="P184" s="57"/>
      <c r="Q184" s="235" t="s">
        <v>2186</v>
      </c>
      <c r="R184" s="235" t="s">
        <v>2187</v>
      </c>
      <c r="S184" s="227" t="s">
        <v>2188</v>
      </c>
      <c r="T184" s="236" t="s">
        <v>2189</v>
      </c>
      <c r="U184" s="227" t="s">
        <v>2190</v>
      </c>
      <c r="V184" s="227" t="s">
        <v>2191</v>
      </c>
      <c r="W184" s="123" t="s">
        <v>2192</v>
      </c>
      <c r="X184" s="237" t="s">
        <v>248</v>
      </c>
      <c r="AA184" s="238">
        <f>IF(OR(J184="Fail",ISBLANK(J184)),INDEX('Issue Code Table'!C:C,MATCH(N:N,'Issue Code Table'!A:A,0)),IF(M184="Critical",6,IF(M184="Significant",5,IF(M184="Moderate",3,2))))</f>
        <v>5</v>
      </c>
    </row>
    <row r="185" spans="1:27" ht="12.5" x14ac:dyDescent="0.25">
      <c r="A185" s="57"/>
      <c r="B185" s="100" t="s">
        <v>2193</v>
      </c>
      <c r="C185" s="57"/>
      <c r="D185" s="57"/>
      <c r="E185" s="57"/>
      <c r="F185" s="57"/>
      <c r="G185" s="57"/>
      <c r="H185" s="57"/>
      <c r="I185" s="57"/>
      <c r="J185" s="57"/>
      <c r="K185" s="57"/>
      <c r="L185" s="57"/>
      <c r="M185" s="57"/>
      <c r="N185" s="117"/>
      <c r="O185" s="57"/>
      <c r="P185" s="57"/>
      <c r="Q185" s="57"/>
      <c r="R185" s="57"/>
      <c r="S185" s="57"/>
      <c r="T185" s="104"/>
      <c r="U185" s="57"/>
      <c r="V185" s="57"/>
      <c r="W185" s="57"/>
      <c r="X185" s="57"/>
      <c r="Y185" s="39"/>
      <c r="AA185" s="57"/>
    </row>
    <row r="186" spans="1:27" ht="12.5" x14ac:dyDescent="0.25">
      <c r="V186" s="39"/>
      <c r="W186" s="39"/>
      <c r="Y186" s="39"/>
    </row>
    <row r="187" spans="1:27" ht="12.5" x14ac:dyDescent="0.25">
      <c r="V187" s="39"/>
      <c r="W187" s="39"/>
      <c r="Y187" s="39"/>
    </row>
    <row r="188" spans="1:27" ht="12.5" x14ac:dyDescent="0.25">
      <c r="V188" s="39"/>
      <c r="W188" s="39"/>
      <c r="Y188" s="39"/>
    </row>
    <row r="189" spans="1:27" ht="12.5" x14ac:dyDescent="0.25">
      <c r="V189" s="39"/>
      <c r="W189" s="39"/>
      <c r="Y189" s="39"/>
    </row>
    <row r="190" spans="1:27" ht="12.5" hidden="1" x14ac:dyDescent="0.25">
      <c r="V190" s="39"/>
      <c r="W190" s="39"/>
      <c r="Y190" s="39"/>
    </row>
    <row r="191" spans="1:27" ht="12.5" hidden="1" x14ac:dyDescent="0.25">
      <c r="W191" s="39"/>
      <c r="Y191" s="39"/>
    </row>
    <row r="192" spans="1:27" ht="12.5" hidden="1" x14ac:dyDescent="0.25">
      <c r="W192" s="39"/>
      <c r="Y192" s="39"/>
    </row>
    <row r="193" spans="9:25" ht="12.5" hidden="1" x14ac:dyDescent="0.25">
      <c r="V193" s="39"/>
      <c r="W193" s="39"/>
      <c r="Y193" s="39"/>
    </row>
    <row r="194" spans="9:25" ht="12.5" hidden="1" x14ac:dyDescent="0.25">
      <c r="I194" s="39" t="s">
        <v>57</v>
      </c>
      <c r="V194" s="39"/>
      <c r="W194" s="39"/>
      <c r="Y194" s="39"/>
    </row>
    <row r="195" spans="9:25" ht="12.5" hidden="1" x14ac:dyDescent="0.25">
      <c r="I195" s="39" t="s">
        <v>58</v>
      </c>
      <c r="V195" s="39"/>
      <c r="W195" s="39"/>
      <c r="Y195" s="39"/>
    </row>
    <row r="196" spans="9:25" ht="12.5" hidden="1" x14ac:dyDescent="0.25">
      <c r="I196" s="39" t="s">
        <v>46</v>
      </c>
      <c r="V196" s="39"/>
      <c r="W196" s="39"/>
      <c r="Y196" s="39"/>
    </row>
    <row r="197" spans="9:25" ht="12.5" hidden="1" x14ac:dyDescent="0.25">
      <c r="I197" s="39" t="s">
        <v>2194</v>
      </c>
      <c r="V197" s="39"/>
      <c r="W197" s="39"/>
      <c r="Y197" s="39"/>
    </row>
    <row r="198" spans="9:25" ht="12.5" hidden="1" x14ac:dyDescent="0.25">
      <c r="V198" s="39"/>
      <c r="W198" s="39"/>
      <c r="Y198" s="39"/>
    </row>
    <row r="199" spans="9:25" ht="12.5" hidden="1" x14ac:dyDescent="0.25">
      <c r="I199" s="53" t="s">
        <v>2195</v>
      </c>
      <c r="V199" s="39"/>
      <c r="W199" s="39"/>
      <c r="Y199" s="39"/>
    </row>
    <row r="200" spans="9:25" ht="12.5" hidden="1" x14ac:dyDescent="0.25">
      <c r="I200" s="55" t="s">
        <v>170</v>
      </c>
      <c r="V200" s="39"/>
      <c r="W200" s="39"/>
      <c r="Y200" s="39"/>
    </row>
    <row r="201" spans="9:25" ht="12.5" hidden="1" x14ac:dyDescent="0.25">
      <c r="I201" s="53" t="s">
        <v>184</v>
      </c>
      <c r="V201" s="39"/>
      <c r="W201" s="39"/>
      <c r="Y201" s="39"/>
    </row>
    <row r="202" spans="9:25" ht="12.5" hidden="1" x14ac:dyDescent="0.25">
      <c r="I202" s="53" t="s">
        <v>224</v>
      </c>
      <c r="W202" s="39"/>
      <c r="Y202" s="39"/>
    </row>
    <row r="203" spans="9:25" ht="12.5" hidden="1" x14ac:dyDescent="0.25">
      <c r="I203" s="53" t="s">
        <v>363</v>
      </c>
      <c r="W203" s="39"/>
      <c r="Y203" s="39"/>
    </row>
    <row r="204" spans="9:25" ht="12.75" hidden="1" customHeight="1" x14ac:dyDescent="0.25"/>
    <row r="205" spans="9:25" ht="12.75" hidden="1" customHeight="1" x14ac:dyDescent="0.25"/>
    <row r="206" spans="9:25" ht="12.75" hidden="1" customHeight="1" x14ac:dyDescent="0.25"/>
    <row r="207" spans="9:25" ht="12.75" hidden="1" customHeight="1" x14ac:dyDescent="0.25"/>
    <row r="208" spans="9:25" ht="12.75" hidden="1" customHeight="1" x14ac:dyDescent="0.25"/>
    <row r="209" ht="12.75" hidden="1" customHeight="1" x14ac:dyDescent="0.25"/>
    <row r="210" ht="12.75" hidden="1" customHeight="1" x14ac:dyDescent="0.25"/>
  </sheetData>
  <protectedRanges>
    <protectedRange password="E1A2" sqref="N8:O8" name="Range1_1_3"/>
    <protectedRange password="E1A2" sqref="O182 N9:O9 O35:O36 O44 O49 O52 O64:O65 O67 O77 O86 O92 O94:O107 O109 O112:O117 O119 O121 O123:O124 O128 O130:O132 O137:O140 O142:O147 O158 O162:O163 O178 O180" name="Range1_1_5"/>
    <protectedRange password="E1A2" sqref="N13:O13" name="Range1_1_8"/>
    <protectedRange password="E1A2" sqref="N18:O18" name="Range1_1_9"/>
    <protectedRange password="E1A2" sqref="N26:O26" name="Range1_1_10"/>
    <protectedRange password="E1A2" sqref="N29:O29" name="Range1_1_12"/>
    <protectedRange password="E1A2" sqref="N30:O30" name="Range1_1_13"/>
    <protectedRange password="E1A2" sqref="N35" name="Range1_1_14"/>
    <protectedRange password="E1A2" sqref="N36" name="Range1_1_15"/>
    <protectedRange password="E1A2" sqref="N40:O40 N42:O42" name="Range1_1_16"/>
    <protectedRange password="E1A2" sqref="N41:O41" name="Range1_1_17"/>
    <protectedRange password="E1A2" sqref="N52" name="Range1_1_20"/>
    <protectedRange password="E1A2" sqref="N54:O54 N65" name="Range1_1_21"/>
    <protectedRange password="E1A2" sqref="N63:O63" name="Range1_1_23"/>
    <protectedRange password="E1A2" sqref="AA3:AA184" name="Range1_1_1"/>
    <protectedRange password="E1A2" sqref="AA2" name="Range1_1_2"/>
    <protectedRange password="E1A2" sqref="N2:O2" name="Range1_5_1_1"/>
    <protectedRange password="E1A2" sqref="N3:O3" name="Range1_2_1_1"/>
    <protectedRange password="E1A2" sqref="N4:O4" name="Range1_4_1"/>
    <protectedRange password="E1A2" sqref="W2" name="Range1_14"/>
    <protectedRange password="E1A2" sqref="P5:P6" name="Range1_2_2"/>
    <protectedRange password="E1A2" sqref="O5" name="Range1_1_2_2"/>
    <protectedRange password="E1A2" sqref="W3" name="Range1_1_4_1_1_1_1"/>
  </protectedRanges>
  <autoFilter ref="A2:AG185" xr:uid="{ACC840FA-AE2A-44CD-B9B8-367236B68588}"/>
  <customSheetViews>
    <customSheetView guid="{BD112224-E283-B04B-BA9E-A14CDB07129F}" scale="75" showPageBreaks="1" showGridLines="0" printArea="1" showAutoFilter="1" hiddenRows="1" showRuler="0">
      <pane ySplit="1.0161290322580645" topLeftCell="A2" activePane="bottomLeft" state="frozenSplit"/>
      <selection pane="bottomLeft" activeCell="F5" sqref="F5"/>
      <pageMargins left="0" right="0" top="0" bottom="0" header="0" footer="0"/>
      <printOptions horizontalCentered="1"/>
      <pageSetup scale="65" orientation="landscape" horizontalDpi="1200" verticalDpi="1200"/>
      <headerFooter>
        <oddHeader>&amp;CIRS Office of Safeguards SCSEM</oddHeader>
        <oddFooter>&amp;L&amp;F&amp;RPage &amp;P of &amp;N</oddFooter>
      </headerFooter>
      <autoFilter ref="A1:U232" xr:uid="{CEF5C0E0-A51C-40C2-8A74-7E2B16E4678E}"/>
    </customSheetView>
    <customSheetView guid="{E59820EF-6C89-44E6-B879-1DD779169C88}" scale="70" showGridLines="0" showAutoFilter="1" hiddenRows="1" showRuler="0">
      <pane ySplit="1" topLeftCell="A2" activePane="bottomLeft" state="frozenSplit"/>
      <selection pane="bottomLeft" activeCell="D2" sqref="D2"/>
      <pageMargins left="0" right="0" top="0" bottom="0" header="0" footer="0"/>
      <printOptions horizontalCentered="1"/>
      <pageSetup scale="65" orientation="landscape" horizontalDpi="1200" verticalDpi="1200"/>
      <headerFooter>
        <oddHeader>&amp;CIRS Office of Safeguards SCSEM</oddHeader>
        <oddFooter>&amp;L&amp;F&amp;RPage &amp;P of &amp;N</oddFooter>
      </headerFooter>
      <autoFilter ref="A1:U234" xr:uid="{5AB339C6-0AAE-4E8A-AE48-09935EC53597}"/>
    </customSheetView>
    <customSheetView guid="{1023C5E4-CD56-4E4F-AE92-163629BF9714}" scale="75" showGridLines="0" showAutoFilter="1" hiddenRows="1" showRuler="0">
      <pane ySplit="1" topLeftCell="A2" activePane="bottomLeft" state="frozenSplit"/>
      <selection pane="bottomLeft" activeCell="F5" sqref="F5"/>
      <pageMargins left="0" right="0" top="0" bottom="0" header="0" footer="0"/>
      <printOptions horizontalCentered="1"/>
      <pageSetup scale="65" orientation="landscape" horizontalDpi="1200" verticalDpi="1200"/>
      <headerFooter>
        <oddHeader>&amp;CIRS Office of Safeguards SCSEM</oddHeader>
        <oddFooter>&amp;L&amp;F&amp;RPage &amp;P of &amp;N</oddFooter>
      </headerFooter>
      <autoFilter ref="A1:U232" xr:uid="{67F38ED3-CA36-4EE1-A52F-6053296AFBDC}"/>
    </customSheetView>
  </customSheetViews>
  <phoneticPr fontId="3" type="noConversion"/>
  <conditionalFormatting sqref="M8">
    <cfRule type="cellIs" dxfId="327" priority="720" stopIfTrue="1" operator="equal">
      <formula>"Pass"</formula>
    </cfRule>
    <cfRule type="cellIs" dxfId="326" priority="721" stopIfTrue="1" operator="equal">
      <formula>"Critical "</formula>
    </cfRule>
    <cfRule type="cellIs" dxfId="325" priority="722" stopIfTrue="1" operator="equal">
      <formula>"Info"</formula>
    </cfRule>
  </conditionalFormatting>
  <conditionalFormatting sqref="M8">
    <cfRule type="cellIs" dxfId="324" priority="723" stopIfTrue="1" operator="equal">
      <formula>"Critical"</formula>
    </cfRule>
  </conditionalFormatting>
  <conditionalFormatting sqref="M7">
    <cfRule type="cellIs" dxfId="323" priority="719" stopIfTrue="1" operator="equal">
      <formula>"Critical"</formula>
    </cfRule>
  </conditionalFormatting>
  <conditionalFormatting sqref="M9">
    <cfRule type="cellIs" dxfId="322" priority="703" stopIfTrue="1" operator="equal">
      <formula>"Pass"</formula>
    </cfRule>
    <cfRule type="cellIs" dxfId="321" priority="704" stopIfTrue="1" operator="equal">
      <formula>"Critical "</formula>
    </cfRule>
    <cfRule type="cellIs" dxfId="320" priority="705" stopIfTrue="1" operator="equal">
      <formula>"Info"</formula>
    </cfRule>
  </conditionalFormatting>
  <conditionalFormatting sqref="M9">
    <cfRule type="cellIs" dxfId="319" priority="706" stopIfTrue="1" operator="equal">
      <formula>"Critical"</formula>
    </cfRule>
  </conditionalFormatting>
  <conditionalFormatting sqref="M10">
    <cfRule type="cellIs" dxfId="318" priority="695" stopIfTrue="1" operator="equal">
      <formula>"Pass"</formula>
    </cfRule>
    <cfRule type="cellIs" dxfId="317" priority="696" stopIfTrue="1" operator="equal">
      <formula>"Critical "</formula>
    </cfRule>
    <cfRule type="cellIs" dxfId="316" priority="697" stopIfTrue="1" operator="equal">
      <formula>"Info"</formula>
    </cfRule>
  </conditionalFormatting>
  <conditionalFormatting sqref="M10">
    <cfRule type="cellIs" dxfId="315" priority="698" stopIfTrue="1" operator="equal">
      <formula>"Critical"</formula>
    </cfRule>
  </conditionalFormatting>
  <conditionalFormatting sqref="M13">
    <cfRule type="cellIs" dxfId="314" priority="681" stopIfTrue="1" operator="equal">
      <formula>"Pass"</formula>
    </cfRule>
    <cfRule type="cellIs" dxfId="313" priority="682" stopIfTrue="1" operator="equal">
      <formula>"Critical "</formula>
    </cfRule>
    <cfRule type="cellIs" dxfId="312" priority="683" stopIfTrue="1" operator="equal">
      <formula>"Info"</formula>
    </cfRule>
  </conditionalFormatting>
  <conditionalFormatting sqref="M13">
    <cfRule type="cellIs" dxfId="311" priority="684" stopIfTrue="1" operator="equal">
      <formula>"Critical"</formula>
    </cfRule>
  </conditionalFormatting>
  <conditionalFormatting sqref="M14">
    <cfRule type="cellIs" dxfId="310" priority="677" stopIfTrue="1" operator="equal">
      <formula>"Pass"</formula>
    </cfRule>
    <cfRule type="cellIs" dxfId="309" priority="678" stopIfTrue="1" operator="equal">
      <formula>"Critical "</formula>
    </cfRule>
    <cfRule type="cellIs" dxfId="308" priority="679" stopIfTrue="1" operator="equal">
      <formula>"Info"</formula>
    </cfRule>
  </conditionalFormatting>
  <conditionalFormatting sqref="M14">
    <cfRule type="cellIs" dxfId="307" priority="680" stopIfTrue="1" operator="equal">
      <formula>"Critical"</formula>
    </cfRule>
  </conditionalFormatting>
  <conditionalFormatting sqref="M15">
    <cfRule type="cellIs" dxfId="306" priority="673" stopIfTrue="1" operator="equal">
      <formula>"Pass"</formula>
    </cfRule>
    <cfRule type="cellIs" dxfId="305" priority="674" stopIfTrue="1" operator="equal">
      <formula>"Critical "</formula>
    </cfRule>
    <cfRule type="cellIs" dxfId="304" priority="675" stopIfTrue="1" operator="equal">
      <formula>"Info"</formula>
    </cfRule>
  </conditionalFormatting>
  <conditionalFormatting sqref="M15">
    <cfRule type="cellIs" dxfId="303" priority="676" stopIfTrue="1" operator="equal">
      <formula>"Critical"</formula>
    </cfRule>
  </conditionalFormatting>
  <conditionalFormatting sqref="M16">
    <cfRule type="cellIs" dxfId="302" priority="669" stopIfTrue="1" operator="equal">
      <formula>"Pass"</formula>
    </cfRule>
    <cfRule type="cellIs" dxfId="301" priority="670" stopIfTrue="1" operator="equal">
      <formula>"Critical "</formula>
    </cfRule>
    <cfRule type="cellIs" dxfId="300" priority="671" stopIfTrue="1" operator="equal">
      <formula>"Info"</formula>
    </cfRule>
  </conditionalFormatting>
  <conditionalFormatting sqref="M16">
    <cfRule type="cellIs" dxfId="299" priority="672" stopIfTrue="1" operator="equal">
      <formula>"Critical"</formula>
    </cfRule>
  </conditionalFormatting>
  <conditionalFormatting sqref="M18">
    <cfRule type="cellIs" dxfId="298" priority="656" stopIfTrue="1" operator="equal">
      <formula>"Pass"</formula>
    </cfRule>
    <cfRule type="cellIs" dxfId="297" priority="657" stopIfTrue="1" operator="equal">
      <formula>"Critical "</formula>
    </cfRule>
    <cfRule type="cellIs" dxfId="296" priority="658" stopIfTrue="1" operator="equal">
      <formula>"Info"</formula>
    </cfRule>
  </conditionalFormatting>
  <conditionalFormatting sqref="M18">
    <cfRule type="cellIs" dxfId="295" priority="659" stopIfTrue="1" operator="equal">
      <formula>"Critical"</formula>
    </cfRule>
  </conditionalFormatting>
  <conditionalFormatting sqref="M19">
    <cfRule type="cellIs" dxfId="294" priority="652" stopIfTrue="1" operator="equal">
      <formula>"Pass"</formula>
    </cfRule>
    <cfRule type="cellIs" dxfId="293" priority="653" stopIfTrue="1" operator="equal">
      <formula>"Critical "</formula>
    </cfRule>
    <cfRule type="cellIs" dxfId="292" priority="654" stopIfTrue="1" operator="equal">
      <formula>"Info"</formula>
    </cfRule>
  </conditionalFormatting>
  <conditionalFormatting sqref="M19">
    <cfRule type="cellIs" dxfId="291" priority="655" stopIfTrue="1" operator="equal">
      <formula>"Critical"</formula>
    </cfRule>
  </conditionalFormatting>
  <conditionalFormatting sqref="M21">
    <cfRule type="cellIs" dxfId="290" priority="639" stopIfTrue="1" operator="equal">
      <formula>"Pass"</formula>
    </cfRule>
    <cfRule type="cellIs" dxfId="289" priority="640" stopIfTrue="1" operator="equal">
      <formula>"Critical "</formula>
    </cfRule>
    <cfRule type="cellIs" dxfId="288" priority="641" stopIfTrue="1" operator="equal">
      <formula>"Info"</formula>
    </cfRule>
  </conditionalFormatting>
  <conditionalFormatting sqref="M21">
    <cfRule type="cellIs" dxfId="287" priority="642" stopIfTrue="1" operator="equal">
      <formula>"Critical"</formula>
    </cfRule>
  </conditionalFormatting>
  <conditionalFormatting sqref="M22">
    <cfRule type="cellIs" dxfId="286" priority="631" stopIfTrue="1" operator="equal">
      <formula>"Pass"</formula>
    </cfRule>
    <cfRule type="cellIs" dxfId="285" priority="632" stopIfTrue="1" operator="equal">
      <formula>"Critical "</formula>
    </cfRule>
    <cfRule type="cellIs" dxfId="284" priority="633" stopIfTrue="1" operator="equal">
      <formula>"Info"</formula>
    </cfRule>
  </conditionalFormatting>
  <conditionalFormatting sqref="M22">
    <cfRule type="cellIs" dxfId="283" priority="634" stopIfTrue="1" operator="equal">
      <formula>"Critical"</formula>
    </cfRule>
  </conditionalFormatting>
  <conditionalFormatting sqref="M23">
    <cfRule type="cellIs" dxfId="282" priority="627" stopIfTrue="1" operator="equal">
      <formula>"Pass"</formula>
    </cfRule>
    <cfRule type="cellIs" dxfId="281" priority="628" stopIfTrue="1" operator="equal">
      <formula>"Critical "</formula>
    </cfRule>
    <cfRule type="cellIs" dxfId="280" priority="629" stopIfTrue="1" operator="equal">
      <formula>"Info"</formula>
    </cfRule>
  </conditionalFormatting>
  <conditionalFormatting sqref="M23">
    <cfRule type="cellIs" dxfId="279" priority="630" stopIfTrue="1" operator="equal">
      <formula>"Critical"</formula>
    </cfRule>
  </conditionalFormatting>
  <conditionalFormatting sqref="M24">
    <cfRule type="cellIs" dxfId="278" priority="623" stopIfTrue="1" operator="equal">
      <formula>"Pass"</formula>
    </cfRule>
    <cfRule type="cellIs" dxfId="277" priority="624" stopIfTrue="1" operator="equal">
      <formula>"Critical "</formula>
    </cfRule>
    <cfRule type="cellIs" dxfId="276" priority="625" stopIfTrue="1" operator="equal">
      <formula>"Info"</formula>
    </cfRule>
  </conditionalFormatting>
  <conditionalFormatting sqref="M24">
    <cfRule type="cellIs" dxfId="275" priority="626" stopIfTrue="1" operator="equal">
      <formula>"Critical"</formula>
    </cfRule>
  </conditionalFormatting>
  <conditionalFormatting sqref="M25">
    <cfRule type="cellIs" dxfId="274" priority="619" stopIfTrue="1" operator="equal">
      <formula>"Pass"</formula>
    </cfRule>
    <cfRule type="cellIs" dxfId="273" priority="620" stopIfTrue="1" operator="equal">
      <formula>"Critical "</formula>
    </cfRule>
    <cfRule type="cellIs" dxfId="272" priority="621" stopIfTrue="1" operator="equal">
      <formula>"Info"</formula>
    </cfRule>
  </conditionalFormatting>
  <conditionalFormatting sqref="M25">
    <cfRule type="cellIs" dxfId="271" priority="622" stopIfTrue="1" operator="equal">
      <formula>"Critical"</formula>
    </cfRule>
  </conditionalFormatting>
  <conditionalFormatting sqref="M27">
    <cfRule type="cellIs" dxfId="270" priority="611" stopIfTrue="1" operator="equal">
      <formula>"Pass"</formula>
    </cfRule>
    <cfRule type="cellIs" dxfId="269" priority="612" stopIfTrue="1" operator="equal">
      <formula>"Critical "</formula>
    </cfRule>
    <cfRule type="cellIs" dxfId="268" priority="613" stopIfTrue="1" operator="equal">
      <formula>"Info"</formula>
    </cfRule>
  </conditionalFormatting>
  <conditionalFormatting sqref="M27">
    <cfRule type="cellIs" dxfId="267" priority="614" stopIfTrue="1" operator="equal">
      <formula>"Critical"</formula>
    </cfRule>
  </conditionalFormatting>
  <conditionalFormatting sqref="M28">
    <cfRule type="cellIs" dxfId="266" priority="607" stopIfTrue="1" operator="equal">
      <formula>"Pass"</formula>
    </cfRule>
    <cfRule type="cellIs" dxfId="265" priority="608" stopIfTrue="1" operator="equal">
      <formula>"Critical "</formula>
    </cfRule>
    <cfRule type="cellIs" dxfId="264" priority="609" stopIfTrue="1" operator="equal">
      <formula>"Info"</formula>
    </cfRule>
  </conditionalFormatting>
  <conditionalFormatting sqref="M28">
    <cfRule type="cellIs" dxfId="263" priority="610" stopIfTrue="1" operator="equal">
      <formula>"Critical"</formula>
    </cfRule>
  </conditionalFormatting>
  <conditionalFormatting sqref="M29">
    <cfRule type="cellIs" dxfId="262" priority="602" stopIfTrue="1" operator="equal">
      <formula>"Critical"</formula>
    </cfRule>
  </conditionalFormatting>
  <conditionalFormatting sqref="M30">
    <cfRule type="cellIs" dxfId="261" priority="598" stopIfTrue="1" operator="equal">
      <formula>"Pass"</formula>
    </cfRule>
    <cfRule type="cellIs" dxfId="260" priority="599" stopIfTrue="1" operator="equal">
      <formula>"Critical "</formula>
    </cfRule>
    <cfRule type="cellIs" dxfId="259" priority="600" stopIfTrue="1" operator="equal">
      <formula>"Info"</formula>
    </cfRule>
  </conditionalFormatting>
  <conditionalFormatting sqref="M30">
    <cfRule type="cellIs" dxfId="258" priority="601" stopIfTrue="1" operator="equal">
      <formula>"Critical"</formula>
    </cfRule>
  </conditionalFormatting>
  <conditionalFormatting sqref="M31">
    <cfRule type="cellIs" dxfId="257" priority="594" stopIfTrue="1" operator="equal">
      <formula>"Pass"</formula>
    </cfRule>
    <cfRule type="cellIs" dxfId="256" priority="595" stopIfTrue="1" operator="equal">
      <formula>"Critical "</formula>
    </cfRule>
    <cfRule type="cellIs" dxfId="255" priority="596" stopIfTrue="1" operator="equal">
      <formula>"Info"</formula>
    </cfRule>
  </conditionalFormatting>
  <conditionalFormatting sqref="M31">
    <cfRule type="cellIs" dxfId="254" priority="597" stopIfTrue="1" operator="equal">
      <formula>"Critical"</formula>
    </cfRule>
  </conditionalFormatting>
  <conditionalFormatting sqref="M33">
    <cfRule type="cellIs" dxfId="253" priority="589" stopIfTrue="1" operator="equal">
      <formula>"Pass"</formula>
    </cfRule>
    <cfRule type="cellIs" dxfId="252" priority="590" stopIfTrue="1" operator="equal">
      <formula>"Critical "</formula>
    </cfRule>
    <cfRule type="cellIs" dxfId="251" priority="591" stopIfTrue="1" operator="equal">
      <formula>"Info"</formula>
    </cfRule>
  </conditionalFormatting>
  <conditionalFormatting sqref="M33">
    <cfRule type="cellIs" dxfId="250" priority="592" stopIfTrue="1" operator="equal">
      <formula>"Critical"</formula>
    </cfRule>
  </conditionalFormatting>
  <conditionalFormatting sqref="M34">
    <cfRule type="cellIs" dxfId="249" priority="585" stopIfTrue="1" operator="equal">
      <formula>"Pass"</formula>
    </cfRule>
    <cfRule type="cellIs" dxfId="248" priority="586" stopIfTrue="1" operator="equal">
      <formula>"Critical "</formula>
    </cfRule>
    <cfRule type="cellIs" dxfId="247" priority="587" stopIfTrue="1" operator="equal">
      <formula>"Info"</formula>
    </cfRule>
  </conditionalFormatting>
  <conditionalFormatting sqref="M34">
    <cfRule type="cellIs" dxfId="246" priority="588" stopIfTrue="1" operator="equal">
      <formula>"Critical"</formula>
    </cfRule>
  </conditionalFormatting>
  <conditionalFormatting sqref="M35">
    <cfRule type="cellIs" dxfId="245" priority="581" stopIfTrue="1" operator="equal">
      <formula>"Pass"</formula>
    </cfRule>
    <cfRule type="cellIs" dxfId="244" priority="582" stopIfTrue="1" operator="equal">
      <formula>"Critical "</formula>
    </cfRule>
    <cfRule type="cellIs" dxfId="243" priority="583" stopIfTrue="1" operator="equal">
      <formula>"Info"</formula>
    </cfRule>
  </conditionalFormatting>
  <conditionalFormatting sqref="M35">
    <cfRule type="cellIs" dxfId="242" priority="584" stopIfTrue="1" operator="equal">
      <formula>"Critical"</formula>
    </cfRule>
  </conditionalFormatting>
  <conditionalFormatting sqref="M36">
    <cfRule type="cellIs" dxfId="241" priority="577" stopIfTrue="1" operator="equal">
      <formula>"Pass"</formula>
    </cfRule>
    <cfRule type="cellIs" dxfId="240" priority="578" stopIfTrue="1" operator="equal">
      <formula>"Critical "</formula>
    </cfRule>
    <cfRule type="cellIs" dxfId="239" priority="579" stopIfTrue="1" operator="equal">
      <formula>"Info"</formula>
    </cfRule>
  </conditionalFormatting>
  <conditionalFormatting sqref="M36">
    <cfRule type="cellIs" dxfId="238" priority="580" stopIfTrue="1" operator="equal">
      <formula>"Critical"</formula>
    </cfRule>
  </conditionalFormatting>
  <conditionalFormatting sqref="M37">
    <cfRule type="cellIs" dxfId="237" priority="569" stopIfTrue="1" operator="equal">
      <formula>"Pass"</formula>
    </cfRule>
    <cfRule type="cellIs" dxfId="236" priority="570" stopIfTrue="1" operator="equal">
      <formula>"Critical "</formula>
    </cfRule>
    <cfRule type="cellIs" dxfId="235" priority="571" stopIfTrue="1" operator="equal">
      <formula>"Info"</formula>
    </cfRule>
  </conditionalFormatting>
  <conditionalFormatting sqref="M37">
    <cfRule type="cellIs" dxfId="234" priority="572" stopIfTrue="1" operator="equal">
      <formula>"Critical"</formula>
    </cfRule>
  </conditionalFormatting>
  <conditionalFormatting sqref="M38">
    <cfRule type="cellIs" dxfId="233" priority="565" stopIfTrue="1" operator="equal">
      <formula>"Pass"</formula>
    </cfRule>
    <cfRule type="cellIs" dxfId="232" priority="566" stopIfTrue="1" operator="equal">
      <formula>"Critical "</formula>
    </cfRule>
    <cfRule type="cellIs" dxfId="231" priority="567" stopIfTrue="1" operator="equal">
      <formula>"Info"</formula>
    </cfRule>
  </conditionalFormatting>
  <conditionalFormatting sqref="M38">
    <cfRule type="cellIs" dxfId="230" priority="568" stopIfTrue="1" operator="equal">
      <formula>"Critical"</formula>
    </cfRule>
  </conditionalFormatting>
  <conditionalFormatting sqref="M40">
    <cfRule type="cellIs" dxfId="229" priority="560" stopIfTrue="1" operator="equal">
      <formula>"Pass"</formula>
    </cfRule>
    <cfRule type="cellIs" dxfId="228" priority="561" stopIfTrue="1" operator="equal">
      <formula>"Critical "</formula>
    </cfRule>
    <cfRule type="cellIs" dxfId="227" priority="562" stopIfTrue="1" operator="equal">
      <formula>"Info"</formula>
    </cfRule>
  </conditionalFormatting>
  <conditionalFormatting sqref="M40">
    <cfRule type="cellIs" dxfId="226" priority="563" stopIfTrue="1" operator="equal">
      <formula>"Critical"</formula>
    </cfRule>
  </conditionalFormatting>
  <conditionalFormatting sqref="M41">
    <cfRule type="cellIs" dxfId="225" priority="556" stopIfTrue="1" operator="equal">
      <formula>"Pass"</formula>
    </cfRule>
    <cfRule type="cellIs" dxfId="224" priority="557" stopIfTrue="1" operator="equal">
      <formula>"Critical "</formula>
    </cfRule>
    <cfRule type="cellIs" dxfId="223" priority="558" stopIfTrue="1" operator="equal">
      <formula>"Info"</formula>
    </cfRule>
  </conditionalFormatting>
  <conditionalFormatting sqref="M41">
    <cfRule type="cellIs" dxfId="222" priority="559" stopIfTrue="1" operator="equal">
      <formula>"Critical"</formula>
    </cfRule>
  </conditionalFormatting>
  <conditionalFormatting sqref="M42">
    <cfRule type="cellIs" dxfId="221" priority="552" stopIfTrue="1" operator="equal">
      <formula>"Pass"</formula>
    </cfRule>
    <cfRule type="cellIs" dxfId="220" priority="553" stopIfTrue="1" operator="equal">
      <formula>"Critical "</formula>
    </cfRule>
    <cfRule type="cellIs" dxfId="219" priority="554" stopIfTrue="1" operator="equal">
      <formula>"Info"</formula>
    </cfRule>
  </conditionalFormatting>
  <conditionalFormatting sqref="M42">
    <cfRule type="cellIs" dxfId="218" priority="555" stopIfTrue="1" operator="equal">
      <formula>"Critical"</formula>
    </cfRule>
  </conditionalFormatting>
  <conditionalFormatting sqref="M43">
    <cfRule type="cellIs" dxfId="217" priority="551" stopIfTrue="1" operator="equal">
      <formula>"Critical"</formula>
    </cfRule>
  </conditionalFormatting>
  <conditionalFormatting sqref="M44">
    <cfRule type="cellIs" dxfId="216" priority="543" stopIfTrue="1" operator="equal">
      <formula>"Pass"</formula>
    </cfRule>
    <cfRule type="cellIs" dxfId="215" priority="544" stopIfTrue="1" operator="equal">
      <formula>"Critical "</formula>
    </cfRule>
    <cfRule type="cellIs" dxfId="214" priority="545" stopIfTrue="1" operator="equal">
      <formula>"Info"</formula>
    </cfRule>
  </conditionalFormatting>
  <conditionalFormatting sqref="M44">
    <cfRule type="cellIs" dxfId="213" priority="546" stopIfTrue="1" operator="equal">
      <formula>"Critical"</formula>
    </cfRule>
  </conditionalFormatting>
  <conditionalFormatting sqref="M46">
    <cfRule type="cellIs" dxfId="212" priority="538" stopIfTrue="1" operator="equal">
      <formula>"Pass"</formula>
    </cfRule>
    <cfRule type="cellIs" dxfId="211" priority="539" stopIfTrue="1" operator="equal">
      <formula>"Critical "</formula>
    </cfRule>
    <cfRule type="cellIs" dxfId="210" priority="540" stopIfTrue="1" operator="equal">
      <formula>"Info"</formula>
    </cfRule>
  </conditionalFormatting>
  <conditionalFormatting sqref="M46">
    <cfRule type="cellIs" dxfId="209" priority="541" stopIfTrue="1" operator="equal">
      <formula>"Critical"</formula>
    </cfRule>
  </conditionalFormatting>
  <conditionalFormatting sqref="M47">
    <cfRule type="cellIs" dxfId="208" priority="534" stopIfTrue="1" operator="equal">
      <formula>"Pass"</formula>
    </cfRule>
    <cfRule type="cellIs" dxfId="207" priority="535" stopIfTrue="1" operator="equal">
      <formula>"Critical "</formula>
    </cfRule>
    <cfRule type="cellIs" dxfId="206" priority="536" stopIfTrue="1" operator="equal">
      <formula>"Info"</formula>
    </cfRule>
  </conditionalFormatting>
  <conditionalFormatting sqref="M47">
    <cfRule type="cellIs" dxfId="205" priority="537" stopIfTrue="1" operator="equal">
      <formula>"Critical"</formula>
    </cfRule>
  </conditionalFormatting>
  <conditionalFormatting sqref="M48">
    <cfRule type="cellIs" dxfId="204" priority="530" stopIfTrue="1" operator="equal">
      <formula>"Pass"</formula>
    </cfRule>
    <cfRule type="cellIs" dxfId="203" priority="531" stopIfTrue="1" operator="equal">
      <formula>"Critical "</formula>
    </cfRule>
    <cfRule type="cellIs" dxfId="202" priority="532" stopIfTrue="1" operator="equal">
      <formula>"Info"</formula>
    </cfRule>
  </conditionalFormatting>
  <conditionalFormatting sqref="M48">
    <cfRule type="cellIs" dxfId="201" priority="533" stopIfTrue="1" operator="equal">
      <formula>"Critical"</formula>
    </cfRule>
  </conditionalFormatting>
  <conditionalFormatting sqref="M49">
    <cfRule type="cellIs" dxfId="200" priority="529" stopIfTrue="1" operator="equal">
      <formula>"Critical"</formula>
    </cfRule>
  </conditionalFormatting>
  <conditionalFormatting sqref="M50">
    <cfRule type="cellIs" dxfId="199" priority="525" stopIfTrue="1" operator="equal">
      <formula>"Pass"</formula>
    </cfRule>
    <cfRule type="cellIs" dxfId="198" priority="526" stopIfTrue="1" operator="equal">
      <formula>"Critical "</formula>
    </cfRule>
    <cfRule type="cellIs" dxfId="197" priority="527" stopIfTrue="1" operator="equal">
      <formula>"Info"</formula>
    </cfRule>
  </conditionalFormatting>
  <conditionalFormatting sqref="M50">
    <cfRule type="cellIs" dxfId="196" priority="528" stopIfTrue="1" operator="equal">
      <formula>"Critical"</formula>
    </cfRule>
  </conditionalFormatting>
  <conditionalFormatting sqref="M51">
    <cfRule type="cellIs" dxfId="195" priority="521" stopIfTrue="1" operator="equal">
      <formula>"Pass"</formula>
    </cfRule>
    <cfRule type="cellIs" dxfId="194" priority="522" stopIfTrue="1" operator="equal">
      <formula>"Critical "</formula>
    </cfRule>
    <cfRule type="cellIs" dxfId="193" priority="523" stopIfTrue="1" operator="equal">
      <formula>"Info"</formula>
    </cfRule>
  </conditionalFormatting>
  <conditionalFormatting sqref="M51">
    <cfRule type="cellIs" dxfId="192" priority="524" stopIfTrue="1" operator="equal">
      <formula>"Critical"</formula>
    </cfRule>
  </conditionalFormatting>
  <conditionalFormatting sqref="M52">
    <cfRule type="cellIs" dxfId="191" priority="517" stopIfTrue="1" operator="equal">
      <formula>"Pass"</formula>
    </cfRule>
    <cfRule type="cellIs" dxfId="190" priority="518" stopIfTrue="1" operator="equal">
      <formula>"Critical "</formula>
    </cfRule>
    <cfRule type="cellIs" dxfId="189" priority="519" stopIfTrue="1" operator="equal">
      <formula>"Info"</formula>
    </cfRule>
  </conditionalFormatting>
  <conditionalFormatting sqref="M52">
    <cfRule type="cellIs" dxfId="188" priority="520" stopIfTrue="1" operator="equal">
      <formula>"Critical"</formula>
    </cfRule>
  </conditionalFormatting>
  <conditionalFormatting sqref="M54">
    <cfRule type="cellIs" dxfId="187" priority="509" stopIfTrue="1" operator="equal">
      <formula>"Pass"</formula>
    </cfRule>
    <cfRule type="cellIs" dxfId="186" priority="510" stopIfTrue="1" operator="equal">
      <formula>"Critical "</formula>
    </cfRule>
    <cfRule type="cellIs" dxfId="185" priority="511" stopIfTrue="1" operator="equal">
      <formula>"Info"</formula>
    </cfRule>
  </conditionalFormatting>
  <conditionalFormatting sqref="M54">
    <cfRule type="cellIs" dxfId="184" priority="512" stopIfTrue="1" operator="equal">
      <formula>"Critical"</formula>
    </cfRule>
  </conditionalFormatting>
  <conditionalFormatting sqref="M56">
    <cfRule type="cellIs" dxfId="183" priority="500" stopIfTrue="1" operator="equal">
      <formula>"Pass"</formula>
    </cfRule>
    <cfRule type="cellIs" dxfId="182" priority="501" stopIfTrue="1" operator="equal">
      <formula>"Critical "</formula>
    </cfRule>
    <cfRule type="cellIs" dxfId="181" priority="502" stopIfTrue="1" operator="equal">
      <formula>"Info"</formula>
    </cfRule>
  </conditionalFormatting>
  <conditionalFormatting sqref="M56">
    <cfRule type="cellIs" dxfId="180" priority="503" stopIfTrue="1" operator="equal">
      <formula>"Critical"</formula>
    </cfRule>
  </conditionalFormatting>
  <conditionalFormatting sqref="M58">
    <cfRule type="cellIs" dxfId="179" priority="492" stopIfTrue="1" operator="equal">
      <formula>"Pass"</formula>
    </cfRule>
    <cfRule type="cellIs" dxfId="178" priority="493" stopIfTrue="1" operator="equal">
      <formula>"Critical "</formula>
    </cfRule>
    <cfRule type="cellIs" dxfId="177" priority="494" stopIfTrue="1" operator="equal">
      <formula>"Info"</formula>
    </cfRule>
  </conditionalFormatting>
  <conditionalFormatting sqref="M58">
    <cfRule type="cellIs" dxfId="176" priority="495" stopIfTrue="1" operator="equal">
      <formula>"Critical"</formula>
    </cfRule>
  </conditionalFormatting>
  <conditionalFormatting sqref="M59">
    <cfRule type="cellIs" dxfId="175" priority="480" stopIfTrue="1" operator="equal">
      <formula>"Pass"</formula>
    </cfRule>
    <cfRule type="cellIs" dxfId="174" priority="481" stopIfTrue="1" operator="equal">
      <formula>"Critical "</formula>
    </cfRule>
    <cfRule type="cellIs" dxfId="173" priority="482" stopIfTrue="1" operator="equal">
      <formula>"Info"</formula>
    </cfRule>
  </conditionalFormatting>
  <conditionalFormatting sqref="M59">
    <cfRule type="cellIs" dxfId="172" priority="483" stopIfTrue="1" operator="equal">
      <formula>"Critical"</formula>
    </cfRule>
  </conditionalFormatting>
  <conditionalFormatting sqref="M60">
    <cfRule type="cellIs" dxfId="171" priority="476" stopIfTrue="1" operator="equal">
      <formula>"Pass"</formula>
    </cfRule>
    <cfRule type="cellIs" dxfId="170" priority="477" stopIfTrue="1" operator="equal">
      <formula>"Critical "</formula>
    </cfRule>
    <cfRule type="cellIs" dxfId="169" priority="478" stopIfTrue="1" operator="equal">
      <formula>"Info"</formula>
    </cfRule>
  </conditionalFormatting>
  <conditionalFormatting sqref="M60">
    <cfRule type="cellIs" dxfId="168" priority="479" stopIfTrue="1" operator="equal">
      <formula>"Critical"</formula>
    </cfRule>
  </conditionalFormatting>
  <conditionalFormatting sqref="M61">
    <cfRule type="cellIs" dxfId="167" priority="467" stopIfTrue="1" operator="equal">
      <formula>"Pass"</formula>
    </cfRule>
    <cfRule type="cellIs" dxfId="166" priority="468" stopIfTrue="1" operator="equal">
      <formula>"Critical "</formula>
    </cfRule>
    <cfRule type="cellIs" dxfId="165" priority="469" stopIfTrue="1" operator="equal">
      <formula>"Info"</formula>
    </cfRule>
  </conditionalFormatting>
  <conditionalFormatting sqref="M61">
    <cfRule type="cellIs" dxfId="164" priority="470" stopIfTrue="1" operator="equal">
      <formula>"Critical"</formula>
    </cfRule>
  </conditionalFormatting>
  <conditionalFormatting sqref="M62">
    <cfRule type="cellIs" dxfId="163" priority="466" stopIfTrue="1" operator="equal">
      <formula>"Critical"</formula>
    </cfRule>
  </conditionalFormatting>
  <conditionalFormatting sqref="M64">
    <cfRule type="cellIs" dxfId="162" priority="457" stopIfTrue="1" operator="equal">
      <formula>"Critical"</formula>
    </cfRule>
  </conditionalFormatting>
  <conditionalFormatting sqref="M65">
    <cfRule type="cellIs" dxfId="161" priority="449" stopIfTrue="1" operator="equal">
      <formula>"Pass"</formula>
    </cfRule>
    <cfRule type="cellIs" dxfId="160" priority="450" stopIfTrue="1" operator="equal">
      <formula>"Critical "</formula>
    </cfRule>
    <cfRule type="cellIs" dxfId="159" priority="451" stopIfTrue="1" operator="equal">
      <formula>"Info"</formula>
    </cfRule>
  </conditionalFormatting>
  <conditionalFormatting sqref="M65">
    <cfRule type="cellIs" dxfId="158" priority="452" stopIfTrue="1" operator="equal">
      <formula>"Critical"</formula>
    </cfRule>
  </conditionalFormatting>
  <conditionalFormatting sqref="M67">
    <cfRule type="cellIs" dxfId="157" priority="440" stopIfTrue="1" operator="equal">
      <formula>"Pass"</formula>
    </cfRule>
    <cfRule type="cellIs" dxfId="156" priority="441" stopIfTrue="1" operator="equal">
      <formula>"Critical "</formula>
    </cfRule>
    <cfRule type="cellIs" dxfId="155" priority="442" stopIfTrue="1" operator="equal">
      <formula>"Info"</formula>
    </cfRule>
  </conditionalFormatting>
  <conditionalFormatting sqref="M67">
    <cfRule type="cellIs" dxfId="154" priority="443" stopIfTrue="1" operator="equal">
      <formula>"Critical"</formula>
    </cfRule>
  </conditionalFormatting>
  <conditionalFormatting sqref="M69">
    <cfRule type="cellIs" dxfId="153" priority="428" stopIfTrue="1" operator="equal">
      <formula>"Pass"</formula>
    </cfRule>
    <cfRule type="cellIs" dxfId="152" priority="429" stopIfTrue="1" operator="equal">
      <formula>"Critical "</formula>
    </cfRule>
    <cfRule type="cellIs" dxfId="151" priority="430" stopIfTrue="1" operator="equal">
      <formula>"Info"</formula>
    </cfRule>
  </conditionalFormatting>
  <conditionalFormatting sqref="M69">
    <cfRule type="cellIs" dxfId="150" priority="431" stopIfTrue="1" operator="equal">
      <formula>"Critical"</formula>
    </cfRule>
  </conditionalFormatting>
  <conditionalFormatting sqref="M73">
    <cfRule type="cellIs" dxfId="149" priority="388" stopIfTrue="1" operator="equal">
      <formula>"Pass"</formula>
    </cfRule>
    <cfRule type="cellIs" dxfId="148" priority="389" stopIfTrue="1" operator="equal">
      <formula>"Critical "</formula>
    </cfRule>
    <cfRule type="cellIs" dxfId="147" priority="390" stopIfTrue="1" operator="equal">
      <formula>"Info"</formula>
    </cfRule>
  </conditionalFormatting>
  <conditionalFormatting sqref="M73">
    <cfRule type="cellIs" dxfId="146" priority="391" stopIfTrue="1" operator="equal">
      <formula>"Critical"</formula>
    </cfRule>
  </conditionalFormatting>
  <conditionalFormatting sqref="M74">
    <cfRule type="cellIs" dxfId="145" priority="384" stopIfTrue="1" operator="equal">
      <formula>"Pass"</formula>
    </cfRule>
    <cfRule type="cellIs" dxfId="144" priority="385" stopIfTrue="1" operator="equal">
      <formula>"Critical "</formula>
    </cfRule>
    <cfRule type="cellIs" dxfId="143" priority="386" stopIfTrue="1" operator="equal">
      <formula>"Info"</formula>
    </cfRule>
  </conditionalFormatting>
  <conditionalFormatting sqref="M74">
    <cfRule type="cellIs" dxfId="142" priority="387" stopIfTrue="1" operator="equal">
      <formula>"Critical"</formula>
    </cfRule>
  </conditionalFormatting>
  <conditionalFormatting sqref="M76">
    <cfRule type="cellIs" dxfId="141" priority="372" stopIfTrue="1" operator="equal">
      <formula>"Pass"</formula>
    </cfRule>
    <cfRule type="cellIs" dxfId="140" priority="373" stopIfTrue="1" operator="equal">
      <formula>"Critical "</formula>
    </cfRule>
    <cfRule type="cellIs" dxfId="139" priority="374" stopIfTrue="1" operator="equal">
      <formula>"Info"</formula>
    </cfRule>
  </conditionalFormatting>
  <conditionalFormatting sqref="M76">
    <cfRule type="cellIs" dxfId="138" priority="375" stopIfTrue="1" operator="equal">
      <formula>"Critical"</formula>
    </cfRule>
  </conditionalFormatting>
  <conditionalFormatting sqref="M77">
    <cfRule type="cellIs" dxfId="137" priority="368" stopIfTrue="1" operator="equal">
      <formula>"Pass"</formula>
    </cfRule>
    <cfRule type="cellIs" dxfId="136" priority="369" stopIfTrue="1" operator="equal">
      <formula>"Critical "</formula>
    </cfRule>
    <cfRule type="cellIs" dxfId="135" priority="370" stopIfTrue="1" operator="equal">
      <formula>"Info"</formula>
    </cfRule>
  </conditionalFormatting>
  <conditionalFormatting sqref="M77">
    <cfRule type="cellIs" dxfId="134" priority="371" stopIfTrue="1" operator="equal">
      <formula>"Critical"</formula>
    </cfRule>
  </conditionalFormatting>
  <conditionalFormatting sqref="M79">
    <cfRule type="cellIs" dxfId="133" priority="348" stopIfTrue="1" operator="equal">
      <formula>"Pass"</formula>
    </cfRule>
    <cfRule type="cellIs" dxfId="132" priority="349" stopIfTrue="1" operator="equal">
      <formula>"Critical "</formula>
    </cfRule>
    <cfRule type="cellIs" dxfId="131" priority="350" stopIfTrue="1" operator="equal">
      <formula>"Info"</formula>
    </cfRule>
  </conditionalFormatting>
  <conditionalFormatting sqref="M79">
    <cfRule type="cellIs" dxfId="130" priority="351" stopIfTrue="1" operator="equal">
      <formula>"Critical"</formula>
    </cfRule>
  </conditionalFormatting>
  <conditionalFormatting sqref="M83">
    <cfRule type="cellIs" dxfId="129" priority="320" stopIfTrue="1" operator="equal">
      <formula>"Pass"</formula>
    </cfRule>
    <cfRule type="cellIs" dxfId="128" priority="321" stopIfTrue="1" operator="equal">
      <formula>"Critical "</formula>
    </cfRule>
    <cfRule type="cellIs" dxfId="127" priority="322" stopIfTrue="1" operator="equal">
      <formula>"Info"</formula>
    </cfRule>
  </conditionalFormatting>
  <conditionalFormatting sqref="M83">
    <cfRule type="cellIs" dxfId="126" priority="323" stopIfTrue="1" operator="equal">
      <formula>"Critical"</formula>
    </cfRule>
  </conditionalFormatting>
  <conditionalFormatting sqref="M84">
    <cfRule type="cellIs" dxfId="125" priority="312" stopIfTrue="1" operator="equal">
      <formula>"Pass"</formula>
    </cfRule>
    <cfRule type="cellIs" dxfId="124" priority="313" stopIfTrue="1" operator="equal">
      <formula>"Critical "</formula>
    </cfRule>
    <cfRule type="cellIs" dxfId="123" priority="314" stopIfTrue="1" operator="equal">
      <formula>"Info"</formula>
    </cfRule>
  </conditionalFormatting>
  <conditionalFormatting sqref="M84">
    <cfRule type="cellIs" dxfId="122" priority="315" stopIfTrue="1" operator="equal">
      <formula>"Critical"</formula>
    </cfRule>
  </conditionalFormatting>
  <conditionalFormatting sqref="M86">
    <cfRule type="cellIs" dxfId="121" priority="296" stopIfTrue="1" operator="equal">
      <formula>"Pass"</formula>
    </cfRule>
    <cfRule type="cellIs" dxfId="120" priority="297" stopIfTrue="1" operator="equal">
      <formula>"Critical "</formula>
    </cfRule>
    <cfRule type="cellIs" dxfId="119" priority="298" stopIfTrue="1" operator="equal">
      <formula>"Info"</formula>
    </cfRule>
  </conditionalFormatting>
  <conditionalFormatting sqref="M86">
    <cfRule type="cellIs" dxfId="118" priority="299" stopIfTrue="1" operator="equal">
      <formula>"Critical"</formula>
    </cfRule>
  </conditionalFormatting>
  <conditionalFormatting sqref="M87">
    <cfRule type="cellIs" dxfId="117" priority="292" stopIfTrue="1" operator="equal">
      <formula>"Pass"</formula>
    </cfRule>
    <cfRule type="cellIs" dxfId="116" priority="293" stopIfTrue="1" operator="equal">
      <formula>"Critical "</formula>
    </cfRule>
    <cfRule type="cellIs" dxfId="115" priority="294" stopIfTrue="1" operator="equal">
      <formula>"Info"</formula>
    </cfRule>
  </conditionalFormatting>
  <conditionalFormatting sqref="M87">
    <cfRule type="cellIs" dxfId="114" priority="295" stopIfTrue="1" operator="equal">
      <formula>"Critical"</formula>
    </cfRule>
  </conditionalFormatting>
  <conditionalFormatting sqref="M89">
    <cfRule type="cellIs" dxfId="113" priority="286" stopIfTrue="1" operator="equal">
      <formula>"Pass"</formula>
    </cfRule>
    <cfRule type="cellIs" dxfId="112" priority="287" stopIfTrue="1" operator="equal">
      <formula>"Critical "</formula>
    </cfRule>
    <cfRule type="cellIs" dxfId="111" priority="288" stopIfTrue="1" operator="equal">
      <formula>"Info"</formula>
    </cfRule>
  </conditionalFormatting>
  <conditionalFormatting sqref="M89">
    <cfRule type="cellIs" dxfId="110" priority="289" stopIfTrue="1" operator="equal">
      <formula>"Critical"</formula>
    </cfRule>
  </conditionalFormatting>
  <conditionalFormatting sqref="M91">
    <cfRule type="cellIs" dxfId="109" priority="274" stopIfTrue="1" operator="equal">
      <formula>"Pass"</formula>
    </cfRule>
    <cfRule type="cellIs" dxfId="108" priority="275" stopIfTrue="1" operator="equal">
      <formula>"Critical "</formula>
    </cfRule>
    <cfRule type="cellIs" dxfId="107" priority="276" stopIfTrue="1" operator="equal">
      <formula>"Info"</formula>
    </cfRule>
  </conditionalFormatting>
  <conditionalFormatting sqref="M91">
    <cfRule type="cellIs" dxfId="106" priority="277" stopIfTrue="1" operator="equal">
      <formula>"Critical"</formula>
    </cfRule>
  </conditionalFormatting>
  <conditionalFormatting sqref="M92">
    <cfRule type="cellIs" dxfId="105" priority="266" stopIfTrue="1" operator="equal">
      <formula>"Pass"</formula>
    </cfRule>
    <cfRule type="cellIs" dxfId="104" priority="267" stopIfTrue="1" operator="equal">
      <formula>"Critical "</formula>
    </cfRule>
    <cfRule type="cellIs" dxfId="103" priority="268" stopIfTrue="1" operator="equal">
      <formula>"Info"</formula>
    </cfRule>
  </conditionalFormatting>
  <conditionalFormatting sqref="M92">
    <cfRule type="cellIs" dxfId="102" priority="269" stopIfTrue="1" operator="equal">
      <formula>"Critical"</formula>
    </cfRule>
  </conditionalFormatting>
  <conditionalFormatting sqref="M93">
    <cfRule type="cellIs" dxfId="101" priority="262" stopIfTrue="1" operator="equal">
      <formula>"Pass"</formula>
    </cfRule>
    <cfRule type="cellIs" dxfId="100" priority="263" stopIfTrue="1" operator="equal">
      <formula>"Critical "</formula>
    </cfRule>
    <cfRule type="cellIs" dxfId="99" priority="264" stopIfTrue="1" operator="equal">
      <formula>"Info"</formula>
    </cfRule>
  </conditionalFormatting>
  <conditionalFormatting sqref="M93">
    <cfRule type="cellIs" dxfId="98" priority="265" stopIfTrue="1" operator="equal">
      <formula>"Critical"</formula>
    </cfRule>
  </conditionalFormatting>
  <conditionalFormatting sqref="M94:M99">
    <cfRule type="cellIs" dxfId="97" priority="258" stopIfTrue="1" operator="equal">
      <formula>"Pass"</formula>
    </cfRule>
    <cfRule type="cellIs" dxfId="96" priority="259" stopIfTrue="1" operator="equal">
      <formula>"Critical "</formula>
    </cfRule>
    <cfRule type="cellIs" dxfId="95" priority="260" stopIfTrue="1" operator="equal">
      <formula>"Info"</formula>
    </cfRule>
  </conditionalFormatting>
  <conditionalFormatting sqref="M94:M99">
    <cfRule type="cellIs" dxfId="94" priority="261" stopIfTrue="1" operator="equal">
      <formula>"Critical"</formula>
    </cfRule>
  </conditionalFormatting>
  <conditionalFormatting sqref="M100:M102">
    <cfRule type="cellIs" dxfId="93" priority="254" stopIfTrue="1" operator="equal">
      <formula>"Pass"</formula>
    </cfRule>
    <cfRule type="cellIs" dxfId="92" priority="255" stopIfTrue="1" operator="equal">
      <formula>"Critical "</formula>
    </cfRule>
    <cfRule type="cellIs" dxfId="91" priority="256" stopIfTrue="1" operator="equal">
      <formula>"Info"</formula>
    </cfRule>
  </conditionalFormatting>
  <conditionalFormatting sqref="M100:M102">
    <cfRule type="cellIs" dxfId="90" priority="257" stopIfTrue="1" operator="equal">
      <formula>"Critical"</formula>
    </cfRule>
  </conditionalFormatting>
  <conditionalFormatting sqref="M103:M106">
    <cfRule type="cellIs" dxfId="89" priority="250" stopIfTrue="1" operator="equal">
      <formula>"Pass"</formula>
    </cfRule>
    <cfRule type="cellIs" dxfId="88" priority="251" stopIfTrue="1" operator="equal">
      <formula>"Critical "</formula>
    </cfRule>
    <cfRule type="cellIs" dxfId="87" priority="252" stopIfTrue="1" operator="equal">
      <formula>"Info"</formula>
    </cfRule>
  </conditionalFormatting>
  <conditionalFormatting sqref="M103:M106">
    <cfRule type="cellIs" dxfId="86" priority="253" stopIfTrue="1" operator="equal">
      <formula>"Critical"</formula>
    </cfRule>
  </conditionalFormatting>
  <conditionalFormatting sqref="M107:M112">
    <cfRule type="cellIs" dxfId="85" priority="246" stopIfTrue="1" operator="equal">
      <formula>"Pass"</formula>
    </cfRule>
    <cfRule type="cellIs" dxfId="84" priority="247" stopIfTrue="1" operator="equal">
      <formula>"Critical "</formula>
    </cfRule>
    <cfRule type="cellIs" dxfId="83" priority="248" stopIfTrue="1" operator="equal">
      <formula>"Info"</formula>
    </cfRule>
  </conditionalFormatting>
  <conditionalFormatting sqref="M107:M112">
    <cfRule type="cellIs" dxfId="82" priority="249" stopIfTrue="1" operator="equal">
      <formula>"Critical"</formula>
    </cfRule>
  </conditionalFormatting>
  <conditionalFormatting sqref="M113:M117">
    <cfRule type="cellIs" dxfId="81" priority="242" stopIfTrue="1" operator="equal">
      <formula>"Pass"</formula>
    </cfRule>
    <cfRule type="cellIs" dxfId="80" priority="243" stopIfTrue="1" operator="equal">
      <formula>"Critical "</formula>
    </cfRule>
    <cfRule type="cellIs" dxfId="79" priority="244" stopIfTrue="1" operator="equal">
      <formula>"Info"</formula>
    </cfRule>
  </conditionalFormatting>
  <conditionalFormatting sqref="M113:M117">
    <cfRule type="cellIs" dxfId="78" priority="245" stopIfTrue="1" operator="equal">
      <formula>"Critical"</formula>
    </cfRule>
  </conditionalFormatting>
  <conditionalFormatting sqref="M119 M121 M123">
    <cfRule type="cellIs" dxfId="77" priority="238" stopIfTrue="1" operator="equal">
      <formula>"Pass"</formula>
    </cfRule>
    <cfRule type="cellIs" dxfId="76" priority="239" stopIfTrue="1" operator="equal">
      <formula>"Critical "</formula>
    </cfRule>
    <cfRule type="cellIs" dxfId="75" priority="240" stopIfTrue="1" operator="equal">
      <formula>"Info"</formula>
    </cfRule>
  </conditionalFormatting>
  <conditionalFormatting sqref="M119 M121 M123">
    <cfRule type="cellIs" dxfId="74" priority="241" stopIfTrue="1" operator="equal">
      <formula>"Critical"</formula>
    </cfRule>
  </conditionalFormatting>
  <conditionalFormatting sqref="M124 M128:M129">
    <cfRule type="cellIs" dxfId="73" priority="234" stopIfTrue="1" operator="equal">
      <formula>"Pass"</formula>
    </cfRule>
    <cfRule type="cellIs" dxfId="72" priority="235" stopIfTrue="1" operator="equal">
      <formula>"Critical "</formula>
    </cfRule>
    <cfRule type="cellIs" dxfId="71" priority="236" stopIfTrue="1" operator="equal">
      <formula>"Info"</formula>
    </cfRule>
  </conditionalFormatting>
  <conditionalFormatting sqref="M124 M128:M129">
    <cfRule type="cellIs" dxfId="70" priority="237" stopIfTrue="1" operator="equal">
      <formula>"Critical"</formula>
    </cfRule>
  </conditionalFormatting>
  <conditionalFormatting sqref="M130:M132">
    <cfRule type="cellIs" dxfId="69" priority="230" stopIfTrue="1" operator="equal">
      <formula>"Pass"</formula>
    </cfRule>
    <cfRule type="cellIs" dxfId="68" priority="231" stopIfTrue="1" operator="equal">
      <formula>"Critical "</formula>
    </cfRule>
    <cfRule type="cellIs" dxfId="67" priority="232" stopIfTrue="1" operator="equal">
      <formula>"Info"</formula>
    </cfRule>
  </conditionalFormatting>
  <conditionalFormatting sqref="M130:M132">
    <cfRule type="cellIs" dxfId="66" priority="233" stopIfTrue="1" operator="equal">
      <formula>"Critical"</formula>
    </cfRule>
  </conditionalFormatting>
  <conditionalFormatting sqref="M137:M140">
    <cfRule type="cellIs" dxfId="65" priority="226" stopIfTrue="1" operator="equal">
      <formula>"Pass"</formula>
    </cfRule>
    <cfRule type="cellIs" dxfId="64" priority="227" stopIfTrue="1" operator="equal">
      <formula>"Critical "</formula>
    </cfRule>
    <cfRule type="cellIs" dxfId="63" priority="228" stopIfTrue="1" operator="equal">
      <formula>"Info"</formula>
    </cfRule>
  </conditionalFormatting>
  <conditionalFormatting sqref="M137:M140">
    <cfRule type="cellIs" dxfId="62" priority="229" stopIfTrue="1" operator="equal">
      <formula>"Critical"</formula>
    </cfRule>
  </conditionalFormatting>
  <conditionalFormatting sqref="M142:M146">
    <cfRule type="cellIs" dxfId="61" priority="222" stopIfTrue="1" operator="equal">
      <formula>"Pass"</formula>
    </cfRule>
    <cfRule type="cellIs" dxfId="60" priority="223" stopIfTrue="1" operator="equal">
      <formula>"Critical "</formula>
    </cfRule>
    <cfRule type="cellIs" dxfId="59" priority="224" stopIfTrue="1" operator="equal">
      <formula>"Info"</formula>
    </cfRule>
  </conditionalFormatting>
  <conditionalFormatting sqref="M142:M146">
    <cfRule type="cellIs" dxfId="58" priority="225" stopIfTrue="1" operator="equal">
      <formula>"Critical"</formula>
    </cfRule>
  </conditionalFormatting>
  <conditionalFormatting sqref="M147:M167">
    <cfRule type="cellIs" dxfId="57" priority="218" stopIfTrue="1" operator="equal">
      <formula>"Pass"</formula>
    </cfRule>
    <cfRule type="cellIs" dxfId="56" priority="219" stopIfTrue="1" operator="equal">
      <formula>"Critical "</formula>
    </cfRule>
    <cfRule type="cellIs" dxfId="55" priority="220" stopIfTrue="1" operator="equal">
      <formula>"Info"</formula>
    </cfRule>
  </conditionalFormatting>
  <conditionalFormatting sqref="M147:M167">
    <cfRule type="cellIs" dxfId="54" priority="221" stopIfTrue="1" operator="equal">
      <formula>"Critical"</formula>
    </cfRule>
  </conditionalFormatting>
  <conditionalFormatting sqref="M171:M172">
    <cfRule type="cellIs" dxfId="53" priority="209" stopIfTrue="1" operator="equal">
      <formula>"Pass"</formula>
    </cfRule>
    <cfRule type="cellIs" dxfId="52" priority="210" stopIfTrue="1" operator="equal">
      <formula>"Critical "</formula>
    </cfRule>
    <cfRule type="cellIs" dxfId="51" priority="211" stopIfTrue="1" operator="equal">
      <formula>"Info"</formula>
    </cfRule>
  </conditionalFormatting>
  <conditionalFormatting sqref="M171:M172">
    <cfRule type="cellIs" dxfId="50" priority="212" stopIfTrue="1" operator="equal">
      <formula>"Critical"</formula>
    </cfRule>
  </conditionalFormatting>
  <conditionalFormatting sqref="M174">
    <cfRule type="cellIs" dxfId="49" priority="205" stopIfTrue="1" operator="equal">
      <formula>"Pass"</formula>
    </cfRule>
    <cfRule type="cellIs" dxfId="48" priority="206" stopIfTrue="1" operator="equal">
      <formula>"Critical "</formula>
    </cfRule>
    <cfRule type="cellIs" dxfId="47" priority="207" stopIfTrue="1" operator="equal">
      <formula>"Info"</formula>
    </cfRule>
  </conditionalFormatting>
  <conditionalFormatting sqref="M174">
    <cfRule type="cellIs" dxfId="46" priority="208" stopIfTrue="1" operator="equal">
      <formula>"Critical"</formula>
    </cfRule>
  </conditionalFormatting>
  <conditionalFormatting sqref="M175 M173">
    <cfRule type="cellIs" dxfId="45" priority="201" stopIfTrue="1" operator="equal">
      <formula>"Pass"</formula>
    </cfRule>
    <cfRule type="cellIs" dxfId="44" priority="202" stopIfTrue="1" operator="equal">
      <formula>"Critical "</formula>
    </cfRule>
    <cfRule type="cellIs" dxfId="43" priority="203" stopIfTrue="1" operator="equal">
      <formula>"Info"</formula>
    </cfRule>
  </conditionalFormatting>
  <conditionalFormatting sqref="M175 M173">
    <cfRule type="cellIs" dxfId="42" priority="204" stopIfTrue="1" operator="equal">
      <formula>"Critical"</formula>
    </cfRule>
  </conditionalFormatting>
  <conditionalFormatting sqref="M178">
    <cfRule type="cellIs" dxfId="41" priority="189" stopIfTrue="1" operator="equal">
      <formula>"Pass"</formula>
    </cfRule>
    <cfRule type="cellIs" dxfId="40" priority="190" stopIfTrue="1" operator="equal">
      <formula>"Critical "</formula>
    </cfRule>
    <cfRule type="cellIs" dxfId="39" priority="191" stopIfTrue="1" operator="equal">
      <formula>"Info"</formula>
    </cfRule>
  </conditionalFormatting>
  <conditionalFormatting sqref="M178">
    <cfRule type="cellIs" dxfId="38" priority="192" stopIfTrue="1" operator="equal">
      <formula>"Critical"</formula>
    </cfRule>
  </conditionalFormatting>
  <conditionalFormatting sqref="M180">
    <cfRule type="cellIs" dxfId="37" priority="185" stopIfTrue="1" operator="equal">
      <formula>"Pass"</formula>
    </cfRule>
    <cfRule type="cellIs" dxfId="36" priority="186" stopIfTrue="1" operator="equal">
      <formula>"Critical "</formula>
    </cfRule>
    <cfRule type="cellIs" dxfId="35" priority="187" stopIfTrue="1" operator="equal">
      <formula>"Info"</formula>
    </cfRule>
  </conditionalFormatting>
  <conditionalFormatting sqref="M180">
    <cfRule type="cellIs" dxfId="34" priority="188" stopIfTrue="1" operator="equal">
      <formula>"Critical"</formula>
    </cfRule>
  </conditionalFormatting>
  <conditionalFormatting sqref="M182">
    <cfRule type="cellIs" dxfId="33" priority="181" stopIfTrue="1" operator="equal">
      <formula>"Pass"</formula>
    </cfRule>
    <cfRule type="cellIs" dxfId="32" priority="182" stopIfTrue="1" operator="equal">
      <formula>"Critical "</formula>
    </cfRule>
    <cfRule type="cellIs" dxfId="31" priority="183" stopIfTrue="1" operator="equal">
      <formula>"Info"</formula>
    </cfRule>
  </conditionalFormatting>
  <conditionalFormatting sqref="M182">
    <cfRule type="cellIs" dxfId="30" priority="184" stopIfTrue="1" operator="equal">
      <formula>"Critical"</formula>
    </cfRule>
  </conditionalFormatting>
  <conditionalFormatting sqref="M183">
    <cfRule type="cellIs" dxfId="29" priority="169" stopIfTrue="1" operator="equal">
      <formula>"Pass"</formula>
    </cfRule>
    <cfRule type="cellIs" dxfId="28" priority="170" stopIfTrue="1" operator="equal">
      <formula>"Critical "</formula>
    </cfRule>
    <cfRule type="cellIs" dxfId="27" priority="171" stopIfTrue="1" operator="equal">
      <formula>"Info"</formula>
    </cfRule>
  </conditionalFormatting>
  <conditionalFormatting sqref="M183">
    <cfRule type="cellIs" dxfId="26" priority="172" stopIfTrue="1" operator="equal">
      <formula>"Critical"</formula>
    </cfRule>
  </conditionalFormatting>
  <conditionalFormatting sqref="M184">
    <cfRule type="cellIs" dxfId="25" priority="165" stopIfTrue="1" operator="equal">
      <formula>"Pass"</formula>
    </cfRule>
    <cfRule type="cellIs" dxfId="24" priority="166" stopIfTrue="1" operator="equal">
      <formula>"Critical "</formula>
    </cfRule>
    <cfRule type="cellIs" dxfId="23" priority="167" stopIfTrue="1" operator="equal">
      <formula>"Info"</formula>
    </cfRule>
  </conditionalFormatting>
  <conditionalFormatting sqref="M184">
    <cfRule type="cellIs" dxfId="22" priority="168" stopIfTrue="1" operator="equal">
      <formula>"Critical"</formula>
    </cfRule>
  </conditionalFormatting>
  <conditionalFormatting sqref="M57">
    <cfRule type="cellIs" dxfId="21" priority="95" stopIfTrue="1" operator="equal">
      <formula>"Pass"</formula>
    </cfRule>
    <cfRule type="cellIs" dxfId="20" priority="96" stopIfTrue="1" operator="equal">
      <formula>"Critical "</formula>
    </cfRule>
    <cfRule type="cellIs" dxfId="19" priority="97" stopIfTrue="1" operator="equal">
      <formula>"Info"</formula>
    </cfRule>
  </conditionalFormatting>
  <conditionalFormatting sqref="M57">
    <cfRule type="cellIs" dxfId="18" priority="98" stopIfTrue="1" operator="equal">
      <formula>"Critical"</formula>
    </cfRule>
  </conditionalFormatting>
  <conditionalFormatting sqref="M88">
    <cfRule type="cellIs" dxfId="17" priority="69" stopIfTrue="1" operator="equal">
      <formula>"Pass"</formula>
    </cfRule>
    <cfRule type="cellIs" dxfId="16" priority="70" stopIfTrue="1" operator="equal">
      <formula>"Critical "</formula>
    </cfRule>
    <cfRule type="cellIs" dxfId="15" priority="71" stopIfTrue="1" operator="equal">
      <formula>"Info"</formula>
    </cfRule>
  </conditionalFormatting>
  <conditionalFormatting sqref="M88">
    <cfRule type="cellIs" dxfId="14" priority="72" stopIfTrue="1" operator="equal">
      <formula>"Critical"</formula>
    </cfRule>
  </conditionalFormatting>
  <conditionalFormatting sqref="M134">
    <cfRule type="cellIs" dxfId="13" priority="52" stopIfTrue="1" operator="equal">
      <formula>"Pass"</formula>
    </cfRule>
    <cfRule type="cellIs" dxfId="12" priority="53" stopIfTrue="1" operator="equal">
      <formula>"Critical "</formula>
    </cfRule>
    <cfRule type="cellIs" dxfId="11" priority="54" stopIfTrue="1" operator="equal">
      <formula>"Info"</formula>
    </cfRule>
  </conditionalFormatting>
  <conditionalFormatting sqref="M134">
    <cfRule type="cellIs" dxfId="10" priority="55" stopIfTrue="1" operator="equal">
      <formula>"Critical"</formula>
    </cfRule>
  </conditionalFormatting>
  <conditionalFormatting sqref="J3:J4 J7:J184">
    <cfRule type="cellIs" dxfId="9" priority="13" operator="equal">
      <formula>"Info"</formula>
    </cfRule>
    <cfRule type="cellIs" dxfId="8" priority="135" operator="equal">
      <formula>"Pass"</formula>
    </cfRule>
    <cfRule type="cellIs" dxfId="7" priority="136" operator="equal">
      <formula>"Fail"</formula>
    </cfRule>
  </conditionalFormatting>
  <conditionalFormatting sqref="N3:N184">
    <cfRule type="expression" dxfId="6" priority="724">
      <formula>ISERROR(AA3)</formula>
    </cfRule>
  </conditionalFormatting>
  <conditionalFormatting sqref="J5">
    <cfRule type="cellIs" dxfId="5" priority="4" stopIfTrue="1" operator="equal">
      <formula>"Fail"</formula>
    </cfRule>
  </conditionalFormatting>
  <conditionalFormatting sqref="J5">
    <cfRule type="cellIs" dxfId="4" priority="5" stopIfTrue="1" operator="equal">
      <formula>"Pass"</formula>
    </cfRule>
    <cfRule type="cellIs" dxfId="3" priority="6" stopIfTrue="1" operator="equal">
      <formula>"Info"</formula>
    </cfRule>
  </conditionalFormatting>
  <conditionalFormatting sqref="J6">
    <cfRule type="cellIs" dxfId="2" priority="1" stopIfTrue="1" operator="equal">
      <formula>"Fail"</formula>
    </cfRule>
  </conditionalFormatting>
  <conditionalFormatting sqref="J6">
    <cfRule type="cellIs" dxfId="1" priority="2" stopIfTrue="1" operator="equal">
      <formula>"Pass"</formula>
    </cfRule>
    <cfRule type="cellIs" dxfId="0" priority="3" stopIfTrue="1" operator="equal">
      <formula>"Info"</formula>
    </cfRule>
  </conditionalFormatting>
  <dataValidations count="4">
    <dataValidation type="list" allowBlank="1" showInputMessage="1" showErrorMessage="1" sqref="J186:J1048576 J2:J184" xr:uid="{00000000-0002-0000-0300-000000000000}">
      <formula1>$I$194:$I$197</formula1>
    </dataValidation>
    <dataValidation type="list" allowBlank="1" showInputMessage="1" showErrorMessage="1" sqref="M3:M184" xr:uid="{00000000-0002-0000-0300-000001000000}">
      <formula1>$I$200:$I$203</formula1>
    </dataValidation>
    <dataValidation type="list" allowBlank="1" showInputMessage="1" showErrorMessage="1" sqref="WVP5:WVP6 JD5:JD6 SZ5:SZ6 ACV5:ACV6 AMR5:AMR6 AWN5:AWN6 BGJ5:BGJ6 BQF5:BQF6 CAB5:CAB6 CJX5:CJX6 CTT5:CTT6 DDP5:DDP6 DNL5:DNL6 DXH5:DXH6 EHD5:EHD6 EQZ5:EQZ6 FAV5:FAV6 FKR5:FKR6 FUN5:FUN6 GEJ5:GEJ6 GOF5:GOF6 GYB5:GYB6 HHX5:HHX6 HRT5:HRT6 IBP5:IBP6 ILL5:ILL6 IVH5:IVH6 JFD5:JFD6 JOZ5:JOZ6 JYV5:JYV6 KIR5:KIR6 KSN5:KSN6 LCJ5:LCJ6 LMF5:LMF6 LWB5:LWB6 MFX5:MFX6 MPT5:MPT6 MZP5:MZP6 NJL5:NJL6 NTH5:NTH6 ODD5:ODD6 OMZ5:OMZ6 OWV5:OWV6 PGR5:PGR6 PQN5:PQN6 QAJ5:QAJ6 QKF5:QKF6 QUB5:QUB6 RDX5:RDX6 RNT5:RNT6 RXP5:RXP6 SHL5:SHL6 SRH5:SRH6 TBD5:TBD6 TKZ5:TKZ6 TUV5:TUV6 UER5:UER6 UON5:UON6 UYJ5:UYJ6 VIF5:VIF6 VSB5:VSB6 WBX5:WBX6 WLT5:WLT6" xr:uid="{03F069F6-20F6-472A-966B-40F08EC68603}">
      <formula1>$I$71:$I$74</formula1>
    </dataValidation>
    <dataValidation type="list" allowBlank="1" showInputMessage="1" showErrorMessage="1" sqref="JG5:JG6 WVS5:WVS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xr:uid="{FBE57E91-D460-4468-ACF7-81447B2FF318}">
      <formula1>$H$42:$H$45</formula1>
    </dataValidation>
  </dataValidations>
  <printOptions horizontalCentered="1"/>
  <pageMargins left="0.75" right="0.75" top="1" bottom="1" header="0.5" footer="0.5"/>
  <pageSetup scale="65" orientation="landscape" horizontalDpi="1200" verticalDpi="1200" r:id="rId1"/>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H27"/>
  <sheetViews>
    <sheetView showGridLines="0" zoomScale="80" zoomScaleNormal="80" zoomScalePageLayoutView="80" workbookViewId="0">
      <pane ySplit="1" topLeftCell="A2" activePane="bottomLeft" state="frozenSplit"/>
      <selection pane="bottomLeft" activeCell="M30" sqref="M30"/>
    </sheetView>
  </sheetViews>
  <sheetFormatPr defaultColWidth="18.7265625" defaultRowHeight="12.75" customHeight="1" x14ac:dyDescent="0.25"/>
  <cols>
    <col min="1" max="1" width="9.26953125" customWidth="1"/>
    <col min="8" max="8" width="18.7265625" customWidth="1"/>
  </cols>
  <sheetData>
    <row r="1" spans="1:8" ht="13" x14ac:dyDescent="0.3">
      <c r="A1" s="110" t="s">
        <v>2196</v>
      </c>
      <c r="B1" s="111"/>
      <c r="C1" s="111"/>
      <c r="D1" s="111"/>
      <c r="E1" s="111"/>
      <c r="F1" s="111"/>
      <c r="G1" s="111"/>
      <c r="H1" s="112"/>
    </row>
    <row r="2" spans="1:8" ht="12.75" customHeight="1" x14ac:dyDescent="0.25">
      <c r="A2" s="113" t="s">
        <v>2197</v>
      </c>
      <c r="B2" s="114"/>
      <c r="C2" s="114"/>
      <c r="D2" s="114"/>
      <c r="E2" s="114"/>
      <c r="F2" s="114"/>
      <c r="G2" s="114"/>
      <c r="H2" s="115"/>
    </row>
    <row r="3" spans="1:8" ht="12.75" customHeight="1" x14ac:dyDescent="0.25">
      <c r="A3" s="116" t="s">
        <v>2198</v>
      </c>
      <c r="B3" s="252"/>
      <c r="C3" s="252"/>
      <c r="D3" s="252"/>
      <c r="E3" s="252"/>
      <c r="F3" s="252"/>
      <c r="G3" s="252"/>
      <c r="H3" s="253"/>
    </row>
    <row r="4" spans="1:8" ht="12.5" x14ac:dyDescent="0.25">
      <c r="A4" s="1" t="s">
        <v>3241</v>
      </c>
      <c r="B4" s="2"/>
      <c r="C4" s="2"/>
      <c r="D4" s="2"/>
      <c r="E4" s="2"/>
      <c r="F4" s="2"/>
      <c r="G4" s="2"/>
      <c r="H4" s="27"/>
    </row>
    <row r="5" spans="1:8" ht="12.5" x14ac:dyDescent="0.25">
      <c r="A5" s="1" t="s">
        <v>3240</v>
      </c>
      <c r="B5" s="2"/>
      <c r="C5" s="2"/>
      <c r="D5" s="2"/>
      <c r="E5" s="2"/>
      <c r="F5" s="2"/>
      <c r="G5" s="2"/>
      <c r="H5" s="27"/>
    </row>
    <row r="6" spans="1:8" ht="12.5" x14ac:dyDescent="0.25">
      <c r="A6" s="1" t="s">
        <v>2199</v>
      </c>
      <c r="B6" s="2"/>
      <c r="C6" s="2"/>
      <c r="D6" s="2"/>
      <c r="E6" s="2"/>
      <c r="F6" s="2"/>
      <c r="G6" s="2"/>
      <c r="H6" s="27"/>
    </row>
    <row r="7" spans="1:8" ht="12.5" x14ac:dyDescent="0.25">
      <c r="A7" s="4"/>
      <c r="B7" s="3"/>
      <c r="C7" s="3"/>
      <c r="D7" s="3"/>
      <c r="E7" s="3"/>
      <c r="F7" s="3"/>
      <c r="G7" s="3"/>
      <c r="H7" s="86"/>
    </row>
    <row r="9" spans="1:8" ht="12.75" customHeight="1" x14ac:dyDescent="0.25">
      <c r="A9" s="254" t="s">
        <v>2200</v>
      </c>
      <c r="B9" s="255"/>
      <c r="C9" s="255"/>
      <c r="D9" s="255"/>
      <c r="E9" s="255"/>
      <c r="F9" s="255"/>
      <c r="G9" s="255"/>
      <c r="H9" s="256"/>
    </row>
    <row r="10" spans="1:8" ht="12.75" customHeight="1" x14ac:dyDescent="0.25">
      <c r="A10" s="5" t="s">
        <v>2201</v>
      </c>
      <c r="B10" s="87"/>
      <c r="C10" s="87"/>
      <c r="D10" s="87"/>
      <c r="E10" s="87"/>
      <c r="F10" s="87"/>
      <c r="G10" s="87"/>
      <c r="H10" s="88"/>
    </row>
    <row r="11" spans="1:8" ht="12.75" customHeight="1" x14ac:dyDescent="0.25">
      <c r="A11" s="116" t="s">
        <v>2202</v>
      </c>
      <c r="B11" s="252"/>
      <c r="C11" s="252"/>
      <c r="D11" s="252"/>
      <c r="E11" s="252"/>
      <c r="F11" s="252"/>
      <c r="G11" s="252"/>
      <c r="H11" s="253"/>
    </row>
    <row r="12" spans="1:8" ht="12.5" x14ac:dyDescent="0.25">
      <c r="A12" s="1" t="s">
        <v>2203</v>
      </c>
      <c r="B12" s="2"/>
      <c r="C12" s="2"/>
      <c r="D12" s="2"/>
      <c r="E12" s="2"/>
      <c r="F12" s="2"/>
      <c r="G12" s="2"/>
      <c r="H12" s="27"/>
    </row>
    <row r="13" spans="1:8" ht="12.5" x14ac:dyDescent="0.25">
      <c r="A13" s="4" t="s">
        <v>2204</v>
      </c>
      <c r="B13" s="3"/>
      <c r="C13" s="3"/>
      <c r="D13" s="3"/>
      <c r="E13" s="3"/>
      <c r="F13" s="3"/>
      <c r="G13" s="3"/>
      <c r="H13" s="86"/>
    </row>
    <row r="15" spans="1:8" ht="12.75" customHeight="1" x14ac:dyDescent="0.25">
      <c r="A15" s="254" t="s">
        <v>2205</v>
      </c>
      <c r="B15" s="255"/>
      <c r="C15" s="255"/>
      <c r="D15" s="255"/>
      <c r="E15" s="255"/>
      <c r="F15" s="255"/>
      <c r="G15" s="255"/>
      <c r="H15" s="256"/>
    </row>
    <row r="16" spans="1:8" ht="12.75" customHeight="1" x14ac:dyDescent="0.25">
      <c r="A16" s="5" t="s">
        <v>2206</v>
      </c>
      <c r="B16" s="87"/>
      <c r="C16" s="87"/>
      <c r="D16" s="87"/>
      <c r="E16" s="87"/>
      <c r="F16" s="87"/>
      <c r="G16" s="87"/>
      <c r="H16" s="88"/>
    </row>
    <row r="17" spans="1:8" ht="12.75" customHeight="1" x14ac:dyDescent="0.25">
      <c r="A17" s="116" t="s">
        <v>2207</v>
      </c>
      <c r="B17" s="252"/>
      <c r="C17" s="252"/>
      <c r="D17" s="252"/>
      <c r="E17" s="252"/>
      <c r="F17" s="252"/>
      <c r="G17" s="252"/>
      <c r="H17" s="253"/>
    </row>
    <row r="18" spans="1:8" ht="12.5" x14ac:dyDescent="0.25">
      <c r="A18" s="1" t="s">
        <v>2208</v>
      </c>
      <c r="B18" s="2"/>
      <c r="C18" s="2"/>
      <c r="D18" s="2"/>
      <c r="E18" s="2"/>
      <c r="F18" s="2"/>
      <c r="G18" s="2"/>
      <c r="H18" s="27"/>
    </row>
    <row r="19" spans="1:8" ht="12.5" x14ac:dyDescent="0.25">
      <c r="A19" s="1" t="s">
        <v>2209</v>
      </c>
      <c r="B19" s="2"/>
      <c r="C19" s="2"/>
      <c r="D19" s="2"/>
      <c r="E19" s="2"/>
      <c r="F19" s="2"/>
      <c r="G19" s="2"/>
      <c r="H19" s="27"/>
    </row>
    <row r="20" spans="1:8" ht="12.5" x14ac:dyDescent="0.25">
      <c r="A20" s="1" t="s">
        <v>2210</v>
      </c>
      <c r="B20" s="2"/>
      <c r="C20" s="2"/>
      <c r="D20" s="2"/>
      <c r="E20" s="2"/>
      <c r="F20" s="2"/>
      <c r="G20" s="2"/>
      <c r="H20" s="27"/>
    </row>
    <row r="21" spans="1:8" ht="12.5" x14ac:dyDescent="0.25">
      <c r="A21" s="4"/>
      <c r="B21" s="3"/>
      <c r="C21" s="3"/>
      <c r="D21" s="3"/>
      <c r="E21" s="3"/>
      <c r="F21" s="3"/>
      <c r="G21" s="3"/>
      <c r="H21" s="86"/>
    </row>
    <row r="23" spans="1:8" ht="12.75" customHeight="1" x14ac:dyDescent="0.25">
      <c r="A23" s="254" t="s">
        <v>2211</v>
      </c>
      <c r="B23" s="255"/>
      <c r="C23" s="255"/>
      <c r="D23" s="255"/>
      <c r="E23" s="255"/>
      <c r="F23" s="255"/>
      <c r="G23" s="255"/>
      <c r="H23" s="256"/>
    </row>
    <row r="24" spans="1:8" ht="12.75" customHeight="1" x14ac:dyDescent="0.25">
      <c r="A24" s="5" t="s">
        <v>2212</v>
      </c>
      <c r="B24" s="87"/>
      <c r="C24" s="87"/>
      <c r="D24" s="87"/>
      <c r="E24" s="87"/>
      <c r="F24" s="87"/>
      <c r="G24" s="87"/>
      <c r="H24" s="88"/>
    </row>
    <row r="25" spans="1:8" ht="12.75" customHeight="1" x14ac:dyDescent="0.25">
      <c r="A25" s="116" t="s">
        <v>2213</v>
      </c>
      <c r="B25" s="252"/>
      <c r="C25" s="252"/>
      <c r="D25" s="252"/>
      <c r="E25" s="252"/>
      <c r="F25" s="252"/>
      <c r="G25" s="252"/>
      <c r="H25" s="253"/>
    </row>
    <row r="26" spans="1:8" ht="12.5" x14ac:dyDescent="0.25">
      <c r="A26" s="1" t="s">
        <v>2214</v>
      </c>
      <c r="B26" s="2"/>
      <c r="C26" s="2"/>
      <c r="D26" s="2"/>
      <c r="E26" s="2"/>
      <c r="F26" s="2"/>
      <c r="G26" s="2"/>
      <c r="H26" s="27"/>
    </row>
    <row r="27" spans="1:8" ht="12.75" customHeight="1" x14ac:dyDescent="0.25">
      <c r="A27" s="4"/>
      <c r="B27" s="3"/>
      <c r="C27" s="3"/>
      <c r="D27" s="3"/>
      <c r="E27" s="3"/>
      <c r="F27" s="3"/>
      <c r="G27" s="3"/>
      <c r="H27" s="86"/>
    </row>
  </sheetData>
  <customSheetViews>
    <customSheetView guid="{BD112224-E283-B04B-BA9E-A14CDB07129F}" showPageBreaks="1" showGridLines="0" fitToPage="1" printArea="1" showRuler="0">
      <pane ySplit="1.0833333333333333" topLeftCell="A2" activePane="bottomLeft" state="frozenSplit"/>
      <selection pane="bottomLeft" activeCell="P25" sqref="P25"/>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E59820EF-6C89-44E6-B879-1DD779169C88}" showGridLines="0" fitToPage="1" showRuler="0">
      <pane ySplit="1" topLeftCell="A2" activePane="bottomLeft" state="frozenSplit"/>
      <selection pane="bottomLeft" activeCell="P25" sqref="P25"/>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1023C5E4-CD56-4E4F-AE92-163629BF9714}" showGridLines="0" fitToPage="1" showRuler="0">
      <pane ySplit="1" topLeftCell="A2" activePane="bottomLeft" state="frozenSplit"/>
      <selection pane="bottomLeft" activeCell="P25" sqref="P25"/>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s>
  <phoneticPr fontId="3" type="noConversion"/>
  <printOptions horizontalCentered="1"/>
  <pageMargins left="0.75" right="0.75" top="1" bottom="1" header="0.5" footer="0.5"/>
  <pageSetup scale="88"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D31"/>
  <sheetViews>
    <sheetView showGridLines="0" zoomScale="90" zoomScaleNormal="90" zoomScalePageLayoutView="80" workbookViewId="0">
      <pane ySplit="1" topLeftCell="A2" activePane="bottomLeft" state="frozenSplit"/>
      <selection pane="bottomLeft" activeCell="C17" sqref="C17:D17"/>
    </sheetView>
  </sheetViews>
  <sheetFormatPr defaultColWidth="18.7265625" defaultRowHeight="12.75" customHeight="1" x14ac:dyDescent="0.25"/>
  <cols>
    <col min="1" max="1" width="8.7265625" customWidth="1"/>
    <col min="2" max="2" width="13.26953125" customWidth="1"/>
    <col min="3" max="3" width="84.453125" customWidth="1"/>
    <col min="4" max="4" width="22.453125" customWidth="1"/>
  </cols>
  <sheetData>
    <row r="1" spans="1:4" ht="13" x14ac:dyDescent="0.3">
      <c r="A1" s="110" t="s">
        <v>2215</v>
      </c>
      <c r="B1" s="111"/>
      <c r="C1" s="111"/>
      <c r="D1" s="111"/>
    </row>
    <row r="2" spans="1:4" ht="12.75" customHeight="1" x14ac:dyDescent="0.25">
      <c r="A2" s="257" t="s">
        <v>2216</v>
      </c>
      <c r="B2" s="257" t="s">
        <v>2217</v>
      </c>
      <c r="C2" s="257" t="s">
        <v>2218</v>
      </c>
      <c r="D2" s="257" t="s">
        <v>2219</v>
      </c>
    </row>
    <row r="3" spans="1:4" ht="12.5" x14ac:dyDescent="0.25">
      <c r="A3" s="258">
        <v>1</v>
      </c>
      <c r="B3" s="259">
        <v>42004</v>
      </c>
      <c r="C3" s="260" t="s">
        <v>2220</v>
      </c>
      <c r="D3" s="261" t="s">
        <v>2221</v>
      </c>
    </row>
    <row r="4" spans="1:4" ht="25" x14ac:dyDescent="0.25">
      <c r="A4" s="258">
        <v>1.1000000000000001</v>
      </c>
      <c r="B4" s="259">
        <v>42041</v>
      </c>
      <c r="C4" s="262" t="s">
        <v>2222</v>
      </c>
      <c r="D4" s="261" t="s">
        <v>2221</v>
      </c>
    </row>
    <row r="5" spans="1:4" ht="12.5" x14ac:dyDescent="0.25">
      <c r="A5" s="258">
        <v>1.2</v>
      </c>
      <c r="B5" s="259">
        <v>42088</v>
      </c>
      <c r="C5" s="262" t="s">
        <v>2223</v>
      </c>
      <c r="D5" s="261" t="s">
        <v>2221</v>
      </c>
    </row>
    <row r="6" spans="1:4" ht="25" x14ac:dyDescent="0.25">
      <c r="A6" s="263">
        <v>1.3</v>
      </c>
      <c r="B6" s="264">
        <v>42454</v>
      </c>
      <c r="C6" s="265" t="s">
        <v>2224</v>
      </c>
      <c r="D6" s="266" t="s">
        <v>2221</v>
      </c>
    </row>
    <row r="7" spans="1:4" ht="12.75" customHeight="1" x14ac:dyDescent="0.25">
      <c r="A7" s="82">
        <v>1.4</v>
      </c>
      <c r="B7" s="83">
        <v>42643</v>
      </c>
      <c r="C7" s="84" t="s">
        <v>2225</v>
      </c>
      <c r="D7" s="85" t="s">
        <v>2221</v>
      </c>
    </row>
    <row r="8" spans="1:4" ht="31.15" customHeight="1" x14ac:dyDescent="0.25">
      <c r="A8" s="267">
        <v>2</v>
      </c>
      <c r="B8" s="268">
        <v>42766</v>
      </c>
      <c r="C8" s="262" t="s">
        <v>2226</v>
      </c>
      <c r="D8" s="261" t="s">
        <v>2221</v>
      </c>
    </row>
    <row r="9" spans="1:4" ht="12.75" customHeight="1" x14ac:dyDescent="0.25">
      <c r="A9" s="267">
        <v>2</v>
      </c>
      <c r="B9" s="268">
        <v>43008</v>
      </c>
      <c r="C9" s="262" t="s">
        <v>2227</v>
      </c>
      <c r="D9" s="261" t="s">
        <v>2221</v>
      </c>
    </row>
    <row r="10" spans="1:4" ht="12.75" customHeight="1" x14ac:dyDescent="0.25">
      <c r="A10" s="267">
        <v>2</v>
      </c>
      <c r="B10" s="268">
        <v>43131</v>
      </c>
      <c r="C10" s="262" t="s">
        <v>2228</v>
      </c>
      <c r="D10" s="261" t="s">
        <v>2221</v>
      </c>
    </row>
    <row r="11" spans="1:4" ht="12.75" customHeight="1" x14ac:dyDescent="0.25">
      <c r="A11" s="267">
        <v>2</v>
      </c>
      <c r="B11" s="268">
        <v>43373</v>
      </c>
      <c r="C11" s="262" t="s">
        <v>2229</v>
      </c>
      <c r="D11" s="261" t="s">
        <v>2221</v>
      </c>
    </row>
    <row r="12" spans="1:4" ht="12.75" customHeight="1" x14ac:dyDescent="0.25">
      <c r="A12" s="267">
        <v>2</v>
      </c>
      <c r="B12" s="268">
        <v>43555</v>
      </c>
      <c r="C12" s="262" t="s">
        <v>2230</v>
      </c>
      <c r="D12" s="261" t="s">
        <v>2221</v>
      </c>
    </row>
    <row r="13" spans="1:4" ht="12.75" customHeight="1" x14ac:dyDescent="0.25">
      <c r="A13" s="267">
        <v>2</v>
      </c>
      <c r="B13" s="268">
        <v>43738</v>
      </c>
      <c r="C13" s="262" t="s">
        <v>2231</v>
      </c>
      <c r="D13" s="261" t="s">
        <v>2221</v>
      </c>
    </row>
    <row r="14" spans="1:4" ht="12.75" customHeight="1" x14ac:dyDescent="0.25">
      <c r="A14" s="267">
        <v>2.1</v>
      </c>
      <c r="B14" s="268">
        <v>43921</v>
      </c>
      <c r="C14" s="262" t="s">
        <v>2232</v>
      </c>
      <c r="D14" s="261" t="s">
        <v>2221</v>
      </c>
    </row>
    <row r="15" spans="1:4" ht="12.75" customHeight="1" x14ac:dyDescent="0.25">
      <c r="A15" s="267">
        <v>2.2000000000000002</v>
      </c>
      <c r="B15" s="268">
        <v>44104</v>
      </c>
      <c r="C15" s="262" t="s">
        <v>2233</v>
      </c>
      <c r="D15" s="261" t="s">
        <v>2221</v>
      </c>
    </row>
    <row r="16" spans="1:4" ht="12.75" customHeight="1" x14ac:dyDescent="0.25">
      <c r="A16" s="267">
        <v>2.2999999999999998</v>
      </c>
      <c r="B16" s="268">
        <v>44469</v>
      </c>
      <c r="C16" s="262" t="s">
        <v>2234</v>
      </c>
      <c r="D16" s="261" t="s">
        <v>2221</v>
      </c>
    </row>
    <row r="17" spans="1:4" ht="12.75" customHeight="1" x14ac:dyDescent="0.25">
      <c r="A17" s="267">
        <v>2.4</v>
      </c>
      <c r="B17" s="268">
        <v>44469</v>
      </c>
      <c r="C17" s="262" t="s">
        <v>2229</v>
      </c>
      <c r="D17" s="261" t="s">
        <v>2221</v>
      </c>
    </row>
    <row r="18" spans="1:4" ht="12.75" customHeight="1" x14ac:dyDescent="0.25">
      <c r="A18" s="267"/>
      <c r="B18" s="268"/>
      <c r="C18" s="262"/>
      <c r="D18" s="261"/>
    </row>
    <row r="19" spans="1:4" ht="12.75" customHeight="1" x14ac:dyDescent="0.25">
      <c r="A19" s="267"/>
      <c r="B19" s="268"/>
      <c r="C19" s="262"/>
      <c r="D19" s="261"/>
    </row>
    <row r="20" spans="1:4" ht="12.75" customHeight="1" x14ac:dyDescent="0.25">
      <c r="A20" s="267"/>
      <c r="B20" s="268"/>
      <c r="C20" s="262"/>
      <c r="D20" s="261"/>
    </row>
    <row r="21" spans="1:4" ht="12.75" customHeight="1" x14ac:dyDescent="0.25">
      <c r="A21" s="267"/>
      <c r="B21" s="268"/>
      <c r="C21" s="262"/>
      <c r="D21" s="261"/>
    </row>
    <row r="22" spans="1:4" ht="12.75" customHeight="1" x14ac:dyDescent="0.25">
      <c r="A22" s="267"/>
      <c r="B22" s="268"/>
      <c r="C22" s="262"/>
      <c r="D22" s="261"/>
    </row>
    <row r="23" spans="1:4" ht="12.75" customHeight="1" x14ac:dyDescent="0.25">
      <c r="A23" s="267"/>
      <c r="B23" s="268"/>
      <c r="C23" s="262"/>
      <c r="D23" s="261"/>
    </row>
    <row r="24" spans="1:4" ht="12.75" customHeight="1" x14ac:dyDescent="0.25">
      <c r="A24" s="267"/>
      <c r="B24" s="268"/>
      <c r="C24" s="262"/>
      <c r="D24" s="261"/>
    </row>
    <row r="25" spans="1:4" ht="12.75" customHeight="1" x14ac:dyDescent="0.25">
      <c r="A25" s="267"/>
      <c r="B25" s="268"/>
      <c r="C25" s="262"/>
      <c r="D25" s="261"/>
    </row>
    <row r="26" spans="1:4" ht="12.75" customHeight="1" x14ac:dyDescent="0.25">
      <c r="A26" s="267"/>
      <c r="B26" s="268"/>
      <c r="C26" s="262"/>
      <c r="D26" s="261"/>
    </row>
    <row r="27" spans="1:4" ht="12.75" customHeight="1" x14ac:dyDescent="0.25">
      <c r="A27" s="267"/>
      <c r="B27" s="268"/>
      <c r="C27" s="262"/>
      <c r="D27" s="261"/>
    </row>
    <row r="28" spans="1:4" ht="12.75" customHeight="1" x14ac:dyDescent="0.25">
      <c r="A28" s="267"/>
      <c r="B28" s="268"/>
      <c r="C28" s="262"/>
      <c r="D28" s="261"/>
    </row>
    <row r="29" spans="1:4" ht="12.75" customHeight="1" x14ac:dyDescent="0.25">
      <c r="A29" s="267"/>
      <c r="B29" s="268"/>
      <c r="C29" s="262"/>
      <c r="D29" s="261"/>
    </row>
    <row r="30" spans="1:4" ht="12.75" customHeight="1" x14ac:dyDescent="0.25">
      <c r="A30" s="267"/>
      <c r="B30" s="268"/>
      <c r="C30" s="262"/>
      <c r="D30" s="261"/>
    </row>
    <row r="31" spans="1:4" ht="12.75" customHeight="1" x14ac:dyDescent="0.25">
      <c r="A31" s="267"/>
      <c r="B31" s="268"/>
      <c r="C31" s="262"/>
      <c r="D31" s="261"/>
    </row>
  </sheetData>
  <customSheetViews>
    <customSheetView guid="{BD112224-E283-B04B-BA9E-A14CDB07129F}" showPageBreaks="1" showGridLines="0" fitToPage="1" printArea="1" showRuler="0">
      <pane ySplit="1.0833333333333333" topLeftCell="A2" activePane="bottomLeft" state="frozenSplit"/>
      <selection pane="bottomLeft" activeCell="C14" sqref="C14"/>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E59820EF-6C89-44E6-B879-1DD779169C88}" showGridLines="0" fitToPage="1" showRuler="0">
      <pane ySplit="1" topLeftCell="A2" activePane="bottomLeft" state="frozenSplit"/>
      <selection pane="bottomLeft" activeCell="C14" sqref="C14"/>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 guid="{1023C5E4-CD56-4E4F-AE92-163629BF9714}" showGridLines="0" fitToPage="1" showRuler="0">
      <pane ySplit="1" topLeftCell="A2" activePane="bottomLeft" state="frozenSplit"/>
      <selection pane="bottomLeft" activeCell="C14" sqref="C14"/>
      <pageMargins left="0" right="0" top="0" bottom="0" header="0" footer="0"/>
      <printOptions horizontalCentered="1"/>
      <pageSetup scale="88" orientation="landscape" horizontalDpi="1200" verticalDpi="1200"/>
      <headerFooter>
        <oddHeader>&amp;CIRS Office of Safeguards SCSEM</oddHeader>
        <oddFooter>&amp;L&amp;F&amp;RPage &amp;P of &amp;N</oddFooter>
      </headerFooter>
    </customSheetView>
  </customSheetViews>
  <phoneticPr fontId="3" type="noConversion"/>
  <printOptions horizontalCentered="1"/>
  <pageMargins left="0.75" right="0.75" top="1" bottom="1" header="0.5" footer="0.5"/>
  <pageSetup scale="88"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U527"/>
  <sheetViews>
    <sheetView zoomScale="90" zoomScaleNormal="90" zoomScalePageLayoutView="80" workbookViewId="0">
      <pane ySplit="1" topLeftCell="A2" activePane="bottomLeft" state="frozen"/>
      <selection pane="bottomLeft" sqref="A1:D527"/>
    </sheetView>
  </sheetViews>
  <sheetFormatPr defaultRowHeight="12.75" customHeight="1" x14ac:dyDescent="0.25"/>
  <cols>
    <col min="1" max="1" width="9.453125" customWidth="1"/>
    <col min="2" max="2" width="71.453125" customWidth="1"/>
    <col min="4" max="4" width="10" customWidth="1"/>
    <col min="5" max="21" width="9.1796875" style="101"/>
    <col min="22" max="256" width="9.1796875" style="102"/>
    <col min="257" max="257" width="12.453125" style="102" customWidth="1"/>
    <col min="258" max="258" width="94.81640625" style="102" bestFit="1" customWidth="1"/>
    <col min="259" max="259" width="12.54296875" style="102" customWidth="1"/>
    <col min="260" max="260" width="9.7265625" style="102" bestFit="1" customWidth="1"/>
    <col min="261" max="512" width="9.1796875" style="102"/>
    <col min="513" max="513" width="12.453125" style="102" customWidth="1"/>
    <col min="514" max="514" width="94.81640625" style="102" bestFit="1" customWidth="1"/>
    <col min="515" max="515" width="12.54296875" style="102" customWidth="1"/>
    <col min="516" max="516" width="9.7265625" style="102" bestFit="1" customWidth="1"/>
    <col min="517" max="768" width="9.1796875" style="102"/>
    <col min="769" max="769" width="12.453125" style="102" customWidth="1"/>
    <col min="770" max="770" width="94.81640625" style="102" bestFit="1" customWidth="1"/>
    <col min="771" max="771" width="12.54296875" style="102" customWidth="1"/>
    <col min="772" max="772" width="9.7265625" style="102" bestFit="1" customWidth="1"/>
    <col min="773" max="1024" width="9.1796875" style="102"/>
    <col min="1025" max="1025" width="12.453125" style="102" customWidth="1"/>
    <col min="1026" max="1026" width="94.81640625" style="102" bestFit="1" customWidth="1"/>
    <col min="1027" max="1027" width="12.54296875" style="102" customWidth="1"/>
    <col min="1028" max="1028" width="9.7265625" style="102" bestFit="1" customWidth="1"/>
    <col min="1029" max="1280" width="9.1796875" style="102"/>
    <col min="1281" max="1281" width="12.453125" style="102" customWidth="1"/>
    <col min="1282" max="1282" width="94.81640625" style="102" bestFit="1" customWidth="1"/>
    <col min="1283" max="1283" width="12.54296875" style="102" customWidth="1"/>
    <col min="1284" max="1284" width="9.7265625" style="102" bestFit="1" customWidth="1"/>
    <col min="1285" max="1536" width="9.1796875" style="102"/>
    <col min="1537" max="1537" width="12.453125" style="102" customWidth="1"/>
    <col min="1538" max="1538" width="94.81640625" style="102" bestFit="1" customWidth="1"/>
    <col min="1539" max="1539" width="12.54296875" style="102" customWidth="1"/>
    <col min="1540" max="1540" width="9.7265625" style="102" bestFit="1" customWidth="1"/>
    <col min="1541" max="1792" width="9.1796875" style="102"/>
    <col min="1793" max="1793" width="12.453125" style="102" customWidth="1"/>
    <col min="1794" max="1794" width="94.81640625" style="102" bestFit="1" customWidth="1"/>
    <col min="1795" max="1795" width="12.54296875" style="102" customWidth="1"/>
    <col min="1796" max="1796" width="9.7265625" style="102" bestFit="1" customWidth="1"/>
    <col min="1797" max="2048" width="9.1796875" style="102"/>
    <col min="2049" max="2049" width="12.453125" style="102" customWidth="1"/>
    <col min="2050" max="2050" width="94.81640625" style="102" bestFit="1" customWidth="1"/>
    <col min="2051" max="2051" width="12.54296875" style="102" customWidth="1"/>
    <col min="2052" max="2052" width="9.7265625" style="102" bestFit="1" customWidth="1"/>
    <col min="2053" max="2304" width="9.1796875" style="102"/>
    <col min="2305" max="2305" width="12.453125" style="102" customWidth="1"/>
    <col min="2306" max="2306" width="94.81640625" style="102" bestFit="1" customWidth="1"/>
    <col min="2307" max="2307" width="12.54296875" style="102" customWidth="1"/>
    <col min="2308" max="2308" width="9.7265625" style="102" bestFit="1" customWidth="1"/>
    <col min="2309" max="2560" width="9.1796875" style="102"/>
    <col min="2561" max="2561" width="12.453125" style="102" customWidth="1"/>
    <col min="2562" max="2562" width="94.81640625" style="102" bestFit="1" customWidth="1"/>
    <col min="2563" max="2563" width="12.54296875" style="102" customWidth="1"/>
    <col min="2564" max="2564" width="9.7265625" style="102" bestFit="1" customWidth="1"/>
    <col min="2565" max="2816" width="9.1796875" style="102"/>
    <col min="2817" max="2817" width="12.453125" style="102" customWidth="1"/>
    <col min="2818" max="2818" width="94.81640625" style="102" bestFit="1" customWidth="1"/>
    <col min="2819" max="2819" width="12.54296875" style="102" customWidth="1"/>
    <col min="2820" max="2820" width="9.7265625" style="102" bestFit="1" customWidth="1"/>
    <col min="2821" max="3072" width="9.1796875" style="102"/>
    <col min="3073" max="3073" width="12.453125" style="102" customWidth="1"/>
    <col min="3074" max="3074" width="94.81640625" style="102" bestFit="1" customWidth="1"/>
    <col min="3075" max="3075" width="12.54296875" style="102" customWidth="1"/>
    <col min="3076" max="3076" width="9.7265625" style="102" bestFit="1" customWidth="1"/>
    <col min="3077" max="3328" width="9.1796875" style="102"/>
    <col min="3329" max="3329" width="12.453125" style="102" customWidth="1"/>
    <col min="3330" max="3330" width="94.81640625" style="102" bestFit="1" customWidth="1"/>
    <col min="3331" max="3331" width="12.54296875" style="102" customWidth="1"/>
    <col min="3332" max="3332" width="9.7265625" style="102" bestFit="1" customWidth="1"/>
    <col min="3333" max="3584" width="9.1796875" style="102"/>
    <col min="3585" max="3585" width="12.453125" style="102" customWidth="1"/>
    <col min="3586" max="3586" width="94.81640625" style="102" bestFit="1" customWidth="1"/>
    <col min="3587" max="3587" width="12.54296875" style="102" customWidth="1"/>
    <col min="3588" max="3588" width="9.7265625" style="102" bestFit="1" customWidth="1"/>
    <col min="3589" max="3840" width="9.1796875" style="102"/>
    <col min="3841" max="3841" width="12.453125" style="102" customWidth="1"/>
    <col min="3842" max="3842" width="94.81640625" style="102" bestFit="1" customWidth="1"/>
    <col min="3843" max="3843" width="12.54296875" style="102" customWidth="1"/>
    <col min="3844" max="3844" width="9.7265625" style="102" bestFit="1" customWidth="1"/>
    <col min="3845" max="4096" width="9.1796875" style="102"/>
    <col min="4097" max="4097" width="12.453125" style="102" customWidth="1"/>
    <col min="4098" max="4098" width="94.81640625" style="102" bestFit="1" customWidth="1"/>
    <col min="4099" max="4099" width="12.54296875" style="102" customWidth="1"/>
    <col min="4100" max="4100" width="9.7265625" style="102" bestFit="1" customWidth="1"/>
    <col min="4101" max="4352" width="9.1796875" style="102"/>
    <col min="4353" max="4353" width="12.453125" style="102" customWidth="1"/>
    <col min="4354" max="4354" width="94.81640625" style="102" bestFit="1" customWidth="1"/>
    <col min="4355" max="4355" width="12.54296875" style="102" customWidth="1"/>
    <col min="4356" max="4356" width="9.7265625" style="102" bestFit="1" customWidth="1"/>
    <col min="4357" max="4608" width="9.1796875" style="102"/>
    <col min="4609" max="4609" width="12.453125" style="102" customWidth="1"/>
    <col min="4610" max="4610" width="94.81640625" style="102" bestFit="1" customWidth="1"/>
    <col min="4611" max="4611" width="12.54296875" style="102" customWidth="1"/>
    <col min="4612" max="4612" width="9.7265625" style="102" bestFit="1" customWidth="1"/>
    <col min="4613" max="4864" width="9.1796875" style="102"/>
    <col min="4865" max="4865" width="12.453125" style="102" customWidth="1"/>
    <col min="4866" max="4866" width="94.81640625" style="102" bestFit="1" customWidth="1"/>
    <col min="4867" max="4867" width="12.54296875" style="102" customWidth="1"/>
    <col min="4868" max="4868" width="9.7265625" style="102" bestFit="1" customWidth="1"/>
    <col min="4869" max="5120" width="9.1796875" style="102"/>
    <col min="5121" max="5121" width="12.453125" style="102" customWidth="1"/>
    <col min="5122" max="5122" width="94.81640625" style="102" bestFit="1" customWidth="1"/>
    <col min="5123" max="5123" width="12.54296875" style="102" customWidth="1"/>
    <col min="5124" max="5124" width="9.7265625" style="102" bestFit="1" customWidth="1"/>
    <col min="5125" max="5376" width="9.1796875" style="102"/>
    <col min="5377" max="5377" width="12.453125" style="102" customWidth="1"/>
    <col min="5378" max="5378" width="94.81640625" style="102" bestFit="1" customWidth="1"/>
    <col min="5379" max="5379" width="12.54296875" style="102" customWidth="1"/>
    <col min="5380" max="5380" width="9.7265625" style="102" bestFit="1" customWidth="1"/>
    <col min="5381" max="5632" width="9.1796875" style="102"/>
    <col min="5633" max="5633" width="12.453125" style="102" customWidth="1"/>
    <col min="5634" max="5634" width="94.81640625" style="102" bestFit="1" customWidth="1"/>
    <col min="5635" max="5635" width="12.54296875" style="102" customWidth="1"/>
    <col min="5636" max="5636" width="9.7265625" style="102" bestFit="1" customWidth="1"/>
    <col min="5637" max="5888" width="9.1796875" style="102"/>
    <col min="5889" max="5889" width="12.453125" style="102" customWidth="1"/>
    <col min="5890" max="5890" width="94.81640625" style="102" bestFit="1" customWidth="1"/>
    <col min="5891" max="5891" width="12.54296875" style="102" customWidth="1"/>
    <col min="5892" max="5892" width="9.7265625" style="102" bestFit="1" customWidth="1"/>
    <col min="5893" max="6144" width="9.1796875" style="102"/>
    <col min="6145" max="6145" width="12.453125" style="102" customWidth="1"/>
    <col min="6146" max="6146" width="94.81640625" style="102" bestFit="1" customWidth="1"/>
    <col min="6147" max="6147" width="12.54296875" style="102" customWidth="1"/>
    <col min="6148" max="6148" width="9.7265625" style="102" bestFit="1" customWidth="1"/>
    <col min="6149" max="6400" width="9.1796875" style="102"/>
    <col min="6401" max="6401" width="12.453125" style="102" customWidth="1"/>
    <col min="6402" max="6402" width="94.81640625" style="102" bestFit="1" customWidth="1"/>
    <col min="6403" max="6403" width="12.54296875" style="102" customWidth="1"/>
    <col min="6404" max="6404" width="9.7265625" style="102" bestFit="1" customWidth="1"/>
    <col min="6405" max="6656" width="9.1796875" style="102"/>
    <col min="6657" max="6657" width="12.453125" style="102" customWidth="1"/>
    <col min="6658" max="6658" width="94.81640625" style="102" bestFit="1" customWidth="1"/>
    <col min="6659" max="6659" width="12.54296875" style="102" customWidth="1"/>
    <col min="6660" max="6660" width="9.7265625" style="102" bestFit="1" customWidth="1"/>
    <col min="6661" max="6912" width="9.1796875" style="102"/>
    <col min="6913" max="6913" width="12.453125" style="102" customWidth="1"/>
    <col min="6914" max="6914" width="94.81640625" style="102" bestFit="1" customWidth="1"/>
    <col min="6915" max="6915" width="12.54296875" style="102" customWidth="1"/>
    <col min="6916" max="6916" width="9.7265625" style="102" bestFit="1" customWidth="1"/>
    <col min="6917" max="7168" width="9.1796875" style="102"/>
    <col min="7169" max="7169" width="12.453125" style="102" customWidth="1"/>
    <col min="7170" max="7170" width="94.81640625" style="102" bestFit="1" customWidth="1"/>
    <col min="7171" max="7171" width="12.54296875" style="102" customWidth="1"/>
    <col min="7172" max="7172" width="9.7265625" style="102" bestFit="1" customWidth="1"/>
    <col min="7173" max="7424" width="9.1796875" style="102"/>
    <col min="7425" max="7425" width="12.453125" style="102" customWidth="1"/>
    <col min="7426" max="7426" width="94.81640625" style="102" bestFit="1" customWidth="1"/>
    <col min="7427" max="7427" width="12.54296875" style="102" customWidth="1"/>
    <col min="7428" max="7428" width="9.7265625" style="102" bestFit="1" customWidth="1"/>
    <col min="7429" max="7680" width="9.1796875" style="102"/>
    <col min="7681" max="7681" width="12.453125" style="102" customWidth="1"/>
    <col min="7682" max="7682" width="94.81640625" style="102" bestFit="1" customWidth="1"/>
    <col min="7683" max="7683" width="12.54296875" style="102" customWidth="1"/>
    <col min="7684" max="7684" width="9.7265625" style="102" bestFit="1" customWidth="1"/>
    <col min="7685" max="7936" width="9.1796875" style="102"/>
    <col min="7937" max="7937" width="12.453125" style="102" customWidth="1"/>
    <col min="7938" max="7938" width="94.81640625" style="102" bestFit="1" customWidth="1"/>
    <col min="7939" max="7939" width="12.54296875" style="102" customWidth="1"/>
    <col min="7940" max="7940" width="9.7265625" style="102" bestFit="1" customWidth="1"/>
    <col min="7941" max="8192" width="9.1796875" style="102"/>
    <col min="8193" max="8193" width="12.453125" style="102" customWidth="1"/>
    <col min="8194" max="8194" width="94.81640625" style="102" bestFit="1" customWidth="1"/>
    <col min="8195" max="8195" width="12.54296875" style="102" customWidth="1"/>
    <col min="8196" max="8196" width="9.7265625" style="102" bestFit="1" customWidth="1"/>
    <col min="8197" max="8448" width="9.1796875" style="102"/>
    <col min="8449" max="8449" width="12.453125" style="102" customWidth="1"/>
    <col min="8450" max="8450" width="94.81640625" style="102" bestFit="1" customWidth="1"/>
    <col min="8451" max="8451" width="12.54296875" style="102" customWidth="1"/>
    <col min="8452" max="8452" width="9.7265625" style="102" bestFit="1" customWidth="1"/>
    <col min="8453" max="8704" width="9.1796875" style="102"/>
    <col min="8705" max="8705" width="12.453125" style="102" customWidth="1"/>
    <col min="8706" max="8706" width="94.81640625" style="102" bestFit="1" customWidth="1"/>
    <col min="8707" max="8707" width="12.54296875" style="102" customWidth="1"/>
    <col min="8708" max="8708" width="9.7265625" style="102" bestFit="1" customWidth="1"/>
    <col min="8709" max="8960" width="9.1796875" style="102"/>
    <col min="8961" max="8961" width="12.453125" style="102" customWidth="1"/>
    <col min="8962" max="8962" width="94.81640625" style="102" bestFit="1" customWidth="1"/>
    <col min="8963" max="8963" width="12.54296875" style="102" customWidth="1"/>
    <col min="8964" max="8964" width="9.7265625" style="102" bestFit="1" customWidth="1"/>
    <col min="8965" max="9216" width="9.1796875" style="102"/>
    <col min="9217" max="9217" width="12.453125" style="102" customWidth="1"/>
    <col min="9218" max="9218" width="94.81640625" style="102" bestFit="1" customWidth="1"/>
    <col min="9219" max="9219" width="12.54296875" style="102" customWidth="1"/>
    <col min="9220" max="9220" width="9.7265625" style="102" bestFit="1" customWidth="1"/>
    <col min="9221" max="9472" width="9.1796875" style="102"/>
    <col min="9473" max="9473" width="12.453125" style="102" customWidth="1"/>
    <col min="9474" max="9474" width="94.81640625" style="102" bestFit="1" customWidth="1"/>
    <col min="9475" max="9475" width="12.54296875" style="102" customWidth="1"/>
    <col min="9476" max="9476" width="9.7265625" style="102" bestFit="1" customWidth="1"/>
    <col min="9477" max="9728" width="9.1796875" style="102"/>
    <col min="9729" max="9729" width="12.453125" style="102" customWidth="1"/>
    <col min="9730" max="9730" width="94.81640625" style="102" bestFit="1" customWidth="1"/>
    <col min="9731" max="9731" width="12.54296875" style="102" customWidth="1"/>
    <col min="9732" max="9732" width="9.7265625" style="102" bestFit="1" customWidth="1"/>
    <col min="9733" max="9984" width="9.1796875" style="102"/>
    <col min="9985" max="9985" width="12.453125" style="102" customWidth="1"/>
    <col min="9986" max="9986" width="94.81640625" style="102" bestFit="1" customWidth="1"/>
    <col min="9987" max="9987" width="12.54296875" style="102" customWidth="1"/>
    <col min="9988" max="9988" width="9.7265625" style="102" bestFit="1" customWidth="1"/>
    <col min="9989" max="10240" width="9.1796875" style="102"/>
    <col min="10241" max="10241" width="12.453125" style="102" customWidth="1"/>
    <col min="10242" max="10242" width="94.81640625" style="102" bestFit="1" customWidth="1"/>
    <col min="10243" max="10243" width="12.54296875" style="102" customWidth="1"/>
    <col min="10244" max="10244" width="9.7265625" style="102" bestFit="1" customWidth="1"/>
    <col min="10245" max="10496" width="9.1796875" style="102"/>
    <col min="10497" max="10497" width="12.453125" style="102" customWidth="1"/>
    <col min="10498" max="10498" width="94.81640625" style="102" bestFit="1" customWidth="1"/>
    <col min="10499" max="10499" width="12.54296875" style="102" customWidth="1"/>
    <col min="10500" max="10500" width="9.7265625" style="102" bestFit="1" customWidth="1"/>
    <col min="10501" max="10752" width="9.1796875" style="102"/>
    <col min="10753" max="10753" width="12.453125" style="102" customWidth="1"/>
    <col min="10754" max="10754" width="94.81640625" style="102" bestFit="1" customWidth="1"/>
    <col min="10755" max="10755" width="12.54296875" style="102" customWidth="1"/>
    <col min="10756" max="10756" width="9.7265625" style="102" bestFit="1" customWidth="1"/>
    <col min="10757" max="11008" width="9.1796875" style="102"/>
    <col min="11009" max="11009" width="12.453125" style="102" customWidth="1"/>
    <col min="11010" max="11010" width="94.81640625" style="102" bestFit="1" customWidth="1"/>
    <col min="11011" max="11011" width="12.54296875" style="102" customWidth="1"/>
    <col min="11012" max="11012" width="9.7265625" style="102" bestFit="1" customWidth="1"/>
    <col min="11013" max="11264" width="9.1796875" style="102"/>
    <col min="11265" max="11265" width="12.453125" style="102" customWidth="1"/>
    <col min="11266" max="11266" width="94.81640625" style="102" bestFit="1" customWidth="1"/>
    <col min="11267" max="11267" width="12.54296875" style="102" customWidth="1"/>
    <col min="11268" max="11268" width="9.7265625" style="102" bestFit="1" customWidth="1"/>
    <col min="11269" max="11520" width="9.1796875" style="102"/>
    <col min="11521" max="11521" width="12.453125" style="102" customWidth="1"/>
    <col min="11522" max="11522" width="94.81640625" style="102" bestFit="1" customWidth="1"/>
    <col min="11523" max="11523" width="12.54296875" style="102" customWidth="1"/>
    <col min="11524" max="11524" width="9.7265625" style="102" bestFit="1" customWidth="1"/>
    <col min="11525" max="11776" width="9.1796875" style="102"/>
    <col min="11777" max="11777" width="12.453125" style="102" customWidth="1"/>
    <col min="11778" max="11778" width="94.81640625" style="102" bestFit="1" customWidth="1"/>
    <col min="11779" max="11779" width="12.54296875" style="102" customWidth="1"/>
    <col min="11780" max="11780" width="9.7265625" style="102" bestFit="1" customWidth="1"/>
    <col min="11781" max="12032" width="9.1796875" style="102"/>
    <col min="12033" max="12033" width="12.453125" style="102" customWidth="1"/>
    <col min="12034" max="12034" width="94.81640625" style="102" bestFit="1" customWidth="1"/>
    <col min="12035" max="12035" width="12.54296875" style="102" customWidth="1"/>
    <col min="12036" max="12036" width="9.7265625" style="102" bestFit="1" customWidth="1"/>
    <col min="12037" max="12288" width="9.1796875" style="102"/>
    <col min="12289" max="12289" width="12.453125" style="102" customWidth="1"/>
    <col min="12290" max="12290" width="94.81640625" style="102" bestFit="1" customWidth="1"/>
    <col min="12291" max="12291" width="12.54296875" style="102" customWidth="1"/>
    <col min="12292" max="12292" width="9.7265625" style="102" bestFit="1" customWidth="1"/>
    <col min="12293" max="12544" width="9.1796875" style="102"/>
    <col min="12545" max="12545" width="12.453125" style="102" customWidth="1"/>
    <col min="12546" max="12546" width="94.81640625" style="102" bestFit="1" customWidth="1"/>
    <col min="12547" max="12547" width="12.54296875" style="102" customWidth="1"/>
    <col min="12548" max="12548" width="9.7265625" style="102" bestFit="1" customWidth="1"/>
    <col min="12549" max="12800" width="9.1796875" style="102"/>
    <col min="12801" max="12801" width="12.453125" style="102" customWidth="1"/>
    <col min="12802" max="12802" width="94.81640625" style="102" bestFit="1" customWidth="1"/>
    <col min="12803" max="12803" width="12.54296875" style="102" customWidth="1"/>
    <col min="12804" max="12804" width="9.7265625" style="102" bestFit="1" customWidth="1"/>
    <col min="12805" max="13056" width="9.1796875" style="102"/>
    <col min="13057" max="13057" width="12.453125" style="102" customWidth="1"/>
    <col min="13058" max="13058" width="94.81640625" style="102" bestFit="1" customWidth="1"/>
    <col min="13059" max="13059" width="12.54296875" style="102" customWidth="1"/>
    <col min="13060" max="13060" width="9.7265625" style="102" bestFit="1" customWidth="1"/>
    <col min="13061" max="13312" width="9.1796875" style="102"/>
    <col min="13313" max="13313" width="12.453125" style="102" customWidth="1"/>
    <col min="13314" max="13314" width="94.81640625" style="102" bestFit="1" customWidth="1"/>
    <col min="13315" max="13315" width="12.54296875" style="102" customWidth="1"/>
    <col min="13316" max="13316" width="9.7265625" style="102" bestFit="1" customWidth="1"/>
    <col min="13317" max="13568" width="9.1796875" style="102"/>
    <col min="13569" max="13569" width="12.453125" style="102" customWidth="1"/>
    <col min="13570" max="13570" width="94.81640625" style="102" bestFit="1" customWidth="1"/>
    <col min="13571" max="13571" width="12.54296875" style="102" customWidth="1"/>
    <col min="13572" max="13572" width="9.7265625" style="102" bestFit="1" customWidth="1"/>
    <col min="13573" max="13824" width="9.1796875" style="102"/>
    <col min="13825" max="13825" width="12.453125" style="102" customWidth="1"/>
    <col min="13826" max="13826" width="94.81640625" style="102" bestFit="1" customWidth="1"/>
    <col min="13827" max="13827" width="12.54296875" style="102" customWidth="1"/>
    <col min="13828" max="13828" width="9.7265625" style="102" bestFit="1" customWidth="1"/>
    <col min="13829" max="14080" width="9.1796875" style="102"/>
    <col min="14081" max="14081" width="12.453125" style="102" customWidth="1"/>
    <col min="14082" max="14082" width="94.81640625" style="102" bestFit="1" customWidth="1"/>
    <col min="14083" max="14083" width="12.54296875" style="102" customWidth="1"/>
    <col min="14084" max="14084" width="9.7265625" style="102" bestFit="1" customWidth="1"/>
    <col min="14085" max="14336" width="9.1796875" style="102"/>
    <col min="14337" max="14337" width="12.453125" style="102" customWidth="1"/>
    <col min="14338" max="14338" width="94.81640625" style="102" bestFit="1" customWidth="1"/>
    <col min="14339" max="14339" width="12.54296875" style="102" customWidth="1"/>
    <col min="14340" max="14340" width="9.7265625" style="102" bestFit="1" customWidth="1"/>
    <col min="14341" max="14592" width="9.1796875" style="102"/>
    <col min="14593" max="14593" width="12.453125" style="102" customWidth="1"/>
    <col min="14594" max="14594" width="94.81640625" style="102" bestFit="1" customWidth="1"/>
    <col min="14595" max="14595" width="12.54296875" style="102" customWidth="1"/>
    <col min="14596" max="14596" width="9.7265625" style="102" bestFit="1" customWidth="1"/>
    <col min="14597" max="14848" width="9.1796875" style="102"/>
    <col min="14849" max="14849" width="12.453125" style="102" customWidth="1"/>
    <col min="14850" max="14850" width="94.81640625" style="102" bestFit="1" customWidth="1"/>
    <col min="14851" max="14851" width="12.54296875" style="102" customWidth="1"/>
    <col min="14852" max="14852" width="9.7265625" style="102" bestFit="1" customWidth="1"/>
    <col min="14853" max="15104" width="9.1796875" style="102"/>
    <col min="15105" max="15105" width="12.453125" style="102" customWidth="1"/>
    <col min="15106" max="15106" width="94.81640625" style="102" bestFit="1" customWidth="1"/>
    <col min="15107" max="15107" width="12.54296875" style="102" customWidth="1"/>
    <col min="15108" max="15108" width="9.7265625" style="102" bestFit="1" customWidth="1"/>
    <col min="15109" max="15360" width="9.1796875" style="102"/>
    <col min="15361" max="15361" width="12.453125" style="102" customWidth="1"/>
    <col min="15362" max="15362" width="94.81640625" style="102" bestFit="1" customWidth="1"/>
    <col min="15363" max="15363" width="12.54296875" style="102" customWidth="1"/>
    <col min="15364" max="15364" width="9.7265625" style="102" bestFit="1" customWidth="1"/>
    <col min="15365" max="15616" width="9.1796875" style="102"/>
    <col min="15617" max="15617" width="12.453125" style="102" customWidth="1"/>
    <col min="15618" max="15618" width="94.81640625" style="102" bestFit="1" customWidth="1"/>
    <col min="15619" max="15619" width="12.54296875" style="102" customWidth="1"/>
    <col min="15620" max="15620" width="9.7265625" style="102" bestFit="1" customWidth="1"/>
    <col min="15621" max="15872" width="9.1796875" style="102"/>
    <col min="15873" max="15873" width="12.453125" style="102" customWidth="1"/>
    <col min="15874" max="15874" width="94.81640625" style="102" bestFit="1" customWidth="1"/>
    <col min="15875" max="15875" width="12.54296875" style="102" customWidth="1"/>
    <col min="15876" max="15876" width="9.7265625" style="102" bestFit="1" customWidth="1"/>
    <col min="15877" max="16128" width="9.1796875" style="102"/>
    <col min="16129" max="16129" width="12.453125" style="102" customWidth="1"/>
    <col min="16130" max="16130" width="94.81640625" style="102" bestFit="1" customWidth="1"/>
    <col min="16131" max="16131" width="12.54296875" style="102" customWidth="1"/>
    <col min="16132" max="16132" width="9.7265625" style="102" bestFit="1" customWidth="1"/>
    <col min="16133" max="16384" width="9.1796875" style="102"/>
  </cols>
  <sheetData>
    <row r="1" spans="1:4" ht="29" x14ac:dyDescent="0.35">
      <c r="A1" s="106" t="s">
        <v>149</v>
      </c>
      <c r="B1" s="106" t="s">
        <v>141</v>
      </c>
      <c r="C1" s="106" t="s">
        <v>59</v>
      </c>
      <c r="D1" s="107">
        <v>44469</v>
      </c>
    </row>
    <row r="2" spans="1:4" ht="15.5" x14ac:dyDescent="0.35">
      <c r="A2" s="108" t="s">
        <v>2235</v>
      </c>
      <c r="B2" s="108" t="s">
        <v>2236</v>
      </c>
      <c r="C2" s="109">
        <v>6</v>
      </c>
    </row>
    <row r="3" spans="1:4" ht="15.5" x14ac:dyDescent="0.35">
      <c r="A3" s="108" t="s">
        <v>2237</v>
      </c>
      <c r="B3" s="108" t="s">
        <v>2238</v>
      </c>
      <c r="C3" s="109">
        <v>4</v>
      </c>
    </row>
    <row r="4" spans="1:4" ht="15.5" x14ac:dyDescent="0.35">
      <c r="A4" s="108" t="s">
        <v>2239</v>
      </c>
      <c r="B4" s="108" t="s">
        <v>2240</v>
      </c>
      <c r="C4" s="109">
        <v>1</v>
      </c>
    </row>
    <row r="5" spans="1:4" ht="15.5" x14ac:dyDescent="0.35">
      <c r="A5" s="108" t="s">
        <v>2241</v>
      </c>
      <c r="B5" s="108" t="s">
        <v>2242</v>
      </c>
      <c r="C5" s="109">
        <v>2</v>
      </c>
    </row>
    <row r="6" spans="1:4" ht="15.5" x14ac:dyDescent="0.35">
      <c r="A6" s="108" t="s">
        <v>2243</v>
      </c>
      <c r="B6" s="108" t="s">
        <v>2244</v>
      </c>
      <c r="C6" s="109">
        <v>2</v>
      </c>
    </row>
    <row r="7" spans="1:4" ht="15.5" x14ac:dyDescent="0.35">
      <c r="A7" s="108" t="s">
        <v>2245</v>
      </c>
      <c r="B7" s="108" t="s">
        <v>2246</v>
      </c>
      <c r="C7" s="109">
        <v>4</v>
      </c>
    </row>
    <row r="8" spans="1:4" ht="15.5" x14ac:dyDescent="0.35">
      <c r="A8" s="108" t="s">
        <v>2247</v>
      </c>
      <c r="B8" s="108" t="s">
        <v>2248</v>
      </c>
      <c r="C8" s="109">
        <v>2</v>
      </c>
    </row>
    <row r="9" spans="1:4" ht="15.5" x14ac:dyDescent="0.35">
      <c r="A9" s="108" t="s">
        <v>2249</v>
      </c>
      <c r="B9" s="108" t="s">
        <v>2250</v>
      </c>
      <c r="C9" s="109">
        <v>5</v>
      </c>
    </row>
    <row r="10" spans="1:4" ht="15.5" x14ac:dyDescent="0.35">
      <c r="A10" s="108" t="s">
        <v>2251</v>
      </c>
      <c r="B10" s="108" t="s">
        <v>2252</v>
      </c>
      <c r="C10" s="109">
        <v>5</v>
      </c>
    </row>
    <row r="11" spans="1:4" ht="15.5" x14ac:dyDescent="0.35">
      <c r="A11" s="108" t="s">
        <v>2253</v>
      </c>
      <c r="B11" s="108" t="s">
        <v>2254</v>
      </c>
      <c r="C11" s="109">
        <v>5</v>
      </c>
    </row>
    <row r="12" spans="1:4" ht="15.5" x14ac:dyDescent="0.35">
      <c r="A12" s="108" t="s">
        <v>2255</v>
      </c>
      <c r="B12" s="108" t="s">
        <v>2256</v>
      </c>
      <c r="C12" s="109">
        <v>2</v>
      </c>
    </row>
    <row r="13" spans="1:4" ht="15.5" x14ac:dyDescent="0.35">
      <c r="A13" s="108" t="s">
        <v>287</v>
      </c>
      <c r="B13" s="108" t="s">
        <v>2257</v>
      </c>
      <c r="C13" s="109">
        <v>5</v>
      </c>
    </row>
    <row r="14" spans="1:4" ht="15.5" x14ac:dyDescent="0.35">
      <c r="A14" s="108" t="s">
        <v>2258</v>
      </c>
      <c r="B14" s="108" t="s">
        <v>2259</v>
      </c>
      <c r="C14" s="109">
        <v>4</v>
      </c>
    </row>
    <row r="15" spans="1:4" ht="15.5" x14ac:dyDescent="0.35">
      <c r="A15" s="108" t="s">
        <v>2260</v>
      </c>
      <c r="B15" s="108" t="s">
        <v>2261</v>
      </c>
      <c r="C15" s="109">
        <v>4</v>
      </c>
    </row>
    <row r="16" spans="1:4" ht="15.5" x14ac:dyDescent="0.35">
      <c r="A16" s="108" t="s">
        <v>2262</v>
      </c>
      <c r="B16" s="108" t="s">
        <v>2263</v>
      </c>
      <c r="C16" s="109">
        <v>1</v>
      </c>
    </row>
    <row r="17" spans="1:3" ht="15.5" x14ac:dyDescent="0.35">
      <c r="A17" s="108" t="s">
        <v>2012</v>
      </c>
      <c r="B17" s="108" t="s">
        <v>2264</v>
      </c>
      <c r="C17" s="109">
        <v>5</v>
      </c>
    </row>
    <row r="18" spans="1:3" ht="15.5" x14ac:dyDescent="0.35">
      <c r="A18" s="108" t="s">
        <v>2265</v>
      </c>
      <c r="B18" s="108" t="s">
        <v>2266</v>
      </c>
      <c r="C18" s="109">
        <v>8</v>
      </c>
    </row>
    <row r="19" spans="1:3" ht="15.5" x14ac:dyDescent="0.35">
      <c r="A19" s="108" t="s">
        <v>1997</v>
      </c>
      <c r="B19" s="108" t="s">
        <v>2267</v>
      </c>
      <c r="C19" s="109">
        <v>1</v>
      </c>
    </row>
    <row r="20" spans="1:3" ht="15.5" x14ac:dyDescent="0.35">
      <c r="A20" s="108" t="s">
        <v>2268</v>
      </c>
      <c r="B20" s="108" t="s">
        <v>2269</v>
      </c>
      <c r="C20" s="109">
        <v>8</v>
      </c>
    </row>
    <row r="21" spans="1:3" ht="15.5" x14ac:dyDescent="0.35">
      <c r="A21" s="108" t="s">
        <v>2270</v>
      </c>
      <c r="B21" s="108" t="s">
        <v>2271</v>
      </c>
      <c r="C21" s="109">
        <v>6</v>
      </c>
    </row>
    <row r="22" spans="1:3" ht="15.5" x14ac:dyDescent="0.35">
      <c r="A22" s="108" t="s">
        <v>2272</v>
      </c>
      <c r="B22" s="108" t="s">
        <v>2273</v>
      </c>
      <c r="C22" s="109">
        <v>7</v>
      </c>
    </row>
    <row r="23" spans="1:3" ht="15.5" x14ac:dyDescent="0.35">
      <c r="A23" s="108" t="s">
        <v>2274</v>
      </c>
      <c r="B23" s="108" t="s">
        <v>2275</v>
      </c>
      <c r="C23" s="109">
        <v>7</v>
      </c>
    </row>
    <row r="24" spans="1:3" ht="15.5" x14ac:dyDescent="0.35">
      <c r="A24" s="108" t="s">
        <v>467</v>
      </c>
      <c r="B24" s="108" t="s">
        <v>2276</v>
      </c>
      <c r="C24" s="109">
        <v>7</v>
      </c>
    </row>
    <row r="25" spans="1:3" ht="15.5" x14ac:dyDescent="0.35">
      <c r="A25" s="108" t="s">
        <v>2277</v>
      </c>
      <c r="B25" s="108" t="s">
        <v>2278</v>
      </c>
      <c r="C25" s="109">
        <v>5</v>
      </c>
    </row>
    <row r="26" spans="1:3" ht="15.5" x14ac:dyDescent="0.35">
      <c r="A26" s="108" t="s">
        <v>2279</v>
      </c>
      <c r="B26" s="108" t="s">
        <v>2280</v>
      </c>
      <c r="C26" s="109">
        <v>5</v>
      </c>
    </row>
    <row r="27" spans="1:3" ht="15.5" x14ac:dyDescent="0.35">
      <c r="A27" s="108" t="s">
        <v>2281</v>
      </c>
      <c r="B27" s="108" t="s">
        <v>2282</v>
      </c>
      <c r="C27" s="109">
        <v>5</v>
      </c>
    </row>
    <row r="28" spans="1:3" ht="15.5" x14ac:dyDescent="0.35">
      <c r="A28" s="108" t="s">
        <v>2283</v>
      </c>
      <c r="B28" s="108" t="s">
        <v>2284</v>
      </c>
      <c r="C28" s="109">
        <v>6</v>
      </c>
    </row>
    <row r="29" spans="1:3" ht="15.5" x14ac:dyDescent="0.35">
      <c r="A29" s="108" t="s">
        <v>2285</v>
      </c>
      <c r="B29" s="108" t="s">
        <v>2286</v>
      </c>
      <c r="C29" s="109">
        <v>6</v>
      </c>
    </row>
    <row r="30" spans="1:3" ht="15.5" x14ac:dyDescent="0.35">
      <c r="A30" s="108" t="s">
        <v>2287</v>
      </c>
      <c r="B30" s="108" t="s">
        <v>2288</v>
      </c>
      <c r="C30" s="109">
        <v>4</v>
      </c>
    </row>
    <row r="31" spans="1:3" ht="15.5" x14ac:dyDescent="0.35">
      <c r="A31" s="108" t="s">
        <v>2289</v>
      </c>
      <c r="B31" s="108" t="s">
        <v>2290</v>
      </c>
      <c r="C31" s="109">
        <v>7</v>
      </c>
    </row>
    <row r="32" spans="1:3" ht="15.5" x14ac:dyDescent="0.35">
      <c r="A32" s="108" t="s">
        <v>2291</v>
      </c>
      <c r="B32" s="108" t="s">
        <v>2292</v>
      </c>
      <c r="C32" s="109">
        <v>5</v>
      </c>
    </row>
    <row r="33" spans="1:3" ht="15.5" x14ac:dyDescent="0.35">
      <c r="A33" s="108" t="s">
        <v>2293</v>
      </c>
      <c r="B33" s="108" t="s">
        <v>2294</v>
      </c>
      <c r="C33" s="109">
        <v>5</v>
      </c>
    </row>
    <row r="34" spans="1:3" ht="15.5" x14ac:dyDescent="0.35">
      <c r="A34" s="108" t="s">
        <v>2295</v>
      </c>
      <c r="B34" s="108" t="s">
        <v>2296</v>
      </c>
      <c r="C34" s="109">
        <v>8</v>
      </c>
    </row>
    <row r="35" spans="1:3" ht="15.5" x14ac:dyDescent="0.35">
      <c r="A35" s="108" t="s">
        <v>2297</v>
      </c>
      <c r="B35" s="108" t="s">
        <v>2298</v>
      </c>
      <c r="C35" s="109">
        <v>1</v>
      </c>
    </row>
    <row r="36" spans="1:3" ht="15.5" x14ac:dyDescent="0.35">
      <c r="A36" s="108" t="s">
        <v>2299</v>
      </c>
      <c r="B36" s="108" t="s">
        <v>2300</v>
      </c>
      <c r="C36" s="109">
        <v>5</v>
      </c>
    </row>
    <row r="37" spans="1:3" ht="15.5" x14ac:dyDescent="0.35">
      <c r="A37" s="108" t="s">
        <v>2301</v>
      </c>
      <c r="B37" s="108" t="s">
        <v>2302</v>
      </c>
      <c r="C37" s="109">
        <v>8</v>
      </c>
    </row>
    <row r="38" spans="1:3" ht="15.5" x14ac:dyDescent="0.35">
      <c r="A38" s="108" t="s">
        <v>2303</v>
      </c>
      <c r="B38" s="108" t="s">
        <v>2304</v>
      </c>
      <c r="C38" s="109">
        <v>5</v>
      </c>
    </row>
    <row r="39" spans="1:3" ht="15.5" x14ac:dyDescent="0.35">
      <c r="A39" s="108" t="s">
        <v>2305</v>
      </c>
      <c r="B39" s="108" t="s">
        <v>2306</v>
      </c>
      <c r="C39" s="109">
        <v>5</v>
      </c>
    </row>
    <row r="40" spans="1:3" ht="15.5" x14ac:dyDescent="0.35">
      <c r="A40" s="108" t="s">
        <v>2307</v>
      </c>
      <c r="B40" s="108" t="s">
        <v>2308</v>
      </c>
      <c r="C40" s="109">
        <v>2</v>
      </c>
    </row>
    <row r="41" spans="1:3" ht="15.5" x14ac:dyDescent="0.35">
      <c r="A41" s="108" t="s">
        <v>2309</v>
      </c>
      <c r="B41" s="108" t="s">
        <v>2310</v>
      </c>
      <c r="C41" s="109">
        <v>4</v>
      </c>
    </row>
    <row r="42" spans="1:3" ht="15.5" x14ac:dyDescent="0.35">
      <c r="A42" s="108" t="s">
        <v>2311</v>
      </c>
      <c r="B42" s="108" t="s">
        <v>2312</v>
      </c>
      <c r="C42" s="109">
        <v>5</v>
      </c>
    </row>
    <row r="43" spans="1:3" ht="15.5" x14ac:dyDescent="0.35">
      <c r="A43" s="108" t="s">
        <v>2313</v>
      </c>
      <c r="B43" s="108" t="s">
        <v>2314</v>
      </c>
      <c r="C43" s="109">
        <v>5</v>
      </c>
    </row>
    <row r="44" spans="1:3" ht="15.5" x14ac:dyDescent="0.35">
      <c r="A44" s="108" t="s">
        <v>2315</v>
      </c>
      <c r="B44" s="108" t="s">
        <v>2316</v>
      </c>
      <c r="C44" s="109">
        <v>6</v>
      </c>
    </row>
    <row r="45" spans="1:3" ht="15.5" x14ac:dyDescent="0.35">
      <c r="A45" s="108" t="s">
        <v>2317</v>
      </c>
      <c r="B45" s="108" t="s">
        <v>2318</v>
      </c>
      <c r="C45" s="109">
        <v>5</v>
      </c>
    </row>
    <row r="46" spans="1:3" ht="15.5" x14ac:dyDescent="0.35">
      <c r="A46" s="108" t="s">
        <v>2319</v>
      </c>
      <c r="B46" s="108" t="s">
        <v>2320</v>
      </c>
      <c r="C46" s="109">
        <v>4</v>
      </c>
    </row>
    <row r="47" spans="1:3" ht="15.5" x14ac:dyDescent="0.35">
      <c r="A47" s="108" t="s">
        <v>2321</v>
      </c>
      <c r="B47" s="108" t="s">
        <v>2322</v>
      </c>
      <c r="C47" s="109">
        <v>5</v>
      </c>
    </row>
    <row r="48" spans="1:3" ht="15.5" x14ac:dyDescent="0.35">
      <c r="A48" s="108" t="s">
        <v>2323</v>
      </c>
      <c r="B48" s="108" t="s">
        <v>2324</v>
      </c>
      <c r="C48" s="109">
        <v>6</v>
      </c>
    </row>
    <row r="49" spans="1:3" ht="15.5" x14ac:dyDescent="0.35">
      <c r="A49" s="108" t="s">
        <v>2036</v>
      </c>
      <c r="B49" s="108" t="s">
        <v>2325</v>
      </c>
      <c r="C49" s="109">
        <v>7</v>
      </c>
    </row>
    <row r="50" spans="1:3" ht="15.5" x14ac:dyDescent="0.35">
      <c r="A50" s="108" t="s">
        <v>2326</v>
      </c>
      <c r="B50" s="108" t="s">
        <v>2327</v>
      </c>
      <c r="C50" s="109">
        <v>3</v>
      </c>
    </row>
    <row r="51" spans="1:3" ht="15.5" x14ac:dyDescent="0.35">
      <c r="A51" s="108" t="s">
        <v>2328</v>
      </c>
      <c r="B51" s="108" t="s">
        <v>2329</v>
      </c>
      <c r="C51" s="109">
        <v>6</v>
      </c>
    </row>
    <row r="52" spans="1:3" ht="15.5" x14ac:dyDescent="0.35">
      <c r="A52" s="108" t="s">
        <v>2330</v>
      </c>
      <c r="B52" s="108" t="s">
        <v>2331</v>
      </c>
      <c r="C52" s="109">
        <v>4</v>
      </c>
    </row>
    <row r="53" spans="1:3" ht="15.5" x14ac:dyDescent="0.35">
      <c r="A53" s="108" t="s">
        <v>2332</v>
      </c>
      <c r="B53" s="108" t="s">
        <v>2333</v>
      </c>
      <c r="C53" s="109">
        <v>5</v>
      </c>
    </row>
    <row r="54" spans="1:3" ht="15.5" x14ac:dyDescent="0.35">
      <c r="A54" s="108" t="s">
        <v>2334</v>
      </c>
      <c r="B54" s="108" t="s">
        <v>2335</v>
      </c>
      <c r="C54" s="109">
        <v>2</v>
      </c>
    </row>
    <row r="55" spans="1:3" ht="15.5" x14ac:dyDescent="0.35">
      <c r="A55" s="108" t="s">
        <v>2336</v>
      </c>
      <c r="B55" s="108" t="s">
        <v>2337</v>
      </c>
      <c r="C55" s="109">
        <v>2</v>
      </c>
    </row>
    <row r="56" spans="1:3" ht="15.5" x14ac:dyDescent="0.35">
      <c r="A56" s="108" t="s">
        <v>2338</v>
      </c>
      <c r="B56" s="108" t="s">
        <v>2339</v>
      </c>
      <c r="C56" s="109">
        <v>5</v>
      </c>
    </row>
    <row r="57" spans="1:3" ht="15.5" x14ac:dyDescent="0.35">
      <c r="A57" s="108" t="s">
        <v>2340</v>
      </c>
      <c r="B57" s="108" t="s">
        <v>2341</v>
      </c>
      <c r="C57" s="109">
        <v>5</v>
      </c>
    </row>
    <row r="58" spans="1:3" ht="31" x14ac:dyDescent="0.35">
      <c r="A58" s="108" t="s">
        <v>2342</v>
      </c>
      <c r="B58" s="108" t="s">
        <v>2343</v>
      </c>
      <c r="C58" s="109">
        <v>5</v>
      </c>
    </row>
    <row r="59" spans="1:3" ht="15.5" x14ac:dyDescent="0.35">
      <c r="A59" s="108" t="s">
        <v>2344</v>
      </c>
      <c r="B59" s="108" t="s">
        <v>2345</v>
      </c>
      <c r="C59" s="109">
        <v>5</v>
      </c>
    </row>
    <row r="60" spans="1:3" ht="15.5" x14ac:dyDescent="0.35">
      <c r="A60" s="108" t="s">
        <v>2346</v>
      </c>
      <c r="B60" s="108" t="s">
        <v>2347</v>
      </c>
      <c r="C60" s="109">
        <v>3</v>
      </c>
    </row>
    <row r="61" spans="1:3" ht="15.5" x14ac:dyDescent="0.35">
      <c r="A61" s="108" t="s">
        <v>240</v>
      </c>
      <c r="B61" s="108" t="s">
        <v>2348</v>
      </c>
      <c r="C61" s="109">
        <v>6</v>
      </c>
    </row>
    <row r="62" spans="1:3" ht="15.5" x14ac:dyDescent="0.35">
      <c r="A62" s="108" t="s">
        <v>2349</v>
      </c>
      <c r="B62" s="108" t="s">
        <v>2350</v>
      </c>
      <c r="C62" s="109">
        <v>3</v>
      </c>
    </row>
    <row r="63" spans="1:3" ht="15.5" x14ac:dyDescent="0.35">
      <c r="A63" s="108" t="s">
        <v>225</v>
      </c>
      <c r="B63" s="108" t="s">
        <v>2351</v>
      </c>
      <c r="C63" s="109">
        <v>4</v>
      </c>
    </row>
    <row r="64" spans="1:3" ht="31" x14ac:dyDescent="0.35">
      <c r="A64" s="108" t="s">
        <v>1793</v>
      </c>
      <c r="B64" s="108" t="s">
        <v>2352</v>
      </c>
      <c r="C64" s="109">
        <v>3</v>
      </c>
    </row>
    <row r="65" spans="1:3" ht="15.5" x14ac:dyDescent="0.35">
      <c r="A65" s="108" t="s">
        <v>2353</v>
      </c>
      <c r="B65" s="108" t="s">
        <v>2354</v>
      </c>
      <c r="C65" s="109">
        <v>3</v>
      </c>
    </row>
    <row r="66" spans="1:3" ht="31" x14ac:dyDescent="0.35">
      <c r="A66" s="108" t="s">
        <v>2355</v>
      </c>
      <c r="B66" s="108" t="s">
        <v>2356</v>
      </c>
      <c r="C66" s="109">
        <v>6</v>
      </c>
    </row>
    <row r="67" spans="1:3" ht="15.5" x14ac:dyDescent="0.35">
      <c r="A67" s="108" t="s">
        <v>2357</v>
      </c>
      <c r="B67" s="108" t="s">
        <v>2358</v>
      </c>
      <c r="C67" s="109">
        <v>6</v>
      </c>
    </row>
    <row r="68" spans="1:3" ht="15.5" x14ac:dyDescent="0.35">
      <c r="A68" s="108" t="s">
        <v>2359</v>
      </c>
      <c r="B68" s="108" t="s">
        <v>2360</v>
      </c>
      <c r="C68" s="109">
        <v>5</v>
      </c>
    </row>
    <row r="69" spans="1:3" ht="15.5" x14ac:dyDescent="0.35">
      <c r="A69" s="108" t="s">
        <v>2361</v>
      </c>
      <c r="B69" s="108" t="s">
        <v>2362</v>
      </c>
      <c r="C69" s="109">
        <v>3</v>
      </c>
    </row>
    <row r="70" spans="1:3" ht="15.5" x14ac:dyDescent="0.35">
      <c r="A70" s="108" t="s">
        <v>2363</v>
      </c>
      <c r="B70" s="108" t="s">
        <v>2256</v>
      </c>
      <c r="C70" s="109">
        <v>2</v>
      </c>
    </row>
    <row r="71" spans="1:3" ht="15.5" x14ac:dyDescent="0.35">
      <c r="A71" s="108" t="s">
        <v>2364</v>
      </c>
      <c r="B71" s="108" t="s">
        <v>2365</v>
      </c>
      <c r="C71" s="109">
        <v>3</v>
      </c>
    </row>
    <row r="72" spans="1:3" ht="15.5" x14ac:dyDescent="0.35">
      <c r="A72" s="108" t="s">
        <v>2366</v>
      </c>
      <c r="B72" s="108" t="s">
        <v>2367</v>
      </c>
      <c r="C72" s="109">
        <v>3</v>
      </c>
    </row>
    <row r="73" spans="1:3" ht="15.5" x14ac:dyDescent="0.35">
      <c r="A73" s="108" t="s">
        <v>2368</v>
      </c>
      <c r="B73" s="108" t="s">
        <v>2369</v>
      </c>
      <c r="C73" s="109">
        <v>3</v>
      </c>
    </row>
    <row r="74" spans="1:3" ht="15.5" x14ac:dyDescent="0.35">
      <c r="A74" s="108" t="s">
        <v>2370</v>
      </c>
      <c r="B74" s="108" t="s">
        <v>2371</v>
      </c>
      <c r="C74" s="109">
        <v>5</v>
      </c>
    </row>
    <row r="75" spans="1:3" ht="15.5" x14ac:dyDescent="0.35">
      <c r="A75" s="108" t="s">
        <v>2372</v>
      </c>
      <c r="B75" s="108" t="s">
        <v>2373</v>
      </c>
      <c r="C75" s="109">
        <v>3</v>
      </c>
    </row>
    <row r="76" spans="1:3" ht="15.5" x14ac:dyDescent="0.35">
      <c r="A76" s="108" t="s">
        <v>2374</v>
      </c>
      <c r="B76" s="108" t="s">
        <v>2375</v>
      </c>
      <c r="C76" s="109">
        <v>6</v>
      </c>
    </row>
    <row r="77" spans="1:3" ht="15.5" x14ac:dyDescent="0.35">
      <c r="A77" s="108" t="s">
        <v>2376</v>
      </c>
      <c r="B77" s="108" t="s">
        <v>2377</v>
      </c>
      <c r="C77" s="109">
        <v>5</v>
      </c>
    </row>
    <row r="78" spans="1:3" ht="15.5" x14ac:dyDescent="0.35">
      <c r="A78" s="108" t="s">
        <v>257</v>
      </c>
      <c r="B78" s="108" t="s">
        <v>2378</v>
      </c>
      <c r="C78" s="109">
        <v>4</v>
      </c>
    </row>
    <row r="79" spans="1:3" ht="15.5" x14ac:dyDescent="0.35">
      <c r="A79" s="108" t="s">
        <v>2379</v>
      </c>
      <c r="B79" s="108" t="s">
        <v>2380</v>
      </c>
      <c r="C79" s="109">
        <v>4</v>
      </c>
    </row>
    <row r="80" spans="1:3" ht="15.5" x14ac:dyDescent="0.35">
      <c r="A80" s="108" t="s">
        <v>2381</v>
      </c>
      <c r="B80" s="108" t="s">
        <v>2382</v>
      </c>
      <c r="C80" s="109">
        <v>4</v>
      </c>
    </row>
    <row r="81" spans="1:3" ht="15.5" x14ac:dyDescent="0.35">
      <c r="A81" s="108" t="s">
        <v>2383</v>
      </c>
      <c r="B81" s="108" t="s">
        <v>2384</v>
      </c>
      <c r="C81" s="109">
        <v>7</v>
      </c>
    </row>
    <row r="82" spans="1:3" ht="15.5" x14ac:dyDescent="0.35">
      <c r="A82" s="108" t="s">
        <v>2385</v>
      </c>
      <c r="B82" s="108" t="s">
        <v>2386</v>
      </c>
      <c r="C82" s="109">
        <v>6</v>
      </c>
    </row>
    <row r="83" spans="1:3" ht="15.5" x14ac:dyDescent="0.35">
      <c r="A83" s="108" t="s">
        <v>2387</v>
      </c>
      <c r="B83" s="108" t="s">
        <v>2388</v>
      </c>
      <c r="C83" s="109">
        <v>5</v>
      </c>
    </row>
    <row r="84" spans="1:3" ht="15.5" x14ac:dyDescent="0.35">
      <c r="A84" s="108" t="s">
        <v>2389</v>
      </c>
      <c r="B84" s="108" t="s">
        <v>2390</v>
      </c>
      <c r="C84" s="109">
        <v>3</v>
      </c>
    </row>
    <row r="85" spans="1:3" ht="15.5" x14ac:dyDescent="0.35">
      <c r="A85" s="108" t="s">
        <v>2391</v>
      </c>
      <c r="B85" s="108" t="s">
        <v>2392</v>
      </c>
      <c r="C85" s="109">
        <v>5</v>
      </c>
    </row>
    <row r="86" spans="1:3" ht="15.5" x14ac:dyDescent="0.35">
      <c r="A86" s="108" t="s">
        <v>1398</v>
      </c>
      <c r="B86" s="108" t="s">
        <v>2393</v>
      </c>
      <c r="C86" s="109">
        <v>4</v>
      </c>
    </row>
    <row r="87" spans="1:3" ht="15.5" x14ac:dyDescent="0.35">
      <c r="A87" s="108" t="s">
        <v>2394</v>
      </c>
      <c r="B87" s="108" t="s">
        <v>2395</v>
      </c>
      <c r="C87" s="109">
        <v>2</v>
      </c>
    </row>
    <row r="88" spans="1:3" ht="15.5" x14ac:dyDescent="0.35">
      <c r="A88" s="108" t="s">
        <v>2396</v>
      </c>
      <c r="B88" s="108" t="s">
        <v>2397</v>
      </c>
      <c r="C88" s="109">
        <v>4</v>
      </c>
    </row>
    <row r="89" spans="1:3" ht="15.5" x14ac:dyDescent="0.35">
      <c r="A89" s="108" t="s">
        <v>2398</v>
      </c>
      <c r="B89" s="108" t="s">
        <v>2399</v>
      </c>
      <c r="C89" s="109">
        <v>4</v>
      </c>
    </row>
    <row r="90" spans="1:3" ht="15.5" x14ac:dyDescent="0.35">
      <c r="A90" s="108" t="s">
        <v>660</v>
      </c>
      <c r="B90" s="108" t="s">
        <v>2400</v>
      </c>
      <c r="C90" s="109">
        <v>4</v>
      </c>
    </row>
    <row r="91" spans="1:3" ht="15.5" x14ac:dyDescent="0.35">
      <c r="A91" s="108" t="s">
        <v>2401</v>
      </c>
      <c r="B91" s="108" t="s">
        <v>2256</v>
      </c>
      <c r="C91" s="109">
        <v>2</v>
      </c>
    </row>
    <row r="92" spans="1:3" ht="15.5" x14ac:dyDescent="0.35">
      <c r="A92" s="108" t="s">
        <v>2402</v>
      </c>
      <c r="B92" s="108" t="s">
        <v>2403</v>
      </c>
      <c r="C92" s="109">
        <v>3</v>
      </c>
    </row>
    <row r="93" spans="1:3" ht="15.5" x14ac:dyDescent="0.35">
      <c r="A93" s="108" t="s">
        <v>2404</v>
      </c>
      <c r="B93" s="108" t="s">
        <v>2405</v>
      </c>
      <c r="C93" s="109">
        <v>6</v>
      </c>
    </row>
    <row r="94" spans="1:3" ht="15.5" x14ac:dyDescent="0.35">
      <c r="A94" s="108" t="s">
        <v>2406</v>
      </c>
      <c r="B94" s="108" t="s">
        <v>2407</v>
      </c>
      <c r="C94" s="109">
        <v>3</v>
      </c>
    </row>
    <row r="95" spans="1:3" ht="15.5" x14ac:dyDescent="0.35">
      <c r="A95" s="108" t="s">
        <v>2408</v>
      </c>
      <c r="B95" s="108" t="s">
        <v>2409</v>
      </c>
      <c r="C95" s="109">
        <v>6</v>
      </c>
    </row>
    <row r="96" spans="1:3" ht="15.5" x14ac:dyDescent="0.35">
      <c r="A96" s="108" t="s">
        <v>2410</v>
      </c>
      <c r="B96" s="108" t="s">
        <v>2411</v>
      </c>
      <c r="C96" s="109">
        <v>5</v>
      </c>
    </row>
    <row r="97" spans="1:3" ht="15.5" x14ac:dyDescent="0.35">
      <c r="A97" s="108" t="s">
        <v>2412</v>
      </c>
      <c r="B97" s="108" t="s">
        <v>2413</v>
      </c>
      <c r="C97" s="109">
        <v>5</v>
      </c>
    </row>
    <row r="98" spans="1:3" ht="15.5" x14ac:dyDescent="0.35">
      <c r="A98" s="108" t="s">
        <v>813</v>
      </c>
      <c r="B98" s="108" t="s">
        <v>2414</v>
      </c>
      <c r="C98" s="109">
        <v>5</v>
      </c>
    </row>
    <row r="99" spans="1:3" ht="15.5" x14ac:dyDescent="0.35">
      <c r="A99" s="108" t="s">
        <v>2415</v>
      </c>
      <c r="B99" s="108" t="s">
        <v>2416</v>
      </c>
      <c r="C99" s="109">
        <v>3</v>
      </c>
    </row>
    <row r="100" spans="1:3" ht="15.5" x14ac:dyDescent="0.35">
      <c r="A100" s="108" t="s">
        <v>2417</v>
      </c>
      <c r="B100" s="108" t="s">
        <v>2418</v>
      </c>
      <c r="C100" s="109">
        <v>5</v>
      </c>
    </row>
    <row r="101" spans="1:3" ht="15.5" x14ac:dyDescent="0.35">
      <c r="A101" s="108" t="s">
        <v>2419</v>
      </c>
      <c r="B101" s="108" t="s">
        <v>2420</v>
      </c>
      <c r="C101" s="109">
        <v>2</v>
      </c>
    </row>
    <row r="102" spans="1:3" ht="15.5" x14ac:dyDescent="0.35">
      <c r="A102" s="108" t="s">
        <v>1285</v>
      </c>
      <c r="B102" s="108" t="s">
        <v>2421</v>
      </c>
      <c r="C102" s="109">
        <v>5</v>
      </c>
    </row>
    <row r="103" spans="1:3" ht="15.5" x14ac:dyDescent="0.35">
      <c r="A103" s="108" t="s">
        <v>2422</v>
      </c>
      <c r="B103" s="108" t="s">
        <v>2423</v>
      </c>
      <c r="C103" s="109">
        <v>4</v>
      </c>
    </row>
    <row r="104" spans="1:3" ht="15.5" x14ac:dyDescent="0.35">
      <c r="A104" s="108" t="s">
        <v>364</v>
      </c>
      <c r="B104" s="108" t="s">
        <v>2424</v>
      </c>
      <c r="C104" s="109">
        <v>2</v>
      </c>
    </row>
    <row r="105" spans="1:3" ht="15.5" x14ac:dyDescent="0.35">
      <c r="A105" s="108" t="s">
        <v>2425</v>
      </c>
      <c r="B105" s="108" t="s">
        <v>2426</v>
      </c>
      <c r="C105" s="109">
        <v>2</v>
      </c>
    </row>
    <row r="106" spans="1:3" ht="15.5" x14ac:dyDescent="0.35">
      <c r="A106" s="108" t="s">
        <v>1002</v>
      </c>
      <c r="B106" s="108" t="s">
        <v>2427</v>
      </c>
      <c r="C106" s="109">
        <v>4</v>
      </c>
    </row>
    <row r="107" spans="1:3" ht="31" x14ac:dyDescent="0.35">
      <c r="A107" s="108" t="s">
        <v>2428</v>
      </c>
      <c r="B107" s="108" t="s">
        <v>2429</v>
      </c>
      <c r="C107" s="109">
        <v>5</v>
      </c>
    </row>
    <row r="108" spans="1:3" ht="15.5" x14ac:dyDescent="0.35">
      <c r="A108" s="108" t="s">
        <v>2430</v>
      </c>
      <c r="B108" s="108" t="s">
        <v>2431</v>
      </c>
      <c r="C108" s="109">
        <v>4</v>
      </c>
    </row>
    <row r="109" spans="1:3" ht="15.5" x14ac:dyDescent="0.35">
      <c r="A109" s="108" t="s">
        <v>2432</v>
      </c>
      <c r="B109" s="108" t="s">
        <v>2433</v>
      </c>
      <c r="C109" s="109">
        <v>4</v>
      </c>
    </row>
    <row r="110" spans="1:3" ht="15.5" x14ac:dyDescent="0.35">
      <c r="A110" s="108" t="s">
        <v>2434</v>
      </c>
      <c r="B110" s="108" t="s">
        <v>2256</v>
      </c>
      <c r="C110" s="109">
        <v>2</v>
      </c>
    </row>
    <row r="111" spans="1:3" ht="15.5" x14ac:dyDescent="0.35">
      <c r="A111" s="108" t="s">
        <v>2435</v>
      </c>
      <c r="B111" s="108" t="s">
        <v>2436</v>
      </c>
      <c r="C111" s="109">
        <v>4</v>
      </c>
    </row>
    <row r="112" spans="1:3" ht="15.5" x14ac:dyDescent="0.35">
      <c r="A112" s="108" t="s">
        <v>2437</v>
      </c>
      <c r="B112" s="108" t="s">
        <v>2438</v>
      </c>
      <c r="C112" s="109">
        <v>5</v>
      </c>
    </row>
    <row r="113" spans="1:3" ht="15.5" x14ac:dyDescent="0.35">
      <c r="A113" s="108" t="s">
        <v>2439</v>
      </c>
      <c r="B113" s="108" t="s">
        <v>2440</v>
      </c>
      <c r="C113" s="109">
        <v>2</v>
      </c>
    </row>
    <row r="114" spans="1:3" ht="15.5" x14ac:dyDescent="0.35">
      <c r="A114" s="108" t="s">
        <v>2441</v>
      </c>
      <c r="B114" s="108" t="s">
        <v>2442</v>
      </c>
      <c r="C114" s="109">
        <v>5</v>
      </c>
    </row>
    <row r="115" spans="1:3" ht="15.5" x14ac:dyDescent="0.35">
      <c r="A115" s="108" t="s">
        <v>2443</v>
      </c>
      <c r="B115" s="108" t="s">
        <v>2444</v>
      </c>
      <c r="C115" s="109">
        <v>6</v>
      </c>
    </row>
    <row r="116" spans="1:3" ht="15.5" x14ac:dyDescent="0.35">
      <c r="A116" s="108" t="s">
        <v>2445</v>
      </c>
      <c r="B116" s="108" t="s">
        <v>2446</v>
      </c>
      <c r="C116" s="109">
        <v>4</v>
      </c>
    </row>
    <row r="117" spans="1:3" ht="15.5" x14ac:dyDescent="0.35">
      <c r="A117" s="108" t="s">
        <v>2447</v>
      </c>
      <c r="B117" s="108" t="s">
        <v>2448</v>
      </c>
      <c r="C117" s="109">
        <v>5</v>
      </c>
    </row>
    <row r="118" spans="1:3" ht="15.5" x14ac:dyDescent="0.35">
      <c r="A118" s="108" t="s">
        <v>2449</v>
      </c>
      <c r="B118" s="108" t="s">
        <v>2450</v>
      </c>
      <c r="C118" s="109">
        <v>4</v>
      </c>
    </row>
    <row r="119" spans="1:3" ht="15.5" x14ac:dyDescent="0.35">
      <c r="A119" s="108" t="s">
        <v>2451</v>
      </c>
      <c r="B119" s="108" t="s">
        <v>2452</v>
      </c>
      <c r="C119" s="109">
        <v>2</v>
      </c>
    </row>
    <row r="120" spans="1:3" ht="15.5" x14ac:dyDescent="0.35">
      <c r="A120" s="108" t="s">
        <v>2453</v>
      </c>
      <c r="B120" s="108" t="s">
        <v>2454</v>
      </c>
      <c r="C120" s="109">
        <v>2</v>
      </c>
    </row>
    <row r="121" spans="1:3" ht="15.5" x14ac:dyDescent="0.35">
      <c r="A121" s="108" t="s">
        <v>2455</v>
      </c>
      <c r="B121" s="108" t="s">
        <v>2456</v>
      </c>
      <c r="C121" s="109">
        <v>3</v>
      </c>
    </row>
    <row r="122" spans="1:3" ht="15.5" x14ac:dyDescent="0.35">
      <c r="A122" s="108" t="s">
        <v>2457</v>
      </c>
      <c r="B122" s="108" t="s">
        <v>2458</v>
      </c>
      <c r="C122" s="109">
        <v>3</v>
      </c>
    </row>
    <row r="123" spans="1:3" ht="15.5" x14ac:dyDescent="0.35">
      <c r="A123" s="108" t="s">
        <v>2459</v>
      </c>
      <c r="B123" s="108" t="s">
        <v>2460</v>
      </c>
      <c r="C123" s="109">
        <v>5</v>
      </c>
    </row>
    <row r="124" spans="1:3" ht="15.5" x14ac:dyDescent="0.35">
      <c r="A124" s="108" t="s">
        <v>2461</v>
      </c>
      <c r="B124" s="108" t="s">
        <v>2462</v>
      </c>
      <c r="C124" s="109">
        <v>4</v>
      </c>
    </row>
    <row r="125" spans="1:3" ht="15.5" x14ac:dyDescent="0.35">
      <c r="A125" s="108" t="s">
        <v>2463</v>
      </c>
      <c r="B125" s="108" t="s">
        <v>2464</v>
      </c>
      <c r="C125" s="109">
        <v>6</v>
      </c>
    </row>
    <row r="126" spans="1:3" ht="15.5" x14ac:dyDescent="0.35">
      <c r="A126" s="108" t="s">
        <v>2465</v>
      </c>
      <c r="B126" s="108" t="s">
        <v>2466</v>
      </c>
      <c r="C126" s="109">
        <v>6</v>
      </c>
    </row>
    <row r="127" spans="1:3" ht="15.5" x14ac:dyDescent="0.35">
      <c r="A127" s="108" t="s">
        <v>2467</v>
      </c>
      <c r="B127" s="108" t="s">
        <v>2468</v>
      </c>
      <c r="C127" s="109">
        <v>6</v>
      </c>
    </row>
    <row r="128" spans="1:3" ht="31" x14ac:dyDescent="0.35">
      <c r="A128" s="108" t="s">
        <v>2469</v>
      </c>
      <c r="B128" s="108" t="s">
        <v>2470</v>
      </c>
      <c r="C128" s="109">
        <v>5</v>
      </c>
    </row>
    <row r="129" spans="1:3" ht="15.5" x14ac:dyDescent="0.35">
      <c r="A129" s="108" t="s">
        <v>2471</v>
      </c>
      <c r="B129" s="108" t="s">
        <v>2472</v>
      </c>
      <c r="C129" s="109">
        <v>5</v>
      </c>
    </row>
    <row r="130" spans="1:3" ht="15.5" x14ac:dyDescent="0.35">
      <c r="A130" s="108" t="s">
        <v>2473</v>
      </c>
      <c r="B130" s="108" t="s">
        <v>2474</v>
      </c>
      <c r="C130" s="109">
        <v>3</v>
      </c>
    </row>
    <row r="131" spans="1:3" ht="15.5" x14ac:dyDescent="0.35">
      <c r="A131" s="108" t="s">
        <v>713</v>
      </c>
      <c r="B131" s="108" t="s">
        <v>2475</v>
      </c>
      <c r="C131" s="109">
        <v>5</v>
      </c>
    </row>
    <row r="132" spans="1:3" ht="15.5" x14ac:dyDescent="0.35">
      <c r="A132" s="108" t="s">
        <v>2476</v>
      </c>
      <c r="B132" s="108" t="s">
        <v>2256</v>
      </c>
      <c r="C132" s="109">
        <v>2</v>
      </c>
    </row>
    <row r="133" spans="1:3" ht="15.5" x14ac:dyDescent="0.35">
      <c r="A133" s="108" t="s">
        <v>2477</v>
      </c>
      <c r="B133" s="108" t="s">
        <v>2478</v>
      </c>
      <c r="C133" s="109">
        <v>4</v>
      </c>
    </row>
    <row r="134" spans="1:3" ht="15.5" x14ac:dyDescent="0.35">
      <c r="A134" s="108" t="s">
        <v>2479</v>
      </c>
      <c r="B134" s="108" t="s">
        <v>2480</v>
      </c>
      <c r="C134" s="109">
        <v>1</v>
      </c>
    </row>
    <row r="135" spans="1:3" ht="15.5" x14ac:dyDescent="0.35">
      <c r="A135" s="108" t="s">
        <v>2481</v>
      </c>
      <c r="B135" s="108" t="s">
        <v>2482</v>
      </c>
      <c r="C135" s="109">
        <v>6</v>
      </c>
    </row>
    <row r="136" spans="1:3" ht="15.5" x14ac:dyDescent="0.35">
      <c r="A136" s="108" t="s">
        <v>2483</v>
      </c>
      <c r="B136" s="108" t="s">
        <v>2484</v>
      </c>
      <c r="C136" s="109">
        <v>5</v>
      </c>
    </row>
    <row r="137" spans="1:3" ht="15.5" x14ac:dyDescent="0.35">
      <c r="A137" s="108" t="s">
        <v>2485</v>
      </c>
      <c r="B137" s="108" t="s">
        <v>2486</v>
      </c>
      <c r="C137" s="109">
        <v>3</v>
      </c>
    </row>
    <row r="138" spans="1:3" ht="15.5" x14ac:dyDescent="0.35">
      <c r="A138" s="108" t="s">
        <v>2487</v>
      </c>
      <c r="B138" s="108" t="s">
        <v>2488</v>
      </c>
      <c r="C138" s="109">
        <v>3</v>
      </c>
    </row>
    <row r="139" spans="1:3" ht="15.5" x14ac:dyDescent="0.35">
      <c r="A139" s="108" t="s">
        <v>2489</v>
      </c>
      <c r="B139" s="108" t="s">
        <v>2490</v>
      </c>
      <c r="C139" s="109">
        <v>4</v>
      </c>
    </row>
    <row r="140" spans="1:3" ht="15.5" x14ac:dyDescent="0.35">
      <c r="A140" s="108" t="s">
        <v>2491</v>
      </c>
      <c r="B140" s="108" t="s">
        <v>2492</v>
      </c>
      <c r="C140" s="109">
        <v>4</v>
      </c>
    </row>
    <row r="141" spans="1:3" ht="15.5" x14ac:dyDescent="0.35">
      <c r="A141" s="108" t="s">
        <v>2493</v>
      </c>
      <c r="B141" s="108" t="s">
        <v>2494</v>
      </c>
      <c r="C141" s="109">
        <v>6</v>
      </c>
    </row>
    <row r="142" spans="1:3" ht="15.5" x14ac:dyDescent="0.35">
      <c r="A142" s="108" t="s">
        <v>2495</v>
      </c>
      <c r="B142" s="108" t="s">
        <v>2496</v>
      </c>
      <c r="C142" s="109">
        <v>3</v>
      </c>
    </row>
    <row r="143" spans="1:3" ht="15.5" x14ac:dyDescent="0.35">
      <c r="A143" s="108" t="s">
        <v>2497</v>
      </c>
      <c r="B143" s="108" t="s">
        <v>2498</v>
      </c>
      <c r="C143" s="109">
        <v>5</v>
      </c>
    </row>
    <row r="144" spans="1:3" ht="15.5" x14ac:dyDescent="0.35">
      <c r="A144" s="108" t="s">
        <v>2499</v>
      </c>
      <c r="B144" s="108" t="s">
        <v>2500</v>
      </c>
      <c r="C144" s="109">
        <v>6</v>
      </c>
    </row>
    <row r="145" spans="1:3" ht="15.5" x14ac:dyDescent="0.35">
      <c r="A145" s="108" t="s">
        <v>2501</v>
      </c>
      <c r="B145" s="108" t="s">
        <v>2502</v>
      </c>
      <c r="C145" s="109">
        <v>4</v>
      </c>
    </row>
    <row r="146" spans="1:3" ht="15.5" x14ac:dyDescent="0.35">
      <c r="A146" s="108" t="s">
        <v>2503</v>
      </c>
      <c r="B146" s="108" t="s">
        <v>2504</v>
      </c>
      <c r="C146" s="109">
        <v>5</v>
      </c>
    </row>
    <row r="147" spans="1:3" ht="15.5" x14ac:dyDescent="0.35">
      <c r="A147" s="108" t="s">
        <v>2505</v>
      </c>
      <c r="B147" s="108" t="s">
        <v>2506</v>
      </c>
      <c r="C147" s="109">
        <v>4</v>
      </c>
    </row>
    <row r="148" spans="1:3" ht="15.5" x14ac:dyDescent="0.35">
      <c r="A148" s="108" t="s">
        <v>2507</v>
      </c>
      <c r="B148" s="108" t="s">
        <v>2508</v>
      </c>
      <c r="C148" s="109">
        <v>4</v>
      </c>
    </row>
    <row r="149" spans="1:3" ht="15.5" x14ac:dyDescent="0.35">
      <c r="A149" s="108" t="s">
        <v>2509</v>
      </c>
      <c r="B149" s="108" t="s">
        <v>2510</v>
      </c>
      <c r="C149" s="109">
        <v>4</v>
      </c>
    </row>
    <row r="150" spans="1:3" ht="15.5" x14ac:dyDescent="0.35">
      <c r="A150" s="108" t="s">
        <v>2511</v>
      </c>
      <c r="B150" s="108" t="s">
        <v>2512</v>
      </c>
      <c r="C150" s="109">
        <v>5</v>
      </c>
    </row>
    <row r="151" spans="1:3" ht="15.5" x14ac:dyDescent="0.35">
      <c r="A151" s="108" t="s">
        <v>2513</v>
      </c>
      <c r="B151" s="108" t="s">
        <v>2514</v>
      </c>
      <c r="C151" s="109">
        <v>6</v>
      </c>
    </row>
    <row r="152" spans="1:3" ht="31" x14ac:dyDescent="0.35">
      <c r="A152" s="108" t="s">
        <v>2515</v>
      </c>
      <c r="B152" s="108" t="s">
        <v>2516</v>
      </c>
      <c r="C152" s="109">
        <v>5</v>
      </c>
    </row>
    <row r="153" spans="1:3" ht="15.5" x14ac:dyDescent="0.35">
      <c r="A153" s="108" t="s">
        <v>2517</v>
      </c>
      <c r="B153" s="108" t="s">
        <v>2518</v>
      </c>
      <c r="C153" s="109">
        <v>7</v>
      </c>
    </row>
    <row r="154" spans="1:3" ht="15.5" x14ac:dyDescent="0.35">
      <c r="A154" s="108" t="s">
        <v>2519</v>
      </c>
      <c r="B154" s="108" t="s">
        <v>2520</v>
      </c>
      <c r="C154" s="109">
        <v>6</v>
      </c>
    </row>
    <row r="155" spans="1:3" ht="15.5" x14ac:dyDescent="0.35">
      <c r="A155" s="108" t="s">
        <v>2521</v>
      </c>
      <c r="B155" s="108" t="s">
        <v>2522</v>
      </c>
      <c r="C155" s="109">
        <v>1</v>
      </c>
    </row>
    <row r="156" spans="1:3" ht="15.5" x14ac:dyDescent="0.35">
      <c r="A156" s="108" t="s">
        <v>2523</v>
      </c>
      <c r="B156" s="108" t="s">
        <v>2524</v>
      </c>
      <c r="C156" s="109">
        <v>6</v>
      </c>
    </row>
    <row r="157" spans="1:3" ht="31" x14ac:dyDescent="0.35">
      <c r="A157" s="108" t="s">
        <v>2525</v>
      </c>
      <c r="B157" s="108" t="s">
        <v>2526</v>
      </c>
      <c r="C157" s="109">
        <v>6</v>
      </c>
    </row>
    <row r="158" spans="1:3" ht="31" x14ac:dyDescent="0.35">
      <c r="A158" s="108" t="s">
        <v>2527</v>
      </c>
      <c r="B158" s="108" t="s">
        <v>2528</v>
      </c>
      <c r="C158" s="109">
        <v>6</v>
      </c>
    </row>
    <row r="159" spans="1:3" ht="15.5" x14ac:dyDescent="0.35">
      <c r="A159" s="108" t="s">
        <v>2529</v>
      </c>
      <c r="B159" s="108" t="s">
        <v>2530</v>
      </c>
      <c r="C159" s="109">
        <v>4</v>
      </c>
    </row>
    <row r="160" spans="1:3" ht="15.5" x14ac:dyDescent="0.35">
      <c r="A160" s="108" t="s">
        <v>2531</v>
      </c>
      <c r="B160" s="108" t="s">
        <v>2532</v>
      </c>
      <c r="C160" s="109">
        <v>6</v>
      </c>
    </row>
    <row r="161" spans="1:3" ht="15.5" x14ac:dyDescent="0.35">
      <c r="A161" s="108" t="s">
        <v>2533</v>
      </c>
      <c r="B161" s="108" t="s">
        <v>2534</v>
      </c>
      <c r="C161" s="109">
        <v>3</v>
      </c>
    </row>
    <row r="162" spans="1:3" ht="15.5" x14ac:dyDescent="0.35">
      <c r="A162" s="108" t="s">
        <v>2535</v>
      </c>
      <c r="B162" s="108" t="s">
        <v>2536</v>
      </c>
      <c r="C162" s="109">
        <v>4</v>
      </c>
    </row>
    <row r="163" spans="1:3" ht="15.5" x14ac:dyDescent="0.35">
      <c r="A163" s="108" t="s">
        <v>2537</v>
      </c>
      <c r="B163" s="108" t="s">
        <v>2538</v>
      </c>
      <c r="C163" s="109">
        <v>5</v>
      </c>
    </row>
    <row r="164" spans="1:3" ht="31" x14ac:dyDescent="0.35">
      <c r="A164" s="108" t="s">
        <v>2539</v>
      </c>
      <c r="B164" s="108" t="s">
        <v>2540</v>
      </c>
      <c r="C164" s="109">
        <v>3</v>
      </c>
    </row>
    <row r="165" spans="1:3" ht="15.5" x14ac:dyDescent="0.35">
      <c r="A165" s="108" t="s">
        <v>2541</v>
      </c>
      <c r="B165" s="108" t="s">
        <v>2542</v>
      </c>
      <c r="C165" s="109">
        <v>5</v>
      </c>
    </row>
    <row r="166" spans="1:3" ht="15.5" x14ac:dyDescent="0.35">
      <c r="A166" s="108" t="s">
        <v>2543</v>
      </c>
      <c r="B166" s="108" t="s">
        <v>2544</v>
      </c>
      <c r="C166" s="109">
        <v>5</v>
      </c>
    </row>
    <row r="167" spans="1:3" ht="15.5" x14ac:dyDescent="0.35">
      <c r="A167" s="108" t="s">
        <v>2545</v>
      </c>
      <c r="B167" s="108" t="s">
        <v>2546</v>
      </c>
      <c r="C167" s="109">
        <v>5</v>
      </c>
    </row>
    <row r="168" spans="1:3" ht="15.5" x14ac:dyDescent="0.35">
      <c r="A168" s="108" t="s">
        <v>2547</v>
      </c>
      <c r="B168" s="108" t="s">
        <v>2548</v>
      </c>
      <c r="C168" s="109">
        <v>5</v>
      </c>
    </row>
    <row r="169" spans="1:3" ht="15.5" x14ac:dyDescent="0.35">
      <c r="A169" s="108" t="s">
        <v>2549</v>
      </c>
      <c r="B169" s="108" t="s">
        <v>2550</v>
      </c>
      <c r="C169" s="109">
        <v>5</v>
      </c>
    </row>
    <row r="170" spans="1:3" ht="15.5" x14ac:dyDescent="0.35">
      <c r="A170" s="108" t="s">
        <v>325</v>
      </c>
      <c r="B170" s="108" t="s">
        <v>2551</v>
      </c>
      <c r="C170" s="109">
        <v>5</v>
      </c>
    </row>
    <row r="171" spans="1:3" ht="15.5" x14ac:dyDescent="0.35">
      <c r="A171" s="108" t="s">
        <v>2552</v>
      </c>
      <c r="B171" s="108" t="s">
        <v>2553</v>
      </c>
      <c r="C171" s="109">
        <v>6</v>
      </c>
    </row>
    <row r="172" spans="1:3" ht="15.5" x14ac:dyDescent="0.35">
      <c r="A172" s="108" t="s">
        <v>2554</v>
      </c>
      <c r="B172" s="108" t="s">
        <v>2555</v>
      </c>
      <c r="C172" s="109">
        <v>4</v>
      </c>
    </row>
    <row r="173" spans="1:3" ht="15.5" x14ac:dyDescent="0.35">
      <c r="A173" s="108" t="s">
        <v>799</v>
      </c>
      <c r="B173" s="108" t="s">
        <v>2556</v>
      </c>
      <c r="C173" s="109">
        <v>3</v>
      </c>
    </row>
    <row r="174" spans="1:3" ht="15.5" x14ac:dyDescent="0.35">
      <c r="A174" s="108" t="s">
        <v>2557</v>
      </c>
      <c r="B174" s="108" t="s">
        <v>2558</v>
      </c>
      <c r="C174" s="109">
        <v>4</v>
      </c>
    </row>
    <row r="175" spans="1:3" ht="15.5" x14ac:dyDescent="0.35">
      <c r="A175" s="108" t="s">
        <v>2559</v>
      </c>
      <c r="B175" s="108" t="s">
        <v>2560</v>
      </c>
      <c r="C175" s="109">
        <v>6</v>
      </c>
    </row>
    <row r="176" spans="1:3" ht="31" x14ac:dyDescent="0.35">
      <c r="A176" s="108" t="s">
        <v>2561</v>
      </c>
      <c r="B176" s="108" t="s">
        <v>2562</v>
      </c>
      <c r="C176" s="109">
        <v>5</v>
      </c>
    </row>
    <row r="177" spans="1:3" ht="15.5" x14ac:dyDescent="0.35">
      <c r="A177" s="108" t="s">
        <v>2563</v>
      </c>
      <c r="B177" s="108" t="s">
        <v>2564</v>
      </c>
      <c r="C177" s="109">
        <v>3</v>
      </c>
    </row>
    <row r="178" spans="1:3" ht="15.5" x14ac:dyDescent="0.35">
      <c r="A178" s="108" t="s">
        <v>2565</v>
      </c>
      <c r="B178" s="108" t="s">
        <v>2566</v>
      </c>
      <c r="C178" s="109">
        <v>5</v>
      </c>
    </row>
    <row r="179" spans="1:3" ht="15.5" x14ac:dyDescent="0.35">
      <c r="A179" s="108" t="s">
        <v>2567</v>
      </c>
      <c r="B179" s="108" t="s">
        <v>2568</v>
      </c>
      <c r="C179" s="109">
        <v>5</v>
      </c>
    </row>
    <row r="180" spans="1:3" ht="15.5" x14ac:dyDescent="0.35">
      <c r="A180" s="108" t="s">
        <v>2569</v>
      </c>
      <c r="B180" s="108" t="s">
        <v>2570</v>
      </c>
      <c r="C180" s="109">
        <v>4</v>
      </c>
    </row>
    <row r="181" spans="1:3" ht="15.5" x14ac:dyDescent="0.35">
      <c r="A181" s="108" t="s">
        <v>2571</v>
      </c>
      <c r="B181" s="108" t="s">
        <v>2256</v>
      </c>
      <c r="C181" s="109">
        <v>2</v>
      </c>
    </row>
    <row r="182" spans="1:3" ht="15.5" x14ac:dyDescent="0.35">
      <c r="A182" s="108" t="s">
        <v>2572</v>
      </c>
      <c r="B182" s="108" t="s">
        <v>2573</v>
      </c>
      <c r="C182" s="109">
        <v>3</v>
      </c>
    </row>
    <row r="183" spans="1:3" ht="15.5" x14ac:dyDescent="0.35">
      <c r="A183" s="108" t="s">
        <v>2574</v>
      </c>
      <c r="B183" s="108" t="s">
        <v>2575</v>
      </c>
      <c r="C183" s="109">
        <v>3</v>
      </c>
    </row>
    <row r="184" spans="1:3" ht="15.5" x14ac:dyDescent="0.35">
      <c r="A184" s="108" t="s">
        <v>2576</v>
      </c>
      <c r="B184" s="108" t="s">
        <v>2577</v>
      </c>
      <c r="C184" s="109">
        <v>5</v>
      </c>
    </row>
    <row r="185" spans="1:3" ht="15.5" x14ac:dyDescent="0.35">
      <c r="A185" s="108" t="s">
        <v>2578</v>
      </c>
      <c r="B185" s="108" t="s">
        <v>2579</v>
      </c>
      <c r="C185" s="109">
        <v>5</v>
      </c>
    </row>
    <row r="186" spans="1:3" ht="15.5" x14ac:dyDescent="0.35">
      <c r="A186" s="108" t="s">
        <v>2580</v>
      </c>
      <c r="B186" s="108" t="s">
        <v>2581</v>
      </c>
      <c r="C186" s="109">
        <v>2</v>
      </c>
    </row>
    <row r="187" spans="1:3" ht="15.5" x14ac:dyDescent="0.35">
      <c r="A187" s="108" t="s">
        <v>2582</v>
      </c>
      <c r="B187" s="108" t="s">
        <v>2583</v>
      </c>
      <c r="C187" s="109">
        <v>3</v>
      </c>
    </row>
    <row r="188" spans="1:3" ht="15.5" x14ac:dyDescent="0.35">
      <c r="A188" s="108" t="s">
        <v>2584</v>
      </c>
      <c r="B188" s="108" t="s">
        <v>2585</v>
      </c>
      <c r="C188" s="109">
        <v>4</v>
      </c>
    </row>
    <row r="189" spans="1:3" ht="15.5" x14ac:dyDescent="0.35">
      <c r="A189" s="108" t="s">
        <v>2586</v>
      </c>
      <c r="B189" s="108" t="s">
        <v>2587</v>
      </c>
      <c r="C189" s="109">
        <v>2</v>
      </c>
    </row>
    <row r="190" spans="1:3" ht="15.5" x14ac:dyDescent="0.35">
      <c r="A190" s="108" t="s">
        <v>2588</v>
      </c>
      <c r="B190" s="108" t="s">
        <v>2589</v>
      </c>
      <c r="C190" s="109">
        <v>2</v>
      </c>
    </row>
    <row r="191" spans="1:3" ht="15.5" x14ac:dyDescent="0.35">
      <c r="A191" s="108" t="s">
        <v>2590</v>
      </c>
      <c r="B191" s="108" t="s">
        <v>2591</v>
      </c>
      <c r="C191" s="109">
        <v>5</v>
      </c>
    </row>
    <row r="192" spans="1:3" ht="15.5" x14ac:dyDescent="0.35">
      <c r="A192" s="108" t="s">
        <v>2592</v>
      </c>
      <c r="B192" s="108" t="s">
        <v>2256</v>
      </c>
      <c r="C192" s="109">
        <v>2</v>
      </c>
    </row>
    <row r="193" spans="1:3" ht="15.5" x14ac:dyDescent="0.35">
      <c r="A193" s="108" t="s">
        <v>2593</v>
      </c>
      <c r="B193" s="108" t="s">
        <v>2594</v>
      </c>
      <c r="C193" s="109">
        <v>3</v>
      </c>
    </row>
    <row r="194" spans="1:3" ht="31" x14ac:dyDescent="0.35">
      <c r="A194" s="108" t="s">
        <v>2595</v>
      </c>
      <c r="B194" s="108" t="s">
        <v>2596</v>
      </c>
      <c r="C194" s="109">
        <v>3</v>
      </c>
    </row>
    <row r="195" spans="1:3" ht="31" x14ac:dyDescent="0.35">
      <c r="A195" s="108" t="s">
        <v>2597</v>
      </c>
      <c r="B195" s="108" t="s">
        <v>2598</v>
      </c>
      <c r="C195" s="109">
        <v>3</v>
      </c>
    </row>
    <row r="196" spans="1:3" ht="15.5" x14ac:dyDescent="0.35">
      <c r="A196" s="108" t="s">
        <v>2599</v>
      </c>
      <c r="B196" s="108" t="s">
        <v>2600</v>
      </c>
      <c r="C196" s="109">
        <v>5</v>
      </c>
    </row>
    <row r="197" spans="1:3" ht="15.5" x14ac:dyDescent="0.35">
      <c r="A197" s="108" t="s">
        <v>2601</v>
      </c>
      <c r="B197" s="108" t="s">
        <v>2602</v>
      </c>
      <c r="C197" s="109">
        <v>4</v>
      </c>
    </row>
    <row r="198" spans="1:3" ht="15.5" x14ac:dyDescent="0.35">
      <c r="A198" s="108" t="s">
        <v>2603</v>
      </c>
      <c r="B198" s="108" t="s">
        <v>2256</v>
      </c>
      <c r="C198" s="109">
        <v>2</v>
      </c>
    </row>
    <row r="199" spans="1:3" ht="15.5" x14ac:dyDescent="0.35">
      <c r="A199" s="108" t="s">
        <v>2604</v>
      </c>
      <c r="B199" s="108" t="s">
        <v>2605</v>
      </c>
      <c r="C199" s="109">
        <v>1</v>
      </c>
    </row>
    <row r="200" spans="1:3" ht="15.5" x14ac:dyDescent="0.35">
      <c r="A200" s="108" t="s">
        <v>2606</v>
      </c>
      <c r="B200" s="108" t="s">
        <v>2607</v>
      </c>
      <c r="C200" s="109">
        <v>4</v>
      </c>
    </row>
    <row r="201" spans="1:3" ht="15.5" x14ac:dyDescent="0.35">
      <c r="A201" s="108" t="s">
        <v>2608</v>
      </c>
      <c r="B201" s="108" t="s">
        <v>2609</v>
      </c>
      <c r="C201" s="109">
        <v>3</v>
      </c>
    </row>
    <row r="202" spans="1:3" ht="15.5" x14ac:dyDescent="0.35">
      <c r="A202" s="108" t="s">
        <v>2610</v>
      </c>
      <c r="B202" s="108" t="s">
        <v>2611</v>
      </c>
      <c r="C202" s="109">
        <v>4</v>
      </c>
    </row>
    <row r="203" spans="1:3" ht="15.5" x14ac:dyDescent="0.35">
      <c r="A203" s="108" t="s">
        <v>2612</v>
      </c>
      <c r="B203" s="108" t="s">
        <v>2613</v>
      </c>
      <c r="C203" s="109">
        <v>4</v>
      </c>
    </row>
    <row r="204" spans="1:3" ht="15.5" x14ac:dyDescent="0.35">
      <c r="A204" s="108" t="s">
        <v>2614</v>
      </c>
      <c r="B204" s="108" t="s">
        <v>2615</v>
      </c>
      <c r="C204" s="109">
        <v>4</v>
      </c>
    </row>
    <row r="205" spans="1:3" ht="15.5" x14ac:dyDescent="0.35">
      <c r="A205" s="108" t="s">
        <v>2616</v>
      </c>
      <c r="B205" s="108" t="s">
        <v>2617</v>
      </c>
      <c r="C205" s="109">
        <v>2</v>
      </c>
    </row>
    <row r="206" spans="1:3" ht="15.5" x14ac:dyDescent="0.35">
      <c r="A206" s="108" t="s">
        <v>2618</v>
      </c>
      <c r="B206" s="108" t="s">
        <v>2619</v>
      </c>
      <c r="C206" s="109">
        <v>3</v>
      </c>
    </row>
    <row r="207" spans="1:3" ht="15.5" x14ac:dyDescent="0.35">
      <c r="A207" s="108" t="s">
        <v>2620</v>
      </c>
      <c r="B207" s="108" t="s">
        <v>2621</v>
      </c>
      <c r="C207" s="109">
        <v>4</v>
      </c>
    </row>
    <row r="208" spans="1:3" ht="15.5" x14ac:dyDescent="0.35">
      <c r="A208" s="108" t="s">
        <v>2622</v>
      </c>
      <c r="B208" s="108" t="s">
        <v>2623</v>
      </c>
      <c r="C208" s="109">
        <v>2</v>
      </c>
    </row>
    <row r="209" spans="1:3" ht="15.5" x14ac:dyDescent="0.35">
      <c r="A209" s="108" t="s">
        <v>2624</v>
      </c>
      <c r="B209" s="108" t="s">
        <v>2625</v>
      </c>
      <c r="C209" s="109">
        <v>4</v>
      </c>
    </row>
    <row r="210" spans="1:3" ht="15.5" x14ac:dyDescent="0.35">
      <c r="A210" s="108" t="s">
        <v>2626</v>
      </c>
      <c r="B210" s="108" t="s">
        <v>2627</v>
      </c>
      <c r="C210" s="109">
        <v>4</v>
      </c>
    </row>
    <row r="211" spans="1:3" ht="15.5" x14ac:dyDescent="0.35">
      <c r="A211" s="108" t="s">
        <v>2628</v>
      </c>
      <c r="B211" s="108" t="s">
        <v>2629</v>
      </c>
      <c r="C211" s="109">
        <v>4</v>
      </c>
    </row>
    <row r="212" spans="1:3" ht="15.5" x14ac:dyDescent="0.35">
      <c r="A212" s="108" t="s">
        <v>2630</v>
      </c>
      <c r="B212" s="108" t="s">
        <v>2631</v>
      </c>
      <c r="C212" s="109">
        <v>3</v>
      </c>
    </row>
    <row r="213" spans="1:3" ht="15.5" x14ac:dyDescent="0.35">
      <c r="A213" s="108" t="s">
        <v>2632</v>
      </c>
      <c r="B213" s="108" t="s">
        <v>2256</v>
      </c>
      <c r="C213" s="109">
        <v>2</v>
      </c>
    </row>
    <row r="214" spans="1:3" ht="15.5" x14ac:dyDescent="0.35">
      <c r="A214" s="108" t="s">
        <v>2633</v>
      </c>
      <c r="B214" s="108" t="s">
        <v>2634</v>
      </c>
      <c r="C214" s="109">
        <v>1</v>
      </c>
    </row>
    <row r="215" spans="1:3" ht="15.5" x14ac:dyDescent="0.35">
      <c r="A215" s="108" t="s">
        <v>2635</v>
      </c>
      <c r="B215" s="108" t="s">
        <v>2636</v>
      </c>
      <c r="C215" s="109">
        <v>4</v>
      </c>
    </row>
    <row r="216" spans="1:3" ht="15.5" x14ac:dyDescent="0.35">
      <c r="A216" s="108" t="s">
        <v>2637</v>
      </c>
      <c r="B216" s="108" t="s">
        <v>2638</v>
      </c>
      <c r="C216" s="109">
        <v>4</v>
      </c>
    </row>
    <row r="217" spans="1:3" ht="15.5" x14ac:dyDescent="0.35">
      <c r="A217" s="108" t="s">
        <v>2639</v>
      </c>
      <c r="B217" s="108" t="s">
        <v>2640</v>
      </c>
      <c r="C217" s="109">
        <v>4</v>
      </c>
    </row>
    <row r="218" spans="1:3" ht="31" x14ac:dyDescent="0.35">
      <c r="A218" s="108" t="s">
        <v>2641</v>
      </c>
      <c r="B218" s="108" t="s">
        <v>2642</v>
      </c>
      <c r="C218" s="109">
        <v>4</v>
      </c>
    </row>
    <row r="219" spans="1:3" ht="15.5" x14ac:dyDescent="0.35">
      <c r="A219" s="108" t="s">
        <v>2643</v>
      </c>
      <c r="B219" s="108" t="s">
        <v>2644</v>
      </c>
      <c r="C219" s="109">
        <v>2</v>
      </c>
    </row>
    <row r="220" spans="1:3" ht="15.5" x14ac:dyDescent="0.35">
      <c r="A220" s="108" t="s">
        <v>2645</v>
      </c>
      <c r="B220" s="108" t="s">
        <v>2646</v>
      </c>
      <c r="C220" s="109">
        <v>1</v>
      </c>
    </row>
    <row r="221" spans="1:3" ht="15.5" x14ac:dyDescent="0.35">
      <c r="A221" s="108" t="s">
        <v>2647</v>
      </c>
      <c r="B221" s="108" t="s">
        <v>2648</v>
      </c>
      <c r="C221" s="109">
        <v>1</v>
      </c>
    </row>
    <row r="222" spans="1:3" ht="31" x14ac:dyDescent="0.35">
      <c r="A222" s="108" t="s">
        <v>2649</v>
      </c>
      <c r="B222" s="108" t="s">
        <v>2650</v>
      </c>
      <c r="C222" s="109">
        <v>4</v>
      </c>
    </row>
    <row r="223" spans="1:3" ht="15.5" x14ac:dyDescent="0.35">
      <c r="A223" s="108" t="s">
        <v>2651</v>
      </c>
      <c r="B223" s="108" t="s">
        <v>2652</v>
      </c>
      <c r="C223" s="109">
        <v>7</v>
      </c>
    </row>
    <row r="224" spans="1:3" ht="15.5" x14ac:dyDescent="0.35">
      <c r="A224" s="108" t="s">
        <v>525</v>
      </c>
      <c r="B224" s="108" t="s">
        <v>2653</v>
      </c>
      <c r="C224" s="109">
        <v>5</v>
      </c>
    </row>
    <row r="225" spans="1:3" ht="15.5" x14ac:dyDescent="0.35">
      <c r="A225" s="108" t="s">
        <v>2051</v>
      </c>
      <c r="B225" s="108" t="s">
        <v>2654</v>
      </c>
      <c r="C225" s="109">
        <v>6</v>
      </c>
    </row>
    <row r="226" spans="1:3" ht="15.5" x14ac:dyDescent="0.35">
      <c r="A226" s="108" t="s">
        <v>2089</v>
      </c>
      <c r="B226" s="108" t="s">
        <v>2655</v>
      </c>
      <c r="C226" s="109">
        <v>5</v>
      </c>
    </row>
    <row r="227" spans="1:3" ht="15.5" x14ac:dyDescent="0.35">
      <c r="A227" s="108" t="s">
        <v>2656</v>
      </c>
      <c r="B227" s="108" t="s">
        <v>2657</v>
      </c>
      <c r="C227" s="109">
        <v>2</v>
      </c>
    </row>
    <row r="228" spans="1:3" ht="15.5" x14ac:dyDescent="0.35">
      <c r="A228" s="108" t="s">
        <v>2076</v>
      </c>
      <c r="B228" s="108" t="s">
        <v>2658</v>
      </c>
      <c r="C228" s="109">
        <v>3</v>
      </c>
    </row>
    <row r="229" spans="1:3" ht="15.5" x14ac:dyDescent="0.35">
      <c r="A229" s="108" t="s">
        <v>900</v>
      </c>
      <c r="B229" s="108" t="s">
        <v>2659</v>
      </c>
      <c r="C229" s="109">
        <v>1</v>
      </c>
    </row>
    <row r="230" spans="1:3" ht="15.5" x14ac:dyDescent="0.35">
      <c r="A230" s="108" t="s">
        <v>2660</v>
      </c>
      <c r="B230" s="108" t="s">
        <v>2661</v>
      </c>
      <c r="C230" s="109">
        <v>7</v>
      </c>
    </row>
    <row r="231" spans="1:3" ht="15.5" x14ac:dyDescent="0.35">
      <c r="A231" s="108" t="s">
        <v>2662</v>
      </c>
      <c r="B231" s="108" t="s">
        <v>2663</v>
      </c>
      <c r="C231" s="109">
        <v>2</v>
      </c>
    </row>
    <row r="232" spans="1:3" ht="15.5" x14ac:dyDescent="0.35">
      <c r="A232" s="108" t="s">
        <v>886</v>
      </c>
      <c r="B232" s="108" t="s">
        <v>2664</v>
      </c>
      <c r="C232" s="109">
        <v>5</v>
      </c>
    </row>
    <row r="233" spans="1:3" ht="15.5" x14ac:dyDescent="0.35">
      <c r="A233" s="108" t="s">
        <v>2665</v>
      </c>
      <c r="B233" s="108" t="s">
        <v>2256</v>
      </c>
      <c r="C233" s="109">
        <v>2</v>
      </c>
    </row>
    <row r="234" spans="1:3" ht="15.5" x14ac:dyDescent="0.35">
      <c r="A234" s="108" t="s">
        <v>271</v>
      </c>
      <c r="B234" s="108" t="s">
        <v>2666</v>
      </c>
      <c r="C234" s="109">
        <v>6</v>
      </c>
    </row>
    <row r="235" spans="1:3" ht="15.5" x14ac:dyDescent="0.35">
      <c r="A235" s="108" t="s">
        <v>2102</v>
      </c>
      <c r="B235" s="108" t="s">
        <v>2667</v>
      </c>
      <c r="C235" s="109">
        <v>4</v>
      </c>
    </row>
    <row r="236" spans="1:3" ht="15.5" x14ac:dyDescent="0.35">
      <c r="A236" s="108" t="s">
        <v>2668</v>
      </c>
      <c r="B236" s="108" t="s">
        <v>2669</v>
      </c>
      <c r="C236" s="109">
        <v>6</v>
      </c>
    </row>
    <row r="237" spans="1:3" ht="15.5" x14ac:dyDescent="0.35">
      <c r="A237" s="108" t="s">
        <v>2670</v>
      </c>
      <c r="B237" s="108" t="s">
        <v>2671</v>
      </c>
      <c r="C237" s="109">
        <v>4</v>
      </c>
    </row>
    <row r="238" spans="1:3" ht="15.5" x14ac:dyDescent="0.35">
      <c r="A238" s="108" t="s">
        <v>2672</v>
      </c>
      <c r="B238" s="108" t="s">
        <v>2673</v>
      </c>
      <c r="C238" s="109">
        <v>6</v>
      </c>
    </row>
    <row r="239" spans="1:3" ht="15.5" x14ac:dyDescent="0.35">
      <c r="A239" s="108" t="s">
        <v>2674</v>
      </c>
      <c r="B239" s="108" t="s">
        <v>2675</v>
      </c>
      <c r="C239" s="109">
        <v>4</v>
      </c>
    </row>
    <row r="240" spans="1:3" ht="15.5" x14ac:dyDescent="0.35">
      <c r="A240" s="108" t="s">
        <v>2676</v>
      </c>
      <c r="B240" s="108" t="s">
        <v>2677</v>
      </c>
      <c r="C240" s="109">
        <v>7</v>
      </c>
    </row>
    <row r="241" spans="1:3" ht="15.5" x14ac:dyDescent="0.35">
      <c r="A241" s="108" t="s">
        <v>2678</v>
      </c>
      <c r="B241" s="108" t="s">
        <v>2679</v>
      </c>
      <c r="C241" s="109">
        <v>8</v>
      </c>
    </row>
    <row r="242" spans="1:3" ht="15.5" x14ac:dyDescent="0.35">
      <c r="A242" s="108" t="s">
        <v>2680</v>
      </c>
      <c r="B242" s="108" t="s">
        <v>2681</v>
      </c>
      <c r="C242" s="109">
        <v>6</v>
      </c>
    </row>
    <row r="243" spans="1:3" ht="15.5" x14ac:dyDescent="0.35">
      <c r="A243" s="108" t="s">
        <v>2682</v>
      </c>
      <c r="B243" s="108" t="s">
        <v>2683</v>
      </c>
      <c r="C243" s="109">
        <v>5</v>
      </c>
    </row>
    <row r="244" spans="1:3" ht="15.5" x14ac:dyDescent="0.35">
      <c r="A244" s="108" t="s">
        <v>2684</v>
      </c>
      <c r="B244" s="108" t="s">
        <v>2685</v>
      </c>
      <c r="C244" s="109">
        <v>6</v>
      </c>
    </row>
    <row r="245" spans="1:3" ht="31" x14ac:dyDescent="0.35">
      <c r="A245" s="108" t="s">
        <v>2686</v>
      </c>
      <c r="B245" s="108" t="s">
        <v>2687</v>
      </c>
      <c r="C245" s="109">
        <v>1</v>
      </c>
    </row>
    <row r="246" spans="1:3" ht="15.5" x14ac:dyDescent="0.35">
      <c r="A246" s="108" t="s">
        <v>2688</v>
      </c>
      <c r="B246" s="108" t="s">
        <v>2689</v>
      </c>
      <c r="C246" s="109">
        <v>4</v>
      </c>
    </row>
    <row r="247" spans="1:3" ht="15.5" x14ac:dyDescent="0.35">
      <c r="A247" s="108" t="s">
        <v>2690</v>
      </c>
      <c r="B247" s="108" t="s">
        <v>2691</v>
      </c>
      <c r="C247" s="109">
        <v>5</v>
      </c>
    </row>
    <row r="248" spans="1:3" ht="15.5" x14ac:dyDescent="0.35">
      <c r="A248" s="108" t="s">
        <v>2692</v>
      </c>
      <c r="B248" s="108" t="s">
        <v>2256</v>
      </c>
      <c r="C248" s="109">
        <v>2</v>
      </c>
    </row>
    <row r="249" spans="1:3" ht="15.5" x14ac:dyDescent="0.35">
      <c r="A249" s="108" t="s">
        <v>2693</v>
      </c>
      <c r="B249" s="108" t="s">
        <v>2694</v>
      </c>
      <c r="C249" s="109">
        <v>8</v>
      </c>
    </row>
    <row r="250" spans="1:3" ht="15.5" x14ac:dyDescent="0.35">
      <c r="A250" s="108" t="s">
        <v>2695</v>
      </c>
      <c r="B250" s="108" t="s">
        <v>2696</v>
      </c>
      <c r="C250" s="109">
        <v>8</v>
      </c>
    </row>
    <row r="251" spans="1:3" ht="31" x14ac:dyDescent="0.35">
      <c r="A251" s="108" t="s">
        <v>2697</v>
      </c>
      <c r="B251" s="108" t="s">
        <v>2698</v>
      </c>
      <c r="C251" s="109">
        <v>7</v>
      </c>
    </row>
    <row r="252" spans="1:3" ht="15.5" x14ac:dyDescent="0.35">
      <c r="A252" s="108" t="s">
        <v>2699</v>
      </c>
      <c r="B252" s="108" t="s">
        <v>2700</v>
      </c>
      <c r="C252" s="109">
        <v>5</v>
      </c>
    </row>
    <row r="253" spans="1:3" ht="15.5" x14ac:dyDescent="0.35">
      <c r="A253" s="108" t="s">
        <v>2701</v>
      </c>
      <c r="B253" s="108" t="s">
        <v>2702</v>
      </c>
      <c r="C253" s="109">
        <v>7</v>
      </c>
    </row>
    <row r="254" spans="1:3" ht="31" x14ac:dyDescent="0.35">
      <c r="A254" s="108" t="s">
        <v>2703</v>
      </c>
      <c r="B254" s="108" t="s">
        <v>2704</v>
      </c>
      <c r="C254" s="109">
        <v>4</v>
      </c>
    </row>
    <row r="255" spans="1:3" ht="15.5" x14ac:dyDescent="0.35">
      <c r="A255" s="108" t="s">
        <v>2705</v>
      </c>
      <c r="B255" s="108" t="s">
        <v>2706</v>
      </c>
      <c r="C255" s="109">
        <v>4</v>
      </c>
    </row>
    <row r="256" spans="1:3" ht="15.5" x14ac:dyDescent="0.35">
      <c r="A256" s="108" t="s">
        <v>2707</v>
      </c>
      <c r="B256" s="108" t="s">
        <v>2708</v>
      </c>
      <c r="C256" s="109">
        <v>5</v>
      </c>
    </row>
    <row r="257" spans="1:3" ht="15.5" x14ac:dyDescent="0.35">
      <c r="A257" s="108" t="s">
        <v>2709</v>
      </c>
      <c r="B257" s="108" t="s">
        <v>2710</v>
      </c>
      <c r="C257" s="109">
        <v>8</v>
      </c>
    </row>
    <row r="258" spans="1:3" ht="15.5" x14ac:dyDescent="0.35">
      <c r="A258" s="108" t="s">
        <v>2711</v>
      </c>
      <c r="B258" s="108" t="s">
        <v>2712</v>
      </c>
      <c r="C258" s="109">
        <v>4</v>
      </c>
    </row>
    <row r="259" spans="1:3" ht="15.5" x14ac:dyDescent="0.35">
      <c r="A259" s="108" t="s">
        <v>2713</v>
      </c>
      <c r="B259" s="108" t="s">
        <v>2256</v>
      </c>
      <c r="C259" s="109">
        <v>3</v>
      </c>
    </row>
    <row r="260" spans="1:3" ht="15.5" x14ac:dyDescent="0.35">
      <c r="A260" s="108" t="s">
        <v>2714</v>
      </c>
      <c r="B260" s="108" t="s">
        <v>2715</v>
      </c>
      <c r="C260" s="109">
        <v>5</v>
      </c>
    </row>
    <row r="261" spans="1:3" ht="15.5" x14ac:dyDescent="0.35">
      <c r="A261" s="108" t="s">
        <v>2716</v>
      </c>
      <c r="B261" s="108" t="s">
        <v>2717</v>
      </c>
      <c r="C261" s="109">
        <v>8</v>
      </c>
    </row>
    <row r="262" spans="1:3" ht="15.5" x14ac:dyDescent="0.35">
      <c r="A262" s="108" t="s">
        <v>2718</v>
      </c>
      <c r="B262" s="108" t="s">
        <v>2719</v>
      </c>
      <c r="C262" s="109">
        <v>5</v>
      </c>
    </row>
    <row r="263" spans="1:3" ht="15.5" x14ac:dyDescent="0.35">
      <c r="A263" s="108" t="s">
        <v>2720</v>
      </c>
      <c r="B263" s="108" t="s">
        <v>2721</v>
      </c>
      <c r="C263" s="109">
        <v>4</v>
      </c>
    </row>
    <row r="264" spans="1:3" ht="15.5" x14ac:dyDescent="0.35">
      <c r="A264" s="108" t="s">
        <v>2722</v>
      </c>
      <c r="B264" s="108" t="s">
        <v>2723</v>
      </c>
      <c r="C264" s="109">
        <v>4</v>
      </c>
    </row>
    <row r="265" spans="1:3" ht="15.5" x14ac:dyDescent="0.35">
      <c r="A265" s="108" t="s">
        <v>2724</v>
      </c>
      <c r="B265" s="108" t="s">
        <v>2725</v>
      </c>
      <c r="C265" s="109">
        <v>5</v>
      </c>
    </row>
    <row r="266" spans="1:3" ht="15.5" x14ac:dyDescent="0.35">
      <c r="A266" s="108" t="s">
        <v>2726</v>
      </c>
      <c r="B266" s="108" t="s">
        <v>2727</v>
      </c>
      <c r="C266" s="109">
        <v>6</v>
      </c>
    </row>
    <row r="267" spans="1:3" ht="15.5" x14ac:dyDescent="0.35">
      <c r="A267" s="108" t="s">
        <v>2728</v>
      </c>
      <c r="B267" s="108" t="s">
        <v>2729</v>
      </c>
      <c r="C267" s="109">
        <v>5</v>
      </c>
    </row>
    <row r="268" spans="1:3" ht="15.5" x14ac:dyDescent="0.35">
      <c r="A268" s="108" t="s">
        <v>2730</v>
      </c>
      <c r="B268" s="108" t="s">
        <v>2731</v>
      </c>
      <c r="C268" s="109">
        <v>6</v>
      </c>
    </row>
    <row r="269" spans="1:3" ht="15.5" x14ac:dyDescent="0.35">
      <c r="A269" s="108" t="s">
        <v>2732</v>
      </c>
      <c r="B269" s="108" t="s">
        <v>2733</v>
      </c>
      <c r="C269" s="109">
        <v>8</v>
      </c>
    </row>
    <row r="270" spans="1:3" ht="31" x14ac:dyDescent="0.35">
      <c r="A270" s="108" t="s">
        <v>2734</v>
      </c>
      <c r="B270" s="108" t="s">
        <v>2735</v>
      </c>
      <c r="C270" s="109">
        <v>7</v>
      </c>
    </row>
    <row r="271" spans="1:3" ht="15.5" x14ac:dyDescent="0.35">
      <c r="A271" s="108" t="s">
        <v>2736</v>
      </c>
      <c r="B271" s="108" t="s">
        <v>2737</v>
      </c>
      <c r="C271" s="109">
        <v>6</v>
      </c>
    </row>
    <row r="272" spans="1:3" ht="15.5" x14ac:dyDescent="0.35">
      <c r="A272" s="108" t="s">
        <v>2738</v>
      </c>
      <c r="B272" s="108" t="s">
        <v>2739</v>
      </c>
      <c r="C272" s="109">
        <v>8</v>
      </c>
    </row>
    <row r="273" spans="1:3" ht="15.5" x14ac:dyDescent="0.35">
      <c r="A273" s="108" t="s">
        <v>929</v>
      </c>
      <c r="B273" s="108" t="s">
        <v>2740</v>
      </c>
      <c r="C273" s="109">
        <v>4</v>
      </c>
    </row>
    <row r="274" spans="1:3" ht="15.5" x14ac:dyDescent="0.35">
      <c r="A274" s="108" t="s">
        <v>2741</v>
      </c>
      <c r="B274" s="108" t="s">
        <v>2742</v>
      </c>
      <c r="C274" s="109">
        <v>8</v>
      </c>
    </row>
    <row r="275" spans="1:3" ht="15.5" x14ac:dyDescent="0.35">
      <c r="A275" s="108" t="s">
        <v>2743</v>
      </c>
      <c r="B275" s="108" t="s">
        <v>2744</v>
      </c>
      <c r="C275" s="109">
        <v>6</v>
      </c>
    </row>
    <row r="276" spans="1:3" ht="15.5" x14ac:dyDescent="0.35">
      <c r="A276" s="108" t="s">
        <v>2745</v>
      </c>
      <c r="B276" s="108" t="s">
        <v>2746</v>
      </c>
      <c r="C276" s="109">
        <v>6</v>
      </c>
    </row>
    <row r="277" spans="1:3" ht="15.5" x14ac:dyDescent="0.35">
      <c r="A277" s="108" t="s">
        <v>2747</v>
      </c>
      <c r="B277" s="108" t="s">
        <v>2748</v>
      </c>
      <c r="C277" s="109">
        <v>6</v>
      </c>
    </row>
    <row r="278" spans="1:3" ht="15.5" x14ac:dyDescent="0.35">
      <c r="A278" s="108" t="s">
        <v>2749</v>
      </c>
      <c r="B278" s="108" t="s">
        <v>2750</v>
      </c>
      <c r="C278" s="109">
        <v>4</v>
      </c>
    </row>
    <row r="279" spans="1:3" ht="15.5" x14ac:dyDescent="0.35">
      <c r="A279" s="108" t="s">
        <v>2751</v>
      </c>
      <c r="B279" s="108" t="s">
        <v>2256</v>
      </c>
      <c r="C279" s="109">
        <v>2</v>
      </c>
    </row>
    <row r="280" spans="1:3" ht="15.5" x14ac:dyDescent="0.35">
      <c r="A280" s="108" t="s">
        <v>2752</v>
      </c>
      <c r="B280" s="108" t="s">
        <v>2753</v>
      </c>
      <c r="C280" s="109">
        <v>2</v>
      </c>
    </row>
    <row r="281" spans="1:3" ht="15.5" x14ac:dyDescent="0.35">
      <c r="A281" s="108" t="s">
        <v>2754</v>
      </c>
      <c r="B281" s="108" t="s">
        <v>2755</v>
      </c>
      <c r="C281" s="109">
        <v>5</v>
      </c>
    </row>
    <row r="282" spans="1:3" ht="15.5" x14ac:dyDescent="0.35">
      <c r="A282" s="108" t="s">
        <v>838</v>
      </c>
      <c r="B282" s="108" t="s">
        <v>2756</v>
      </c>
      <c r="C282" s="109">
        <v>5</v>
      </c>
    </row>
    <row r="283" spans="1:3" ht="15.5" x14ac:dyDescent="0.35">
      <c r="A283" s="108" t="s">
        <v>2757</v>
      </c>
      <c r="B283" s="108" t="s">
        <v>2758</v>
      </c>
      <c r="C283" s="109">
        <v>4</v>
      </c>
    </row>
    <row r="284" spans="1:3" ht="15.5" x14ac:dyDescent="0.35">
      <c r="A284" s="108" t="s">
        <v>2759</v>
      </c>
      <c r="B284" s="108" t="s">
        <v>2760</v>
      </c>
      <c r="C284" s="109">
        <v>4</v>
      </c>
    </row>
    <row r="285" spans="1:3" ht="15.5" x14ac:dyDescent="0.35">
      <c r="A285" s="108" t="s">
        <v>2761</v>
      </c>
      <c r="B285" s="108" t="s">
        <v>2762</v>
      </c>
      <c r="C285" s="109">
        <v>8</v>
      </c>
    </row>
    <row r="286" spans="1:3" ht="31" x14ac:dyDescent="0.35">
      <c r="A286" s="108" t="s">
        <v>2763</v>
      </c>
      <c r="B286" s="108" t="s">
        <v>2764</v>
      </c>
      <c r="C286" s="109">
        <v>7</v>
      </c>
    </row>
    <row r="287" spans="1:3" ht="31" x14ac:dyDescent="0.35">
      <c r="A287" s="108" t="s">
        <v>2765</v>
      </c>
      <c r="B287" s="108" t="s">
        <v>2766</v>
      </c>
      <c r="C287" s="109">
        <v>6</v>
      </c>
    </row>
    <row r="288" spans="1:3" ht="31" x14ac:dyDescent="0.35">
      <c r="A288" s="108" t="s">
        <v>2767</v>
      </c>
      <c r="B288" s="108" t="s">
        <v>2768</v>
      </c>
      <c r="C288" s="109">
        <v>8</v>
      </c>
    </row>
    <row r="289" spans="1:3" ht="31" x14ac:dyDescent="0.35">
      <c r="A289" s="108" t="s">
        <v>2769</v>
      </c>
      <c r="B289" s="108" t="s">
        <v>2770</v>
      </c>
      <c r="C289" s="109">
        <v>7</v>
      </c>
    </row>
    <row r="290" spans="1:3" ht="15.5" x14ac:dyDescent="0.35">
      <c r="A290" s="108" t="s">
        <v>2771</v>
      </c>
      <c r="B290" s="108" t="s">
        <v>2772</v>
      </c>
      <c r="C290" s="109">
        <v>6</v>
      </c>
    </row>
    <row r="291" spans="1:3" ht="15.5" x14ac:dyDescent="0.35">
      <c r="A291" s="108" t="s">
        <v>2773</v>
      </c>
      <c r="B291" s="108" t="s">
        <v>2774</v>
      </c>
      <c r="C291" s="109">
        <v>4</v>
      </c>
    </row>
    <row r="292" spans="1:3" ht="15.5" x14ac:dyDescent="0.35">
      <c r="A292" s="108" t="s">
        <v>2775</v>
      </c>
      <c r="B292" s="108" t="s">
        <v>2776</v>
      </c>
      <c r="C292" s="109">
        <v>4</v>
      </c>
    </row>
    <row r="293" spans="1:3" ht="15.5" x14ac:dyDescent="0.35">
      <c r="A293" s="108" t="s">
        <v>2777</v>
      </c>
      <c r="B293" s="108" t="s">
        <v>2778</v>
      </c>
      <c r="C293" s="109">
        <v>5</v>
      </c>
    </row>
    <row r="294" spans="1:3" ht="15.5" x14ac:dyDescent="0.35">
      <c r="A294" s="108" t="s">
        <v>2779</v>
      </c>
      <c r="B294" s="108" t="s">
        <v>2780</v>
      </c>
      <c r="C294" s="109">
        <v>1</v>
      </c>
    </row>
    <row r="295" spans="1:3" ht="15.5" x14ac:dyDescent="0.35">
      <c r="A295" s="108" t="s">
        <v>2781</v>
      </c>
      <c r="B295" s="108" t="s">
        <v>2782</v>
      </c>
      <c r="C295" s="109">
        <v>4</v>
      </c>
    </row>
    <row r="296" spans="1:3" ht="15.5" x14ac:dyDescent="0.35">
      <c r="A296" s="108" t="s">
        <v>2783</v>
      </c>
      <c r="B296" s="108" t="s">
        <v>2784</v>
      </c>
      <c r="C296" s="109">
        <v>7</v>
      </c>
    </row>
    <row r="297" spans="1:3" ht="15.5" x14ac:dyDescent="0.35">
      <c r="A297" s="108" t="s">
        <v>2785</v>
      </c>
      <c r="B297" s="108" t="s">
        <v>2786</v>
      </c>
      <c r="C297" s="109">
        <v>6</v>
      </c>
    </row>
    <row r="298" spans="1:3" ht="15.5" x14ac:dyDescent="0.35">
      <c r="A298" s="108" t="s">
        <v>2787</v>
      </c>
      <c r="B298" s="108" t="s">
        <v>2788</v>
      </c>
      <c r="C298" s="109">
        <v>5</v>
      </c>
    </row>
    <row r="299" spans="1:3" ht="15.5" x14ac:dyDescent="0.35">
      <c r="A299" s="108" t="s">
        <v>2789</v>
      </c>
      <c r="B299" s="108" t="s">
        <v>2790</v>
      </c>
      <c r="C299" s="109">
        <v>5</v>
      </c>
    </row>
    <row r="300" spans="1:3" ht="15.5" x14ac:dyDescent="0.35">
      <c r="A300" s="108" t="s">
        <v>2791</v>
      </c>
      <c r="B300" s="108" t="s">
        <v>2792</v>
      </c>
      <c r="C300" s="109">
        <v>3</v>
      </c>
    </row>
    <row r="301" spans="1:3" ht="15.5" x14ac:dyDescent="0.35">
      <c r="A301" s="108" t="s">
        <v>2793</v>
      </c>
      <c r="B301" s="108" t="s">
        <v>2794</v>
      </c>
      <c r="C301" s="109">
        <v>6</v>
      </c>
    </row>
    <row r="302" spans="1:3" ht="15.5" x14ac:dyDescent="0.35">
      <c r="A302" s="108" t="s">
        <v>2795</v>
      </c>
      <c r="B302" s="108" t="s">
        <v>2796</v>
      </c>
      <c r="C302" s="109">
        <v>5</v>
      </c>
    </row>
    <row r="303" spans="1:3" ht="15.5" x14ac:dyDescent="0.35">
      <c r="A303" s="108" t="s">
        <v>2797</v>
      </c>
      <c r="B303" s="108" t="s">
        <v>2798</v>
      </c>
      <c r="C303" s="109">
        <v>5</v>
      </c>
    </row>
    <row r="304" spans="1:3" ht="15.5" x14ac:dyDescent="0.35">
      <c r="A304" s="108" t="s">
        <v>2799</v>
      </c>
      <c r="B304" s="108" t="s">
        <v>2800</v>
      </c>
      <c r="C304" s="109">
        <v>6</v>
      </c>
    </row>
    <row r="305" spans="1:3" ht="15.5" x14ac:dyDescent="0.35">
      <c r="A305" s="108" t="s">
        <v>2801</v>
      </c>
      <c r="B305" s="108" t="s">
        <v>2802</v>
      </c>
      <c r="C305" s="109">
        <v>5</v>
      </c>
    </row>
    <row r="306" spans="1:3" ht="15.5" x14ac:dyDescent="0.35">
      <c r="A306" s="108" t="s">
        <v>2803</v>
      </c>
      <c r="B306" s="108" t="s">
        <v>2804</v>
      </c>
      <c r="C306" s="109">
        <v>5</v>
      </c>
    </row>
    <row r="307" spans="1:3" ht="15.5" x14ac:dyDescent="0.35">
      <c r="A307" s="108" t="s">
        <v>2805</v>
      </c>
      <c r="B307" s="108" t="s">
        <v>2256</v>
      </c>
      <c r="C307" s="109">
        <v>2</v>
      </c>
    </row>
    <row r="308" spans="1:3" ht="15.5" x14ac:dyDescent="0.35">
      <c r="A308" s="108" t="s">
        <v>2806</v>
      </c>
      <c r="B308" s="108" t="s">
        <v>2807</v>
      </c>
      <c r="C308" s="109">
        <v>1</v>
      </c>
    </row>
    <row r="309" spans="1:3" ht="15.5" x14ac:dyDescent="0.35">
      <c r="A309" s="108" t="s">
        <v>2808</v>
      </c>
      <c r="B309" s="108" t="s">
        <v>2809</v>
      </c>
      <c r="C309" s="109">
        <v>4</v>
      </c>
    </row>
    <row r="310" spans="1:3" ht="15.5" x14ac:dyDescent="0.35">
      <c r="A310" s="108" t="s">
        <v>2810</v>
      </c>
      <c r="B310" s="108" t="s">
        <v>2811</v>
      </c>
      <c r="C310" s="109">
        <v>5</v>
      </c>
    </row>
    <row r="311" spans="1:3" ht="15.5" x14ac:dyDescent="0.35">
      <c r="A311" s="108" t="s">
        <v>2812</v>
      </c>
      <c r="B311" s="108" t="s">
        <v>2813</v>
      </c>
      <c r="C311" s="109">
        <v>3</v>
      </c>
    </row>
    <row r="312" spans="1:3" ht="15.5" x14ac:dyDescent="0.35">
      <c r="A312" s="108" t="s">
        <v>2814</v>
      </c>
      <c r="B312" s="108" t="s">
        <v>2815</v>
      </c>
      <c r="C312" s="109">
        <v>6</v>
      </c>
    </row>
    <row r="313" spans="1:3" ht="15.5" x14ac:dyDescent="0.35">
      <c r="A313" s="108" t="s">
        <v>2816</v>
      </c>
      <c r="B313" s="108" t="s">
        <v>2817</v>
      </c>
      <c r="C313" s="109">
        <v>4</v>
      </c>
    </row>
    <row r="314" spans="1:3" ht="15.5" x14ac:dyDescent="0.35">
      <c r="A314" s="108" t="s">
        <v>2818</v>
      </c>
      <c r="B314" s="108" t="s">
        <v>2819</v>
      </c>
      <c r="C314" s="109">
        <v>5</v>
      </c>
    </row>
    <row r="315" spans="1:3" ht="15.5" x14ac:dyDescent="0.35">
      <c r="A315" s="108" t="s">
        <v>2820</v>
      </c>
      <c r="B315" s="108" t="s">
        <v>2821</v>
      </c>
      <c r="C315" s="109">
        <v>4</v>
      </c>
    </row>
    <row r="316" spans="1:3" ht="15.5" x14ac:dyDescent="0.35">
      <c r="A316" s="108" t="s">
        <v>2822</v>
      </c>
      <c r="B316" s="108" t="s">
        <v>2823</v>
      </c>
      <c r="C316" s="109">
        <v>6</v>
      </c>
    </row>
    <row r="317" spans="1:3" ht="15.5" x14ac:dyDescent="0.35">
      <c r="A317" s="108" t="s">
        <v>2824</v>
      </c>
      <c r="B317" s="108" t="s">
        <v>2825</v>
      </c>
      <c r="C317" s="109">
        <v>6</v>
      </c>
    </row>
    <row r="318" spans="1:3" ht="15.5" x14ac:dyDescent="0.35">
      <c r="A318" s="108" t="s">
        <v>2826</v>
      </c>
      <c r="B318" s="108" t="s">
        <v>2827</v>
      </c>
      <c r="C318" s="109">
        <v>4</v>
      </c>
    </row>
    <row r="319" spans="1:3" ht="15.5" x14ac:dyDescent="0.35">
      <c r="A319" s="108" t="s">
        <v>2828</v>
      </c>
      <c r="B319" s="108" t="s">
        <v>2829</v>
      </c>
      <c r="C319" s="109">
        <v>6</v>
      </c>
    </row>
    <row r="320" spans="1:3" ht="15.5" x14ac:dyDescent="0.35">
      <c r="A320" s="108" t="s">
        <v>2830</v>
      </c>
      <c r="B320" s="108" t="s">
        <v>2831</v>
      </c>
      <c r="C320" s="109">
        <v>3</v>
      </c>
    </row>
    <row r="321" spans="1:3" ht="15.5" x14ac:dyDescent="0.35">
      <c r="A321" s="108" t="s">
        <v>2832</v>
      </c>
      <c r="B321" s="108" t="s">
        <v>2833</v>
      </c>
      <c r="C321" s="109">
        <v>5</v>
      </c>
    </row>
    <row r="322" spans="1:3" ht="15.5" x14ac:dyDescent="0.35">
      <c r="A322" s="108" t="s">
        <v>2834</v>
      </c>
      <c r="B322" s="108" t="s">
        <v>2835</v>
      </c>
      <c r="C322" s="109">
        <v>4</v>
      </c>
    </row>
    <row r="323" spans="1:3" ht="15.5" x14ac:dyDescent="0.35">
      <c r="A323" s="108" t="s">
        <v>2836</v>
      </c>
      <c r="B323" s="108" t="s">
        <v>2837</v>
      </c>
      <c r="C323" s="109">
        <v>3</v>
      </c>
    </row>
    <row r="324" spans="1:3" ht="15.5" x14ac:dyDescent="0.35">
      <c r="A324" s="108" t="s">
        <v>2838</v>
      </c>
      <c r="B324" s="108" t="s">
        <v>2839</v>
      </c>
      <c r="C324" s="109">
        <v>4</v>
      </c>
    </row>
    <row r="325" spans="1:3" ht="15.5" x14ac:dyDescent="0.35">
      <c r="A325" s="108" t="s">
        <v>2840</v>
      </c>
      <c r="B325" s="108" t="s">
        <v>2841</v>
      </c>
      <c r="C325" s="109">
        <v>5</v>
      </c>
    </row>
    <row r="326" spans="1:3" ht="15.5" x14ac:dyDescent="0.35">
      <c r="A326" s="108" t="s">
        <v>2842</v>
      </c>
      <c r="B326" s="108" t="s">
        <v>2843</v>
      </c>
      <c r="C326" s="109">
        <v>4</v>
      </c>
    </row>
    <row r="327" spans="1:3" ht="15.5" x14ac:dyDescent="0.35">
      <c r="A327" s="108" t="s">
        <v>2844</v>
      </c>
      <c r="B327" s="108" t="s">
        <v>2845</v>
      </c>
      <c r="C327" s="109">
        <v>5</v>
      </c>
    </row>
    <row r="328" spans="1:3" ht="15.5" x14ac:dyDescent="0.35">
      <c r="A328" s="108" t="s">
        <v>2846</v>
      </c>
      <c r="B328" s="108" t="s">
        <v>2847</v>
      </c>
      <c r="C328" s="109">
        <v>4</v>
      </c>
    </row>
    <row r="329" spans="1:3" ht="15.5" x14ac:dyDescent="0.35">
      <c r="A329" s="108" t="s">
        <v>2848</v>
      </c>
      <c r="B329" s="108" t="s">
        <v>2849</v>
      </c>
      <c r="C329" s="109">
        <v>4</v>
      </c>
    </row>
    <row r="330" spans="1:3" ht="15.5" x14ac:dyDescent="0.35">
      <c r="A330" s="108" t="s">
        <v>2850</v>
      </c>
      <c r="B330" s="108" t="s">
        <v>2851</v>
      </c>
      <c r="C330" s="109">
        <v>5</v>
      </c>
    </row>
    <row r="331" spans="1:3" ht="15.5" x14ac:dyDescent="0.35">
      <c r="A331" s="108" t="s">
        <v>2852</v>
      </c>
      <c r="B331" s="108" t="s">
        <v>2853</v>
      </c>
      <c r="C331" s="109">
        <v>6</v>
      </c>
    </row>
    <row r="332" spans="1:3" ht="15.5" x14ac:dyDescent="0.35">
      <c r="A332" s="108" t="s">
        <v>2854</v>
      </c>
      <c r="B332" s="108" t="s">
        <v>2855</v>
      </c>
      <c r="C332" s="109">
        <v>5</v>
      </c>
    </row>
    <row r="333" spans="1:3" ht="15.5" x14ac:dyDescent="0.35">
      <c r="A333" s="108" t="s">
        <v>2856</v>
      </c>
      <c r="B333" s="108" t="s">
        <v>2857</v>
      </c>
      <c r="C333" s="109">
        <v>5</v>
      </c>
    </row>
    <row r="334" spans="1:3" ht="15.5" x14ac:dyDescent="0.35">
      <c r="A334" s="108" t="s">
        <v>2858</v>
      </c>
      <c r="B334" s="108" t="s">
        <v>2859</v>
      </c>
      <c r="C334" s="109">
        <v>6</v>
      </c>
    </row>
    <row r="335" spans="1:3" ht="15.5" x14ac:dyDescent="0.35">
      <c r="A335" s="108" t="s">
        <v>2860</v>
      </c>
      <c r="B335" s="108" t="s">
        <v>2861</v>
      </c>
      <c r="C335" s="109">
        <v>5</v>
      </c>
    </row>
    <row r="336" spans="1:3" ht="15.5" x14ac:dyDescent="0.35">
      <c r="A336" s="108" t="s">
        <v>2862</v>
      </c>
      <c r="B336" s="108" t="s">
        <v>2863</v>
      </c>
      <c r="C336" s="109">
        <v>5</v>
      </c>
    </row>
    <row r="337" spans="1:3" ht="15.5" x14ac:dyDescent="0.35">
      <c r="A337" s="108" t="s">
        <v>2864</v>
      </c>
      <c r="B337" s="108" t="s">
        <v>2865</v>
      </c>
      <c r="C337" s="109">
        <v>6</v>
      </c>
    </row>
    <row r="338" spans="1:3" ht="15.5" x14ac:dyDescent="0.35">
      <c r="A338" s="108" t="s">
        <v>2866</v>
      </c>
      <c r="B338" s="108" t="s">
        <v>2867</v>
      </c>
      <c r="C338" s="109">
        <v>6</v>
      </c>
    </row>
    <row r="339" spans="1:3" ht="15.5" x14ac:dyDescent="0.35">
      <c r="A339" s="108" t="s">
        <v>211</v>
      </c>
      <c r="B339" s="108" t="s">
        <v>210</v>
      </c>
      <c r="C339" s="109">
        <v>6</v>
      </c>
    </row>
    <row r="340" spans="1:3" ht="15.5" x14ac:dyDescent="0.35">
      <c r="A340" s="108" t="s">
        <v>2868</v>
      </c>
      <c r="B340" s="108" t="s">
        <v>2869</v>
      </c>
      <c r="C340" s="109">
        <v>6</v>
      </c>
    </row>
    <row r="341" spans="1:3" ht="15.5" x14ac:dyDescent="0.35">
      <c r="A341" s="108" t="s">
        <v>2870</v>
      </c>
      <c r="B341" s="108" t="s">
        <v>2871</v>
      </c>
      <c r="C341" s="109">
        <v>5</v>
      </c>
    </row>
    <row r="342" spans="1:3" ht="15.5" x14ac:dyDescent="0.35">
      <c r="A342" s="108" t="s">
        <v>2872</v>
      </c>
      <c r="B342" s="108" t="s">
        <v>2873</v>
      </c>
      <c r="C342" s="109">
        <v>4</v>
      </c>
    </row>
    <row r="343" spans="1:3" ht="15.5" x14ac:dyDescent="0.35">
      <c r="A343" s="108" t="s">
        <v>2171</v>
      </c>
      <c r="B343" s="108" t="s">
        <v>2874</v>
      </c>
      <c r="C343" s="109">
        <v>6</v>
      </c>
    </row>
    <row r="344" spans="1:3" ht="15.5" x14ac:dyDescent="0.35">
      <c r="A344" s="108" t="s">
        <v>2875</v>
      </c>
      <c r="B344" s="108" t="s">
        <v>2876</v>
      </c>
      <c r="C344" s="109">
        <v>5</v>
      </c>
    </row>
    <row r="345" spans="1:3" ht="15.5" x14ac:dyDescent="0.35">
      <c r="A345" s="108" t="s">
        <v>2877</v>
      </c>
      <c r="B345" s="108" t="s">
        <v>2878</v>
      </c>
      <c r="C345" s="109">
        <v>6</v>
      </c>
    </row>
    <row r="346" spans="1:3" ht="15.5" x14ac:dyDescent="0.35">
      <c r="A346" s="108" t="s">
        <v>2879</v>
      </c>
      <c r="B346" s="108" t="s">
        <v>2880</v>
      </c>
      <c r="C346" s="109">
        <v>6</v>
      </c>
    </row>
    <row r="347" spans="1:3" ht="15.5" x14ac:dyDescent="0.35">
      <c r="A347" s="108" t="s">
        <v>2881</v>
      </c>
      <c r="B347" s="108" t="s">
        <v>2882</v>
      </c>
      <c r="C347" s="109">
        <v>4</v>
      </c>
    </row>
    <row r="348" spans="1:3" ht="15.5" x14ac:dyDescent="0.35">
      <c r="A348" s="108" t="s">
        <v>2883</v>
      </c>
      <c r="B348" s="108" t="s">
        <v>2884</v>
      </c>
      <c r="C348" s="109">
        <v>5</v>
      </c>
    </row>
    <row r="349" spans="1:3" ht="15.5" x14ac:dyDescent="0.35">
      <c r="A349" s="108" t="s">
        <v>2885</v>
      </c>
      <c r="B349" s="108" t="s">
        <v>2886</v>
      </c>
      <c r="C349" s="109">
        <v>4</v>
      </c>
    </row>
    <row r="350" spans="1:3" ht="15.5" x14ac:dyDescent="0.35">
      <c r="A350" s="108" t="s">
        <v>2887</v>
      </c>
      <c r="B350" s="108" t="s">
        <v>2888</v>
      </c>
      <c r="C350" s="109">
        <v>3</v>
      </c>
    </row>
    <row r="351" spans="1:3" ht="15.5" x14ac:dyDescent="0.35">
      <c r="A351" s="108" t="s">
        <v>2889</v>
      </c>
      <c r="B351" s="108" t="s">
        <v>2890</v>
      </c>
      <c r="C351" s="109">
        <v>2</v>
      </c>
    </row>
    <row r="352" spans="1:3" ht="15.5" x14ac:dyDescent="0.35">
      <c r="A352" s="108" t="s">
        <v>2891</v>
      </c>
      <c r="B352" s="108" t="s">
        <v>2892</v>
      </c>
      <c r="C352" s="109">
        <v>3</v>
      </c>
    </row>
    <row r="353" spans="1:3" ht="15.5" x14ac:dyDescent="0.35">
      <c r="A353" s="108" t="s">
        <v>2893</v>
      </c>
      <c r="B353" s="108" t="s">
        <v>2256</v>
      </c>
      <c r="C353" s="109">
        <v>2</v>
      </c>
    </row>
    <row r="354" spans="1:3" ht="15.5" x14ac:dyDescent="0.35">
      <c r="A354" s="108" t="s">
        <v>2894</v>
      </c>
      <c r="B354" s="108" t="s">
        <v>2895</v>
      </c>
      <c r="C354" s="109">
        <v>7</v>
      </c>
    </row>
    <row r="355" spans="1:3" ht="15.5" x14ac:dyDescent="0.35">
      <c r="A355" s="108" t="s">
        <v>2896</v>
      </c>
      <c r="B355" s="108" t="s">
        <v>2897</v>
      </c>
      <c r="C355" s="109">
        <v>6</v>
      </c>
    </row>
    <row r="356" spans="1:3" ht="15.5" x14ac:dyDescent="0.35">
      <c r="A356" s="108" t="s">
        <v>2898</v>
      </c>
      <c r="B356" s="108" t="s">
        <v>2899</v>
      </c>
      <c r="C356" s="109">
        <v>7</v>
      </c>
    </row>
    <row r="357" spans="1:3" ht="15.5" x14ac:dyDescent="0.35">
      <c r="A357" s="108" t="s">
        <v>2900</v>
      </c>
      <c r="B357" s="108" t="s">
        <v>2901</v>
      </c>
      <c r="C357" s="109">
        <v>5</v>
      </c>
    </row>
    <row r="358" spans="1:3" ht="15.5" x14ac:dyDescent="0.35">
      <c r="A358" s="108" t="s">
        <v>2902</v>
      </c>
      <c r="B358" s="108" t="s">
        <v>2903</v>
      </c>
      <c r="C358" s="109">
        <v>5</v>
      </c>
    </row>
    <row r="359" spans="1:3" ht="15.5" x14ac:dyDescent="0.35">
      <c r="A359" s="108" t="s">
        <v>2904</v>
      </c>
      <c r="B359" s="108" t="s">
        <v>2905</v>
      </c>
      <c r="C359" s="109">
        <v>6</v>
      </c>
    </row>
    <row r="360" spans="1:3" ht="15.5" x14ac:dyDescent="0.35">
      <c r="A360" s="108" t="s">
        <v>2906</v>
      </c>
      <c r="B360" s="108" t="s">
        <v>2907</v>
      </c>
      <c r="C360" s="109">
        <v>5</v>
      </c>
    </row>
    <row r="361" spans="1:3" ht="15.5" x14ac:dyDescent="0.35">
      <c r="A361" s="108" t="s">
        <v>2908</v>
      </c>
      <c r="B361" s="108" t="s">
        <v>2909</v>
      </c>
      <c r="C361" s="109">
        <v>4</v>
      </c>
    </row>
    <row r="362" spans="1:3" ht="15.5" x14ac:dyDescent="0.35">
      <c r="A362" s="108" t="s">
        <v>2910</v>
      </c>
      <c r="B362" s="108" t="s">
        <v>2911</v>
      </c>
      <c r="C362" s="109">
        <v>2</v>
      </c>
    </row>
    <row r="363" spans="1:3" ht="15.5" x14ac:dyDescent="0.35">
      <c r="A363" s="108" t="s">
        <v>2912</v>
      </c>
      <c r="B363" s="108" t="s">
        <v>2913</v>
      </c>
      <c r="C363" s="109">
        <v>4</v>
      </c>
    </row>
    <row r="364" spans="1:3" ht="15.5" x14ac:dyDescent="0.35">
      <c r="A364" s="108" t="s">
        <v>2914</v>
      </c>
      <c r="B364" s="108" t="s">
        <v>2915</v>
      </c>
      <c r="C364" s="109">
        <v>4</v>
      </c>
    </row>
    <row r="365" spans="1:3" ht="15.5" x14ac:dyDescent="0.35">
      <c r="A365" s="108" t="s">
        <v>2916</v>
      </c>
      <c r="B365" s="108" t="s">
        <v>2917</v>
      </c>
      <c r="C365" s="109">
        <v>5</v>
      </c>
    </row>
    <row r="366" spans="1:3" ht="15.5" x14ac:dyDescent="0.35">
      <c r="A366" s="108" t="s">
        <v>2918</v>
      </c>
      <c r="B366" s="108" t="s">
        <v>2919</v>
      </c>
      <c r="C366" s="109">
        <v>2</v>
      </c>
    </row>
    <row r="367" spans="1:3" ht="15.5" x14ac:dyDescent="0.35">
      <c r="A367" s="108" t="s">
        <v>2920</v>
      </c>
      <c r="B367" s="108" t="s">
        <v>2921</v>
      </c>
      <c r="C367" s="109">
        <v>4</v>
      </c>
    </row>
    <row r="368" spans="1:3" ht="15.5" x14ac:dyDescent="0.35">
      <c r="A368" s="108" t="s">
        <v>2922</v>
      </c>
      <c r="B368" s="108" t="s">
        <v>2923</v>
      </c>
      <c r="C368" s="109">
        <v>4</v>
      </c>
    </row>
    <row r="369" spans="1:3" ht="15.5" x14ac:dyDescent="0.35">
      <c r="A369" s="108" t="s">
        <v>2924</v>
      </c>
      <c r="B369" s="108" t="s">
        <v>2925</v>
      </c>
      <c r="C369" s="109">
        <v>5</v>
      </c>
    </row>
    <row r="370" spans="1:3" ht="15.5" x14ac:dyDescent="0.35">
      <c r="A370" s="108" t="s">
        <v>2926</v>
      </c>
      <c r="B370" s="108" t="s">
        <v>2927</v>
      </c>
      <c r="C370" s="109">
        <v>8</v>
      </c>
    </row>
    <row r="371" spans="1:3" ht="15.5" x14ac:dyDescent="0.35">
      <c r="A371" s="108" t="s">
        <v>2928</v>
      </c>
      <c r="B371" s="108" t="s">
        <v>2929</v>
      </c>
      <c r="C371" s="109">
        <v>3</v>
      </c>
    </row>
    <row r="372" spans="1:3" ht="15.5" x14ac:dyDescent="0.35">
      <c r="A372" s="108" t="s">
        <v>2930</v>
      </c>
      <c r="B372" s="108" t="s">
        <v>2931</v>
      </c>
      <c r="C372" s="109">
        <v>4</v>
      </c>
    </row>
    <row r="373" spans="1:3" ht="15.5" x14ac:dyDescent="0.35">
      <c r="A373" s="108" t="s">
        <v>2932</v>
      </c>
      <c r="B373" s="108" t="s">
        <v>2933</v>
      </c>
      <c r="C373" s="109">
        <v>4</v>
      </c>
    </row>
    <row r="374" spans="1:3" ht="31" x14ac:dyDescent="0.35">
      <c r="A374" s="108" t="s">
        <v>2934</v>
      </c>
      <c r="B374" s="108" t="s">
        <v>2935</v>
      </c>
      <c r="C374" s="109">
        <v>4</v>
      </c>
    </row>
    <row r="375" spans="1:3" ht="15.5" x14ac:dyDescent="0.35">
      <c r="A375" s="108" t="s">
        <v>2936</v>
      </c>
      <c r="B375" s="108" t="s">
        <v>2937</v>
      </c>
      <c r="C375" s="109">
        <v>5</v>
      </c>
    </row>
    <row r="376" spans="1:3" ht="15.5" x14ac:dyDescent="0.35">
      <c r="A376" s="108" t="s">
        <v>761</v>
      </c>
      <c r="B376" s="108" t="s">
        <v>2938</v>
      </c>
      <c r="C376" s="109">
        <v>5</v>
      </c>
    </row>
    <row r="377" spans="1:3" ht="15.5" x14ac:dyDescent="0.35">
      <c r="A377" s="108" t="s">
        <v>2939</v>
      </c>
      <c r="B377" s="108" t="s">
        <v>2940</v>
      </c>
      <c r="C377" s="109">
        <v>5</v>
      </c>
    </row>
    <row r="378" spans="1:3" ht="15.5" x14ac:dyDescent="0.35">
      <c r="A378" s="108" t="s">
        <v>2941</v>
      </c>
      <c r="B378" s="108" t="s">
        <v>2942</v>
      </c>
      <c r="C378" s="109">
        <v>4</v>
      </c>
    </row>
    <row r="379" spans="1:3" ht="15.5" x14ac:dyDescent="0.35">
      <c r="A379" s="108" t="s">
        <v>2943</v>
      </c>
      <c r="B379" s="108" t="s">
        <v>2944</v>
      </c>
      <c r="C379" s="109">
        <v>6</v>
      </c>
    </row>
    <row r="380" spans="1:3" ht="15.5" x14ac:dyDescent="0.35">
      <c r="A380" s="108" t="s">
        <v>2945</v>
      </c>
      <c r="B380" s="108" t="s">
        <v>2946</v>
      </c>
      <c r="C380" s="109">
        <v>4</v>
      </c>
    </row>
    <row r="381" spans="1:3" ht="15.5" x14ac:dyDescent="0.35">
      <c r="A381" s="108" t="s">
        <v>2947</v>
      </c>
      <c r="B381" s="108" t="s">
        <v>2256</v>
      </c>
      <c r="C381" s="109">
        <v>2</v>
      </c>
    </row>
    <row r="382" spans="1:3" ht="15.5" x14ac:dyDescent="0.35">
      <c r="A382" s="108" t="s">
        <v>2948</v>
      </c>
      <c r="B382" s="108" t="s">
        <v>2949</v>
      </c>
      <c r="C382" s="109">
        <v>4</v>
      </c>
    </row>
    <row r="383" spans="1:3" ht="15.5" x14ac:dyDescent="0.35">
      <c r="A383" s="108" t="s">
        <v>2950</v>
      </c>
      <c r="B383" s="108" t="s">
        <v>2951</v>
      </c>
      <c r="C383" s="109">
        <v>1</v>
      </c>
    </row>
    <row r="384" spans="1:3" ht="15.5" x14ac:dyDescent="0.35">
      <c r="A384" s="108" t="s">
        <v>2952</v>
      </c>
      <c r="B384" s="108" t="s">
        <v>2953</v>
      </c>
      <c r="C384" s="109">
        <v>4</v>
      </c>
    </row>
    <row r="385" spans="1:3" ht="15.5" x14ac:dyDescent="0.35">
      <c r="A385" s="108" t="s">
        <v>2954</v>
      </c>
      <c r="B385" s="108" t="s">
        <v>2955</v>
      </c>
      <c r="C385" s="109">
        <v>3</v>
      </c>
    </row>
    <row r="386" spans="1:3" ht="15.5" x14ac:dyDescent="0.35">
      <c r="A386" s="108" t="s">
        <v>2956</v>
      </c>
      <c r="B386" s="108" t="s">
        <v>2957</v>
      </c>
      <c r="C386" s="109">
        <v>5</v>
      </c>
    </row>
    <row r="387" spans="1:3" ht="15.5" x14ac:dyDescent="0.35">
      <c r="A387" s="108" t="s">
        <v>2958</v>
      </c>
      <c r="B387" s="108" t="s">
        <v>2959</v>
      </c>
      <c r="C387" s="109">
        <v>4</v>
      </c>
    </row>
    <row r="388" spans="1:3" ht="15.5" x14ac:dyDescent="0.35">
      <c r="A388" s="108" t="s">
        <v>2960</v>
      </c>
      <c r="B388" s="108" t="s">
        <v>2961</v>
      </c>
      <c r="C388" s="109">
        <v>4</v>
      </c>
    </row>
    <row r="389" spans="1:3" ht="15.5" x14ac:dyDescent="0.35">
      <c r="A389" s="108" t="s">
        <v>2962</v>
      </c>
      <c r="B389" s="108" t="s">
        <v>2963</v>
      </c>
      <c r="C389" s="109">
        <v>5</v>
      </c>
    </row>
    <row r="390" spans="1:3" ht="15.5" x14ac:dyDescent="0.35">
      <c r="A390" s="108" t="s">
        <v>2964</v>
      </c>
      <c r="B390" s="108" t="s">
        <v>2965</v>
      </c>
      <c r="C390" s="109">
        <v>1</v>
      </c>
    </row>
    <row r="391" spans="1:3" ht="15.5" x14ac:dyDescent="0.35">
      <c r="A391" s="108" t="s">
        <v>2966</v>
      </c>
      <c r="B391" s="108" t="s">
        <v>2967</v>
      </c>
      <c r="C391" s="109">
        <v>1</v>
      </c>
    </row>
    <row r="392" spans="1:3" ht="15.5" x14ac:dyDescent="0.35">
      <c r="A392" s="108" t="s">
        <v>2968</v>
      </c>
      <c r="B392" s="108" t="s">
        <v>2256</v>
      </c>
      <c r="C392" s="109">
        <v>2</v>
      </c>
    </row>
    <row r="393" spans="1:3" ht="15.5" x14ac:dyDescent="0.35">
      <c r="A393" s="108" t="s">
        <v>2969</v>
      </c>
      <c r="B393" s="108" t="s">
        <v>2970</v>
      </c>
      <c r="C393" s="109">
        <v>1</v>
      </c>
    </row>
    <row r="394" spans="1:3" ht="15.5" x14ac:dyDescent="0.35">
      <c r="A394" s="108" t="s">
        <v>2971</v>
      </c>
      <c r="B394" s="108" t="s">
        <v>2972</v>
      </c>
      <c r="C394" s="109">
        <v>1</v>
      </c>
    </row>
    <row r="395" spans="1:3" ht="15.5" x14ac:dyDescent="0.35">
      <c r="A395" s="108" t="s">
        <v>2973</v>
      </c>
      <c r="B395" s="108" t="s">
        <v>2974</v>
      </c>
      <c r="C395" s="109">
        <v>1</v>
      </c>
    </row>
    <row r="396" spans="1:3" ht="15.5" x14ac:dyDescent="0.35">
      <c r="A396" s="108" t="s">
        <v>2975</v>
      </c>
      <c r="B396" s="108" t="s">
        <v>2976</v>
      </c>
      <c r="C396" s="109">
        <v>1</v>
      </c>
    </row>
    <row r="397" spans="1:3" ht="15.5" x14ac:dyDescent="0.35">
      <c r="A397" s="108" t="s">
        <v>2977</v>
      </c>
      <c r="B397" s="108" t="s">
        <v>2978</v>
      </c>
      <c r="C397" s="109">
        <v>1</v>
      </c>
    </row>
    <row r="398" spans="1:3" ht="15.5" x14ac:dyDescent="0.35">
      <c r="A398" s="108" t="s">
        <v>2979</v>
      </c>
      <c r="B398" s="108" t="s">
        <v>2980</v>
      </c>
      <c r="C398" s="109">
        <v>1</v>
      </c>
    </row>
    <row r="399" spans="1:3" ht="15.5" x14ac:dyDescent="0.35">
      <c r="A399" s="108" t="s">
        <v>2981</v>
      </c>
      <c r="B399" s="108" t="s">
        <v>2982</v>
      </c>
      <c r="C399" s="109">
        <v>1</v>
      </c>
    </row>
    <row r="400" spans="1:3" ht="15.5" x14ac:dyDescent="0.35">
      <c r="A400" s="108" t="s">
        <v>2983</v>
      </c>
      <c r="B400" s="108" t="s">
        <v>2984</v>
      </c>
      <c r="C400" s="109">
        <v>1</v>
      </c>
    </row>
    <row r="401" spans="1:3" ht="15.5" x14ac:dyDescent="0.35">
      <c r="A401" s="108" t="s">
        <v>2985</v>
      </c>
      <c r="B401" s="108" t="s">
        <v>2986</v>
      </c>
      <c r="C401" s="109">
        <v>1</v>
      </c>
    </row>
    <row r="402" spans="1:3" ht="15.5" x14ac:dyDescent="0.35">
      <c r="A402" s="108" t="s">
        <v>2987</v>
      </c>
      <c r="B402" s="108" t="s">
        <v>2988</v>
      </c>
      <c r="C402" s="109">
        <v>1</v>
      </c>
    </row>
    <row r="403" spans="1:3" ht="15.5" x14ac:dyDescent="0.35">
      <c r="A403" s="108" t="s">
        <v>2989</v>
      </c>
      <c r="B403" s="108" t="s">
        <v>2990</v>
      </c>
      <c r="C403" s="109">
        <v>1</v>
      </c>
    </row>
    <row r="404" spans="1:3" ht="15.5" x14ac:dyDescent="0.35">
      <c r="A404" s="108" t="s">
        <v>2991</v>
      </c>
      <c r="B404" s="108" t="s">
        <v>2992</v>
      </c>
      <c r="C404" s="109">
        <v>1</v>
      </c>
    </row>
    <row r="405" spans="1:3" ht="15.5" x14ac:dyDescent="0.35">
      <c r="A405" s="108" t="s">
        <v>2993</v>
      </c>
      <c r="B405" s="108" t="s">
        <v>2994</v>
      </c>
      <c r="C405" s="109">
        <v>1</v>
      </c>
    </row>
    <row r="406" spans="1:3" ht="15.5" x14ac:dyDescent="0.35">
      <c r="A406" s="108" t="s">
        <v>2995</v>
      </c>
      <c r="B406" s="108" t="s">
        <v>2996</v>
      </c>
      <c r="C406" s="109">
        <v>1</v>
      </c>
    </row>
    <row r="407" spans="1:3" ht="15.5" x14ac:dyDescent="0.35">
      <c r="A407" s="108" t="s">
        <v>2997</v>
      </c>
      <c r="B407" s="108" t="s">
        <v>2998</v>
      </c>
      <c r="C407" s="109">
        <v>1</v>
      </c>
    </row>
    <row r="408" spans="1:3" ht="15.5" x14ac:dyDescent="0.35">
      <c r="A408" s="108" t="s">
        <v>2999</v>
      </c>
      <c r="B408" s="108" t="s">
        <v>3000</v>
      </c>
      <c r="C408" s="109">
        <v>1</v>
      </c>
    </row>
    <row r="409" spans="1:3" ht="15.5" x14ac:dyDescent="0.35">
      <c r="A409" s="108" t="s">
        <v>3001</v>
      </c>
      <c r="B409" s="108" t="s">
        <v>3002</v>
      </c>
      <c r="C409" s="109">
        <v>1</v>
      </c>
    </row>
    <row r="410" spans="1:3" ht="15.5" x14ac:dyDescent="0.35">
      <c r="A410" s="108" t="s">
        <v>3003</v>
      </c>
      <c r="B410" s="108" t="s">
        <v>3004</v>
      </c>
      <c r="C410" s="109">
        <v>1</v>
      </c>
    </row>
    <row r="411" spans="1:3" ht="15.5" x14ac:dyDescent="0.35">
      <c r="A411" s="108" t="s">
        <v>3005</v>
      </c>
      <c r="B411" s="108" t="s">
        <v>3006</v>
      </c>
      <c r="C411" s="109">
        <v>1</v>
      </c>
    </row>
    <row r="412" spans="1:3" ht="15.5" x14ac:dyDescent="0.35">
      <c r="A412" s="108" t="s">
        <v>3007</v>
      </c>
      <c r="B412" s="108" t="s">
        <v>3008</v>
      </c>
      <c r="C412" s="109">
        <v>1</v>
      </c>
    </row>
    <row r="413" spans="1:3" ht="15.5" x14ac:dyDescent="0.35">
      <c r="A413" s="108" t="s">
        <v>3009</v>
      </c>
      <c r="B413" s="108" t="s">
        <v>3010</v>
      </c>
      <c r="C413" s="109">
        <v>1</v>
      </c>
    </row>
    <row r="414" spans="1:3" ht="15.5" x14ac:dyDescent="0.35">
      <c r="A414" s="108" t="s">
        <v>3011</v>
      </c>
      <c r="B414" s="108" t="s">
        <v>3012</v>
      </c>
      <c r="C414" s="109">
        <v>1</v>
      </c>
    </row>
    <row r="415" spans="1:3" ht="15.5" x14ac:dyDescent="0.35">
      <c r="A415" s="108" t="s">
        <v>3013</v>
      </c>
      <c r="B415" s="108" t="s">
        <v>3014</v>
      </c>
      <c r="C415" s="109">
        <v>1</v>
      </c>
    </row>
    <row r="416" spans="1:3" ht="15.5" x14ac:dyDescent="0.35">
      <c r="A416" s="108" t="s">
        <v>3015</v>
      </c>
      <c r="B416" s="108" t="s">
        <v>3016</v>
      </c>
      <c r="C416" s="109">
        <v>1</v>
      </c>
    </row>
    <row r="417" spans="1:3" ht="15.5" x14ac:dyDescent="0.35">
      <c r="A417" s="108" t="s">
        <v>3017</v>
      </c>
      <c r="B417" s="108" t="s">
        <v>3018</v>
      </c>
      <c r="C417" s="109">
        <v>1</v>
      </c>
    </row>
    <row r="418" spans="1:3" ht="15.5" x14ac:dyDescent="0.35">
      <c r="A418" s="108" t="s">
        <v>3019</v>
      </c>
      <c r="B418" s="108" t="s">
        <v>3020</v>
      </c>
      <c r="C418" s="109">
        <v>1</v>
      </c>
    </row>
    <row r="419" spans="1:3" ht="15.5" x14ac:dyDescent="0.35">
      <c r="A419" s="108" t="s">
        <v>3021</v>
      </c>
      <c r="B419" s="108" t="s">
        <v>3022</v>
      </c>
      <c r="C419" s="109">
        <v>1</v>
      </c>
    </row>
    <row r="420" spans="1:3" ht="15.5" x14ac:dyDescent="0.35">
      <c r="A420" s="108" t="s">
        <v>3023</v>
      </c>
      <c r="B420" s="108" t="s">
        <v>3024</v>
      </c>
      <c r="C420" s="109">
        <v>1</v>
      </c>
    </row>
    <row r="421" spans="1:3" ht="15.5" x14ac:dyDescent="0.35">
      <c r="A421" s="108" t="s">
        <v>3025</v>
      </c>
      <c r="B421" s="108" t="s">
        <v>3026</v>
      </c>
      <c r="C421" s="109">
        <v>1</v>
      </c>
    </row>
    <row r="422" spans="1:3" ht="15.5" x14ac:dyDescent="0.35">
      <c r="A422" s="108" t="s">
        <v>3027</v>
      </c>
      <c r="B422" s="108" t="s">
        <v>3028</v>
      </c>
      <c r="C422" s="109">
        <v>1</v>
      </c>
    </row>
    <row r="423" spans="1:3" ht="15.5" x14ac:dyDescent="0.35">
      <c r="A423" s="108" t="s">
        <v>3029</v>
      </c>
      <c r="B423" s="108" t="s">
        <v>3030</v>
      </c>
      <c r="C423" s="109">
        <v>1</v>
      </c>
    </row>
    <row r="424" spans="1:3" ht="15.5" x14ac:dyDescent="0.35">
      <c r="A424" s="108" t="s">
        <v>3031</v>
      </c>
      <c r="B424" s="108" t="s">
        <v>3032</v>
      </c>
      <c r="C424" s="109">
        <v>1</v>
      </c>
    </row>
    <row r="425" spans="1:3" ht="15.5" x14ac:dyDescent="0.35">
      <c r="A425" s="108" t="s">
        <v>3033</v>
      </c>
      <c r="B425" s="108" t="s">
        <v>3034</v>
      </c>
      <c r="C425" s="109">
        <v>1</v>
      </c>
    </row>
    <row r="426" spans="1:3" ht="15.5" x14ac:dyDescent="0.35">
      <c r="A426" s="108" t="s">
        <v>3035</v>
      </c>
      <c r="B426" s="108" t="s">
        <v>3036</v>
      </c>
      <c r="C426" s="109">
        <v>1</v>
      </c>
    </row>
    <row r="427" spans="1:3" ht="15.5" x14ac:dyDescent="0.35">
      <c r="A427" s="108" t="s">
        <v>3037</v>
      </c>
      <c r="B427" s="108" t="s">
        <v>3038</v>
      </c>
      <c r="C427" s="109">
        <v>1</v>
      </c>
    </row>
    <row r="428" spans="1:3" ht="15.5" x14ac:dyDescent="0.35">
      <c r="A428" s="108" t="s">
        <v>3039</v>
      </c>
      <c r="B428" s="108" t="s">
        <v>3040</v>
      </c>
      <c r="C428" s="109">
        <v>1</v>
      </c>
    </row>
    <row r="429" spans="1:3" ht="15.5" x14ac:dyDescent="0.35">
      <c r="A429" s="108" t="s">
        <v>3041</v>
      </c>
      <c r="B429" s="108" t="s">
        <v>3028</v>
      </c>
      <c r="C429" s="109">
        <v>1</v>
      </c>
    </row>
    <row r="430" spans="1:3" ht="15.5" x14ac:dyDescent="0.35">
      <c r="A430" s="108" t="s">
        <v>3042</v>
      </c>
      <c r="B430" s="108" t="s">
        <v>3043</v>
      </c>
      <c r="C430" s="109">
        <v>1</v>
      </c>
    </row>
    <row r="431" spans="1:3" ht="15.5" x14ac:dyDescent="0.35">
      <c r="A431" s="108" t="s">
        <v>3044</v>
      </c>
      <c r="B431" s="108" t="s">
        <v>3045</v>
      </c>
      <c r="C431" s="109">
        <v>1</v>
      </c>
    </row>
    <row r="432" spans="1:3" ht="15.5" x14ac:dyDescent="0.35">
      <c r="A432" s="108" t="s">
        <v>3046</v>
      </c>
      <c r="B432" s="108" t="s">
        <v>3047</v>
      </c>
      <c r="C432" s="109">
        <v>1</v>
      </c>
    </row>
    <row r="433" spans="1:3" ht="15.5" x14ac:dyDescent="0.35">
      <c r="A433" s="108" t="s">
        <v>3048</v>
      </c>
      <c r="B433" s="108" t="s">
        <v>3049</v>
      </c>
      <c r="C433" s="109">
        <v>1</v>
      </c>
    </row>
    <row r="434" spans="1:3" ht="15.5" x14ac:dyDescent="0.35">
      <c r="A434" s="108" t="s">
        <v>3050</v>
      </c>
      <c r="B434" s="108" t="s">
        <v>3051</v>
      </c>
      <c r="C434" s="109">
        <v>1</v>
      </c>
    </row>
    <row r="435" spans="1:3" ht="15.5" x14ac:dyDescent="0.35">
      <c r="A435" s="108" t="s">
        <v>3052</v>
      </c>
      <c r="B435" s="108" t="s">
        <v>3053</v>
      </c>
      <c r="C435" s="109">
        <v>1</v>
      </c>
    </row>
    <row r="436" spans="1:3" ht="15.5" x14ac:dyDescent="0.35">
      <c r="A436" s="108" t="s">
        <v>3054</v>
      </c>
      <c r="B436" s="108" t="s">
        <v>3055</v>
      </c>
      <c r="C436" s="109">
        <v>1</v>
      </c>
    </row>
    <row r="437" spans="1:3" ht="15.5" x14ac:dyDescent="0.35">
      <c r="A437" s="108" t="s">
        <v>3056</v>
      </c>
      <c r="B437" s="108" t="s">
        <v>3057</v>
      </c>
      <c r="C437" s="109">
        <v>1</v>
      </c>
    </row>
    <row r="438" spans="1:3" ht="15.5" x14ac:dyDescent="0.35">
      <c r="A438" s="108" t="s">
        <v>3058</v>
      </c>
      <c r="B438" s="108" t="s">
        <v>3059</v>
      </c>
      <c r="C438" s="109">
        <v>1</v>
      </c>
    </row>
    <row r="439" spans="1:3" ht="15.5" x14ac:dyDescent="0.35">
      <c r="A439" s="108" t="s">
        <v>3060</v>
      </c>
      <c r="B439" s="108" t="s">
        <v>3061</v>
      </c>
      <c r="C439" s="109">
        <v>1</v>
      </c>
    </row>
    <row r="440" spans="1:3" ht="15.5" x14ac:dyDescent="0.35">
      <c r="A440" s="108" t="s">
        <v>3062</v>
      </c>
      <c r="B440" s="108" t="s">
        <v>3063</v>
      </c>
      <c r="C440" s="109">
        <v>1</v>
      </c>
    </row>
    <row r="441" spans="1:3" ht="15.5" x14ac:dyDescent="0.35">
      <c r="A441" s="108" t="s">
        <v>3064</v>
      </c>
      <c r="B441" s="108" t="s">
        <v>3065</v>
      </c>
      <c r="C441" s="109">
        <v>1</v>
      </c>
    </row>
    <row r="442" spans="1:3" ht="15.5" x14ac:dyDescent="0.35">
      <c r="A442" s="108" t="s">
        <v>3066</v>
      </c>
      <c r="B442" s="108" t="s">
        <v>3067</v>
      </c>
      <c r="C442" s="109">
        <v>1</v>
      </c>
    </row>
    <row r="443" spans="1:3" ht="15.5" x14ac:dyDescent="0.35">
      <c r="A443" s="108" t="s">
        <v>3068</v>
      </c>
      <c r="B443" s="108" t="s">
        <v>3069</v>
      </c>
      <c r="C443" s="109">
        <v>1</v>
      </c>
    </row>
    <row r="444" spans="1:3" ht="15.5" x14ac:dyDescent="0.35">
      <c r="A444" s="108" t="s">
        <v>3070</v>
      </c>
      <c r="B444" s="108" t="s">
        <v>3071</v>
      </c>
      <c r="C444" s="109">
        <v>1</v>
      </c>
    </row>
    <row r="445" spans="1:3" ht="15.5" x14ac:dyDescent="0.35">
      <c r="A445" s="108" t="s">
        <v>3072</v>
      </c>
      <c r="B445" s="108" t="s">
        <v>3073</v>
      </c>
      <c r="C445" s="109">
        <v>1</v>
      </c>
    </row>
    <row r="446" spans="1:3" ht="15.5" x14ac:dyDescent="0.35">
      <c r="A446" s="108" t="s">
        <v>3074</v>
      </c>
      <c r="B446" s="108" t="s">
        <v>3075</v>
      </c>
      <c r="C446" s="109">
        <v>1</v>
      </c>
    </row>
    <row r="447" spans="1:3" ht="15.5" x14ac:dyDescent="0.35">
      <c r="A447" s="108" t="s">
        <v>3076</v>
      </c>
      <c r="B447" s="108" t="s">
        <v>3077</v>
      </c>
      <c r="C447" s="109">
        <v>1</v>
      </c>
    </row>
    <row r="448" spans="1:3" ht="15.5" x14ac:dyDescent="0.35">
      <c r="A448" s="108" t="s">
        <v>3078</v>
      </c>
      <c r="B448" s="108" t="s">
        <v>3079</v>
      </c>
      <c r="C448" s="109">
        <v>1</v>
      </c>
    </row>
    <row r="449" spans="1:3" ht="15.5" x14ac:dyDescent="0.35">
      <c r="A449" s="108" t="s">
        <v>3080</v>
      </c>
      <c r="B449" s="108" t="s">
        <v>3081</v>
      </c>
      <c r="C449" s="109">
        <v>1</v>
      </c>
    </row>
    <row r="450" spans="1:3" ht="15.5" x14ac:dyDescent="0.35">
      <c r="A450" s="108" t="s">
        <v>3082</v>
      </c>
      <c r="B450" s="108" t="s">
        <v>3083</v>
      </c>
      <c r="C450" s="109">
        <v>1</v>
      </c>
    </row>
    <row r="451" spans="1:3" ht="15.5" x14ac:dyDescent="0.35">
      <c r="A451" s="108" t="s">
        <v>3084</v>
      </c>
      <c r="B451" s="108" t="s">
        <v>3085</v>
      </c>
      <c r="C451" s="109">
        <v>1</v>
      </c>
    </row>
    <row r="452" spans="1:3" ht="15.5" x14ac:dyDescent="0.35">
      <c r="A452" s="108" t="s">
        <v>3086</v>
      </c>
      <c r="B452" s="108" t="s">
        <v>3087</v>
      </c>
      <c r="C452" s="109">
        <v>1</v>
      </c>
    </row>
    <row r="453" spans="1:3" ht="15.5" x14ac:dyDescent="0.35">
      <c r="A453" s="108" t="s">
        <v>3088</v>
      </c>
      <c r="B453" s="108" t="s">
        <v>3089</v>
      </c>
      <c r="C453" s="109">
        <v>1</v>
      </c>
    </row>
    <row r="454" spans="1:3" ht="15.5" x14ac:dyDescent="0.35">
      <c r="A454" s="108" t="s">
        <v>3090</v>
      </c>
      <c r="B454" s="108" t="s">
        <v>3091</v>
      </c>
      <c r="C454" s="109">
        <v>1</v>
      </c>
    </row>
    <row r="455" spans="1:3" ht="15.5" x14ac:dyDescent="0.35">
      <c r="A455" s="108" t="s">
        <v>3092</v>
      </c>
      <c r="B455" s="108" t="s">
        <v>3093</v>
      </c>
      <c r="C455" s="109">
        <v>1</v>
      </c>
    </row>
    <row r="456" spans="1:3" ht="15.5" x14ac:dyDescent="0.35">
      <c r="A456" s="108" t="s">
        <v>3094</v>
      </c>
      <c r="B456" s="108" t="s">
        <v>3095</v>
      </c>
      <c r="C456" s="109">
        <v>1</v>
      </c>
    </row>
    <row r="457" spans="1:3" ht="15.5" x14ac:dyDescent="0.35">
      <c r="A457" s="108" t="s">
        <v>3096</v>
      </c>
      <c r="B457" s="108" t="s">
        <v>3097</v>
      </c>
      <c r="C457" s="109">
        <v>1</v>
      </c>
    </row>
    <row r="458" spans="1:3" ht="15.5" x14ac:dyDescent="0.35">
      <c r="A458" s="108" t="s">
        <v>3098</v>
      </c>
      <c r="B458" s="108" t="s">
        <v>3099</v>
      </c>
      <c r="C458" s="109">
        <v>1</v>
      </c>
    </row>
    <row r="459" spans="1:3" ht="15.5" x14ac:dyDescent="0.35">
      <c r="A459" s="108" t="s">
        <v>3100</v>
      </c>
      <c r="B459" s="108" t="s">
        <v>3101</v>
      </c>
      <c r="C459" s="109">
        <v>1</v>
      </c>
    </row>
    <row r="460" spans="1:3" ht="12.75" customHeight="1" x14ac:dyDescent="0.35">
      <c r="A460" s="108" t="s">
        <v>3102</v>
      </c>
      <c r="B460" s="108" t="s">
        <v>3103</v>
      </c>
      <c r="C460" s="109">
        <v>1</v>
      </c>
    </row>
    <row r="461" spans="1:3" ht="12.75" customHeight="1" x14ac:dyDescent="0.35">
      <c r="A461" s="108" t="s">
        <v>3104</v>
      </c>
      <c r="B461" s="108" t="s">
        <v>3105</v>
      </c>
      <c r="C461" s="109">
        <v>1</v>
      </c>
    </row>
    <row r="462" spans="1:3" ht="12.75" customHeight="1" x14ac:dyDescent="0.35">
      <c r="A462" s="108" t="s">
        <v>3106</v>
      </c>
      <c r="B462" s="108" t="s">
        <v>3107</v>
      </c>
      <c r="C462" s="109">
        <v>1</v>
      </c>
    </row>
    <row r="463" spans="1:3" ht="12.75" customHeight="1" x14ac:dyDescent="0.35">
      <c r="A463" s="108" t="s">
        <v>3108</v>
      </c>
      <c r="B463" s="108" t="s">
        <v>3109</v>
      </c>
      <c r="C463" s="109">
        <v>1</v>
      </c>
    </row>
    <row r="464" spans="1:3" ht="12.75" customHeight="1" x14ac:dyDescent="0.35">
      <c r="A464" s="108" t="s">
        <v>3110</v>
      </c>
      <c r="B464" s="108" t="s">
        <v>3111</v>
      </c>
      <c r="C464" s="109">
        <v>1</v>
      </c>
    </row>
    <row r="465" spans="1:3" ht="12.75" customHeight="1" x14ac:dyDescent="0.35">
      <c r="A465" s="108" t="s">
        <v>3112</v>
      </c>
      <c r="B465" s="108" t="s">
        <v>3113</v>
      </c>
      <c r="C465" s="109">
        <v>1</v>
      </c>
    </row>
    <row r="466" spans="1:3" ht="12.75" customHeight="1" x14ac:dyDescent="0.35">
      <c r="A466" s="108" t="s">
        <v>3114</v>
      </c>
      <c r="B466" s="108" t="s">
        <v>3115</v>
      </c>
      <c r="C466" s="109">
        <v>1</v>
      </c>
    </row>
    <row r="467" spans="1:3" ht="12.75" customHeight="1" x14ac:dyDescent="0.35">
      <c r="A467" s="108" t="s">
        <v>3116</v>
      </c>
      <c r="B467" s="108" t="s">
        <v>3117</v>
      </c>
      <c r="C467" s="109">
        <v>1</v>
      </c>
    </row>
    <row r="468" spans="1:3" ht="12.75" customHeight="1" x14ac:dyDescent="0.35">
      <c r="A468" s="108" t="s">
        <v>3118</v>
      </c>
      <c r="B468" s="108" t="s">
        <v>3119</v>
      </c>
      <c r="C468" s="109">
        <v>1</v>
      </c>
    </row>
    <row r="469" spans="1:3" ht="12.75" customHeight="1" x14ac:dyDescent="0.35">
      <c r="A469" s="108" t="s">
        <v>3120</v>
      </c>
      <c r="B469" s="108" t="s">
        <v>3121</v>
      </c>
      <c r="C469" s="109">
        <v>1</v>
      </c>
    </row>
    <row r="470" spans="1:3" ht="12.75" customHeight="1" x14ac:dyDescent="0.35">
      <c r="A470" s="108" t="s">
        <v>3122</v>
      </c>
      <c r="B470" s="108" t="s">
        <v>3123</v>
      </c>
      <c r="C470" s="109">
        <v>1</v>
      </c>
    </row>
    <row r="471" spans="1:3" ht="12.75" customHeight="1" x14ac:dyDescent="0.35">
      <c r="A471" s="108" t="s">
        <v>3124</v>
      </c>
      <c r="B471" s="108" t="s">
        <v>3125</v>
      </c>
      <c r="C471" s="109">
        <v>1</v>
      </c>
    </row>
    <row r="472" spans="1:3" ht="12.75" customHeight="1" x14ac:dyDescent="0.35">
      <c r="A472" s="108" t="s">
        <v>3126</v>
      </c>
      <c r="B472" s="108" t="s">
        <v>3127</v>
      </c>
      <c r="C472" s="109">
        <v>1</v>
      </c>
    </row>
    <row r="473" spans="1:3" ht="12.75" customHeight="1" x14ac:dyDescent="0.35">
      <c r="A473" s="108" t="s">
        <v>3128</v>
      </c>
      <c r="B473" s="108" t="s">
        <v>3129</v>
      </c>
      <c r="C473" s="109">
        <v>1</v>
      </c>
    </row>
    <row r="474" spans="1:3" ht="12.75" customHeight="1" x14ac:dyDescent="0.35">
      <c r="A474" s="108" t="s">
        <v>3130</v>
      </c>
      <c r="B474" s="108" t="s">
        <v>3131</v>
      </c>
      <c r="C474" s="109">
        <v>1</v>
      </c>
    </row>
    <row r="475" spans="1:3" ht="12.75" customHeight="1" x14ac:dyDescent="0.35">
      <c r="A475" s="108" t="s">
        <v>3132</v>
      </c>
      <c r="B475" s="108" t="s">
        <v>3133</v>
      </c>
      <c r="C475" s="109">
        <v>5</v>
      </c>
    </row>
    <row r="476" spans="1:3" ht="12.75" customHeight="1" x14ac:dyDescent="0.35">
      <c r="A476" s="108" t="s">
        <v>3134</v>
      </c>
      <c r="B476" s="108" t="s">
        <v>3135</v>
      </c>
      <c r="C476" s="109">
        <v>4</v>
      </c>
    </row>
    <row r="477" spans="1:3" ht="12.75" customHeight="1" x14ac:dyDescent="0.35">
      <c r="A477" s="108" t="s">
        <v>3136</v>
      </c>
      <c r="B477" s="108" t="s">
        <v>3137</v>
      </c>
      <c r="C477" s="109">
        <v>1</v>
      </c>
    </row>
    <row r="478" spans="1:3" ht="12.75" customHeight="1" x14ac:dyDescent="0.35">
      <c r="A478" s="108" t="s">
        <v>3138</v>
      </c>
      <c r="B478" s="108" t="s">
        <v>3139</v>
      </c>
      <c r="C478" s="109">
        <v>1</v>
      </c>
    </row>
    <row r="479" spans="1:3" ht="12.75" customHeight="1" x14ac:dyDescent="0.35">
      <c r="A479" s="108" t="s">
        <v>3140</v>
      </c>
      <c r="B479" s="108" t="s">
        <v>3141</v>
      </c>
      <c r="C479" s="109">
        <v>1</v>
      </c>
    </row>
    <row r="480" spans="1:3" ht="12.75" customHeight="1" x14ac:dyDescent="0.35">
      <c r="A480" s="108" t="s">
        <v>3142</v>
      </c>
      <c r="B480" s="108" t="s">
        <v>3143</v>
      </c>
      <c r="C480" s="109">
        <v>1</v>
      </c>
    </row>
    <row r="481" spans="1:3" ht="12.75" customHeight="1" x14ac:dyDescent="0.35">
      <c r="A481" s="108" t="s">
        <v>3144</v>
      </c>
      <c r="B481" s="108" t="s">
        <v>3145</v>
      </c>
      <c r="C481" s="109">
        <v>1</v>
      </c>
    </row>
    <row r="482" spans="1:3" ht="12.75" customHeight="1" x14ac:dyDescent="0.35">
      <c r="A482" s="108" t="s">
        <v>3146</v>
      </c>
      <c r="B482" s="108" t="s">
        <v>3147</v>
      </c>
      <c r="C482" s="109">
        <v>1</v>
      </c>
    </row>
    <row r="483" spans="1:3" ht="12.75" customHeight="1" x14ac:dyDescent="0.35">
      <c r="A483" s="108" t="s">
        <v>3148</v>
      </c>
      <c r="B483" s="108" t="s">
        <v>3149</v>
      </c>
      <c r="C483" s="109">
        <v>1</v>
      </c>
    </row>
    <row r="484" spans="1:3" ht="12.75" customHeight="1" x14ac:dyDescent="0.35">
      <c r="A484" s="108" t="s">
        <v>3150</v>
      </c>
      <c r="B484" s="108" t="s">
        <v>3151</v>
      </c>
      <c r="C484" s="109">
        <v>1</v>
      </c>
    </row>
    <row r="485" spans="1:3" ht="12.75" customHeight="1" x14ac:dyDescent="0.35">
      <c r="A485" s="108" t="s">
        <v>3152</v>
      </c>
      <c r="B485" s="108" t="s">
        <v>3153</v>
      </c>
      <c r="C485" s="109">
        <v>1</v>
      </c>
    </row>
    <row r="486" spans="1:3" ht="12.75" customHeight="1" x14ac:dyDescent="0.35">
      <c r="A486" s="108" t="s">
        <v>3154</v>
      </c>
      <c r="B486" s="108" t="s">
        <v>3155</v>
      </c>
      <c r="C486" s="109">
        <v>1</v>
      </c>
    </row>
    <row r="487" spans="1:3" ht="12.75" customHeight="1" x14ac:dyDescent="0.35">
      <c r="A487" s="108" t="s">
        <v>3156</v>
      </c>
      <c r="B487" s="108" t="s">
        <v>3157</v>
      </c>
      <c r="C487" s="109">
        <v>1</v>
      </c>
    </row>
    <row r="488" spans="1:3" ht="12.75" customHeight="1" x14ac:dyDescent="0.35">
      <c r="A488" s="108" t="s">
        <v>3158</v>
      </c>
      <c r="B488" s="108" t="s">
        <v>3159</v>
      </c>
      <c r="C488" s="109">
        <v>1</v>
      </c>
    </row>
    <row r="489" spans="1:3" ht="12.75" customHeight="1" x14ac:dyDescent="0.35">
      <c r="A489" s="108" t="s">
        <v>3160</v>
      </c>
      <c r="B489" s="108" t="s">
        <v>3161</v>
      </c>
      <c r="C489" s="109">
        <v>1</v>
      </c>
    </row>
    <row r="490" spans="1:3" ht="12.75" customHeight="1" x14ac:dyDescent="0.35">
      <c r="A490" s="108" t="s">
        <v>3162</v>
      </c>
      <c r="B490" s="108" t="s">
        <v>3163</v>
      </c>
      <c r="C490" s="109">
        <v>8</v>
      </c>
    </row>
    <row r="491" spans="1:3" ht="12.75" customHeight="1" x14ac:dyDescent="0.35">
      <c r="A491" s="108" t="s">
        <v>3164</v>
      </c>
      <c r="B491" s="108" t="s">
        <v>3165</v>
      </c>
      <c r="C491" s="109">
        <v>1</v>
      </c>
    </row>
    <row r="492" spans="1:3" ht="12.75" customHeight="1" x14ac:dyDescent="0.35">
      <c r="A492" s="108" t="s">
        <v>3166</v>
      </c>
      <c r="B492" s="108" t="s">
        <v>3167</v>
      </c>
      <c r="C492" s="109">
        <v>1</v>
      </c>
    </row>
    <row r="493" spans="1:3" ht="12.75" customHeight="1" x14ac:dyDescent="0.35">
      <c r="A493" s="108" t="s">
        <v>3168</v>
      </c>
      <c r="B493" s="108" t="s">
        <v>3169</v>
      </c>
      <c r="C493" s="109">
        <v>1</v>
      </c>
    </row>
    <row r="494" spans="1:3" ht="12.75" customHeight="1" x14ac:dyDescent="0.35">
      <c r="A494" s="108" t="s">
        <v>3170</v>
      </c>
      <c r="B494" s="108" t="s">
        <v>3171</v>
      </c>
      <c r="C494" s="109">
        <v>1</v>
      </c>
    </row>
    <row r="495" spans="1:3" ht="12.75" customHeight="1" x14ac:dyDescent="0.35">
      <c r="A495" s="108" t="s">
        <v>3172</v>
      </c>
      <c r="B495" s="108" t="s">
        <v>3173</v>
      </c>
      <c r="C495" s="109">
        <v>1</v>
      </c>
    </row>
    <row r="496" spans="1:3" ht="12.75" customHeight="1" x14ac:dyDescent="0.35">
      <c r="A496" s="108" t="s">
        <v>3174</v>
      </c>
      <c r="B496" s="108" t="s">
        <v>3175</v>
      </c>
      <c r="C496" s="109">
        <v>1</v>
      </c>
    </row>
    <row r="497" spans="1:3" ht="12.75" customHeight="1" x14ac:dyDescent="0.35">
      <c r="A497" s="108" t="s">
        <v>3176</v>
      </c>
      <c r="B497" s="108" t="s">
        <v>3177</v>
      </c>
      <c r="C497" s="109">
        <v>1</v>
      </c>
    </row>
    <row r="498" spans="1:3" ht="12.75" customHeight="1" x14ac:dyDescent="0.35">
      <c r="A498" s="108" t="s">
        <v>3178</v>
      </c>
      <c r="B498" s="108" t="s">
        <v>3179</v>
      </c>
      <c r="C498" s="109">
        <v>1</v>
      </c>
    </row>
    <row r="499" spans="1:3" ht="12.75" customHeight="1" x14ac:dyDescent="0.35">
      <c r="A499" s="108" t="s">
        <v>3180</v>
      </c>
      <c r="B499" s="108" t="s">
        <v>3181</v>
      </c>
      <c r="C499" s="109">
        <v>1</v>
      </c>
    </row>
    <row r="500" spans="1:3" ht="12.75" customHeight="1" x14ac:dyDescent="0.35">
      <c r="A500" s="108" t="s">
        <v>3182</v>
      </c>
      <c r="B500" s="108" t="s">
        <v>3183</v>
      </c>
      <c r="C500" s="109">
        <v>1</v>
      </c>
    </row>
    <row r="501" spans="1:3" ht="12.75" customHeight="1" x14ac:dyDescent="0.35">
      <c r="A501" s="108" t="s">
        <v>3184</v>
      </c>
      <c r="B501" s="108" t="s">
        <v>3185</v>
      </c>
      <c r="C501" s="109">
        <v>1</v>
      </c>
    </row>
    <row r="502" spans="1:3" ht="12.75" customHeight="1" x14ac:dyDescent="0.35">
      <c r="A502" s="108" t="s">
        <v>3186</v>
      </c>
      <c r="B502" s="108" t="s">
        <v>3187</v>
      </c>
      <c r="C502" s="109">
        <v>1</v>
      </c>
    </row>
    <row r="503" spans="1:3" ht="12.75" customHeight="1" x14ac:dyDescent="0.35">
      <c r="A503" s="108" t="s">
        <v>3188</v>
      </c>
      <c r="B503" s="108" t="s">
        <v>3189</v>
      </c>
      <c r="C503" s="109">
        <v>1</v>
      </c>
    </row>
    <row r="504" spans="1:3" ht="12.75" customHeight="1" x14ac:dyDescent="0.35">
      <c r="A504" s="108" t="s">
        <v>3190</v>
      </c>
      <c r="B504" s="108" t="s">
        <v>3191</v>
      </c>
      <c r="C504" s="109">
        <v>1</v>
      </c>
    </row>
    <row r="505" spans="1:3" ht="12.75" customHeight="1" x14ac:dyDescent="0.35">
      <c r="A505" s="108" t="s">
        <v>3192</v>
      </c>
      <c r="B505" s="108" t="s">
        <v>3193</v>
      </c>
      <c r="C505" s="109">
        <v>1</v>
      </c>
    </row>
    <row r="506" spans="1:3" ht="12.75" customHeight="1" x14ac:dyDescent="0.35">
      <c r="A506" s="108" t="s">
        <v>3194</v>
      </c>
      <c r="B506" s="108" t="s">
        <v>3195</v>
      </c>
      <c r="C506" s="109">
        <v>1</v>
      </c>
    </row>
    <row r="507" spans="1:3" ht="12.75" customHeight="1" x14ac:dyDescent="0.35">
      <c r="A507" s="108" t="s">
        <v>3196</v>
      </c>
      <c r="B507" s="108" t="s">
        <v>3197</v>
      </c>
      <c r="C507" s="109">
        <v>1</v>
      </c>
    </row>
    <row r="508" spans="1:3" ht="12.75" customHeight="1" x14ac:dyDescent="0.35">
      <c r="A508" s="108" t="s">
        <v>3198</v>
      </c>
      <c r="B508" s="108" t="s">
        <v>3199</v>
      </c>
      <c r="C508" s="109">
        <v>1</v>
      </c>
    </row>
    <row r="509" spans="1:3" ht="12.75" customHeight="1" x14ac:dyDescent="0.35">
      <c r="A509" s="108" t="s">
        <v>3200</v>
      </c>
      <c r="B509" s="108" t="s">
        <v>3201</v>
      </c>
      <c r="C509" s="109">
        <v>1</v>
      </c>
    </row>
    <row r="510" spans="1:3" ht="12.75" customHeight="1" x14ac:dyDescent="0.35">
      <c r="A510" s="108" t="s">
        <v>3202</v>
      </c>
      <c r="B510" s="108" t="s">
        <v>3203</v>
      </c>
      <c r="C510" s="109">
        <v>1</v>
      </c>
    </row>
    <row r="511" spans="1:3" ht="12.75" customHeight="1" x14ac:dyDescent="0.35">
      <c r="A511" s="108" t="s">
        <v>3204</v>
      </c>
      <c r="B511" s="108" t="s">
        <v>3205</v>
      </c>
      <c r="C511" s="109">
        <v>1</v>
      </c>
    </row>
    <row r="512" spans="1:3" ht="12.75" customHeight="1" x14ac:dyDescent="0.35">
      <c r="A512" s="108" t="s">
        <v>3206</v>
      </c>
      <c r="B512" s="108" t="s">
        <v>3207</v>
      </c>
      <c r="C512" s="109">
        <v>1</v>
      </c>
    </row>
    <row r="513" spans="1:3" ht="12.75" customHeight="1" x14ac:dyDescent="0.35">
      <c r="A513" s="108" t="s">
        <v>3208</v>
      </c>
      <c r="B513" s="108" t="s">
        <v>3209</v>
      </c>
      <c r="C513" s="109">
        <v>1</v>
      </c>
    </row>
    <row r="514" spans="1:3" ht="12.75" customHeight="1" x14ac:dyDescent="0.35">
      <c r="A514" s="108" t="s">
        <v>3210</v>
      </c>
      <c r="B514" s="108" t="s">
        <v>3211</v>
      </c>
      <c r="C514" s="109">
        <v>1</v>
      </c>
    </row>
    <row r="515" spans="1:3" ht="12.75" customHeight="1" x14ac:dyDescent="0.35">
      <c r="A515" s="108" t="s">
        <v>3212</v>
      </c>
      <c r="B515" s="108" t="s">
        <v>3213</v>
      </c>
      <c r="C515" s="109">
        <v>1</v>
      </c>
    </row>
    <row r="516" spans="1:3" ht="12.75" customHeight="1" x14ac:dyDescent="0.35">
      <c r="A516" s="108" t="s">
        <v>3214</v>
      </c>
      <c r="B516" s="108" t="s">
        <v>3215</v>
      </c>
      <c r="C516" s="109">
        <v>1</v>
      </c>
    </row>
    <row r="517" spans="1:3" ht="12.75" customHeight="1" x14ac:dyDescent="0.35">
      <c r="A517" s="108" t="s">
        <v>3216</v>
      </c>
      <c r="B517" s="108" t="s">
        <v>3217</v>
      </c>
      <c r="C517" s="109">
        <v>1</v>
      </c>
    </row>
    <row r="518" spans="1:3" ht="12.75" customHeight="1" x14ac:dyDescent="0.35">
      <c r="A518" s="108" t="s">
        <v>3218</v>
      </c>
      <c r="B518" s="108" t="s">
        <v>3219</v>
      </c>
      <c r="C518" s="109">
        <v>1</v>
      </c>
    </row>
    <row r="519" spans="1:3" ht="12.75" customHeight="1" x14ac:dyDescent="0.35">
      <c r="A519" s="108" t="s">
        <v>3220</v>
      </c>
      <c r="B519" s="108" t="s">
        <v>3221</v>
      </c>
      <c r="C519" s="109">
        <v>1</v>
      </c>
    </row>
    <row r="520" spans="1:3" ht="12.75" customHeight="1" x14ac:dyDescent="0.35">
      <c r="A520" s="108" t="s">
        <v>3222</v>
      </c>
      <c r="B520" s="108" t="s">
        <v>3223</v>
      </c>
      <c r="C520" s="109">
        <v>1</v>
      </c>
    </row>
    <row r="521" spans="1:3" ht="12.75" customHeight="1" x14ac:dyDescent="0.35">
      <c r="A521" s="108" t="s">
        <v>3224</v>
      </c>
      <c r="B521" s="108" t="s">
        <v>3225</v>
      </c>
      <c r="C521" s="109">
        <v>1</v>
      </c>
    </row>
    <row r="522" spans="1:3" ht="12.75" customHeight="1" x14ac:dyDescent="0.35">
      <c r="A522" s="108" t="s">
        <v>3226</v>
      </c>
      <c r="B522" s="108" t="s">
        <v>3227</v>
      </c>
      <c r="C522" s="109">
        <v>1</v>
      </c>
    </row>
    <row r="523" spans="1:3" ht="12.75" customHeight="1" x14ac:dyDescent="0.35">
      <c r="A523" s="108" t="s">
        <v>3228</v>
      </c>
      <c r="B523" s="108" t="s">
        <v>3229</v>
      </c>
      <c r="C523" s="109">
        <v>1</v>
      </c>
    </row>
    <row r="524" spans="1:3" ht="12.75" customHeight="1" x14ac:dyDescent="0.35">
      <c r="A524" s="108" t="s">
        <v>3230</v>
      </c>
      <c r="B524" s="108" t="s">
        <v>3231</v>
      </c>
      <c r="C524" s="109">
        <v>1</v>
      </c>
    </row>
    <row r="525" spans="1:3" ht="12.75" customHeight="1" x14ac:dyDescent="0.35">
      <c r="A525" s="108" t="s">
        <v>3232</v>
      </c>
      <c r="B525" s="108" t="s">
        <v>3233</v>
      </c>
      <c r="C525" s="109">
        <v>1</v>
      </c>
    </row>
    <row r="526" spans="1:3" ht="12.75" customHeight="1" x14ac:dyDescent="0.35">
      <c r="A526" s="108" t="s">
        <v>3234</v>
      </c>
      <c r="B526" s="108" t="s">
        <v>3235</v>
      </c>
      <c r="C526" s="109">
        <v>1</v>
      </c>
    </row>
    <row r="527" spans="1:3" ht="12.75" customHeight="1" x14ac:dyDescent="0.35">
      <c r="A527" s="108" t="s">
        <v>3236</v>
      </c>
      <c r="B527" s="108" t="s">
        <v>3237</v>
      </c>
      <c r="C527" s="109">
        <v>1</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86C8F5-8310-4265-B7AF-DC7A088ABB7E}">
  <ds:schemaRefs>
    <ds:schemaRef ds:uri="http://schemas.microsoft.com/sharepoint/v3/contenttype/forms"/>
  </ds:schemaRefs>
</ds:datastoreItem>
</file>

<file path=customXml/itemProps2.xml><?xml version="1.0" encoding="utf-8"?>
<ds:datastoreItem xmlns:ds="http://schemas.openxmlformats.org/officeDocument/2006/customXml" ds:itemID="{FD0E433E-2D75-41C1-BDE8-B9CB7AA9429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0BF23E1-1470-482A-955F-966DAB9E9B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Dashboard</vt:lpstr>
      <vt:lpstr>Results</vt:lpstr>
      <vt:lpstr>Instructions</vt:lpstr>
      <vt:lpstr>Test Cases</vt:lpstr>
      <vt:lpstr>Appendix</vt:lpstr>
      <vt:lpstr>Change Log</vt:lpstr>
      <vt:lpstr>Issue Code Table</vt:lpstr>
      <vt:lpstr>Appendix!Print_Area</vt:lpstr>
      <vt:lpstr>'Change Log'!Print_Area</vt:lpstr>
      <vt:lpstr>Dashboard!Print_Area</vt:lpstr>
      <vt:lpstr>Instructions!Print_Area</vt:lpstr>
      <vt:lpstr>'Test Cases'!Print_Area</vt:lpstr>
      <vt:lpstr>'Test Cases'!Print_Titles</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Alobaidi Ruda A (Contractor)</cp:lastModifiedBy>
  <cp:revision/>
  <dcterms:created xsi:type="dcterms:W3CDTF">2012-09-21T14:43:24Z</dcterms:created>
  <dcterms:modified xsi:type="dcterms:W3CDTF">2022-08-24T13:39:51Z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0x010100E8981AE45EB946489AEC838024505119</vt:lpwstr>
  </property>
</Properties>
</file>