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calcChain.xml" ContentType="application/vnd.openxmlformats-officedocument.spreadsheetml.calcChain+xml"/>
  <Override PartName="/customXml/itemProps1.xml" ContentType="application/vnd.openxmlformats-officedocument.customXmlProperties+xml"/>
  <Override PartName="/customXml/itemProps4.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codeName="ThisWorkbook" defaultThemeVersion="124226"/>
  <mc:AlternateContent xmlns:mc="http://schemas.openxmlformats.org/markup-compatibility/2006">
    <mc:Choice Requires="x15">
      <x15ac:absPath xmlns:x15ac="http://schemas.microsoft.com/office/spreadsheetml/2010/11/ac" url="C:\Users\d88pb\Documents\Safeguard\Method\SEND TO IRS SCSEM package 09-30-2021\SCSEM Package 09302021\Other\"/>
    </mc:Choice>
  </mc:AlternateContent>
  <xr:revisionPtr revIDLastSave="0" documentId="13_ncr:1_{BD11EE46-E407-48CE-88FB-8704A11C3B39}" xr6:coauthVersionLast="47" xr6:coauthVersionMax="47" xr10:uidLastSave="{00000000-0000-0000-0000-000000000000}"/>
  <bookViews>
    <workbookView xWindow="-28920" yWindow="-2085" windowWidth="29040" windowHeight="15840" tabRatio="726" xr2:uid="{00000000-000D-0000-FFFF-FFFF00000000}"/>
  </bookViews>
  <sheets>
    <sheet name="Dashboard" sheetId="1" r:id="rId1"/>
    <sheet name="Results" sheetId="8" r:id="rId2"/>
    <sheet name="Instructions" sheetId="9" r:id="rId3"/>
    <sheet name="Test Cases" sheetId="4" r:id="rId4"/>
    <sheet name="Change Log" sheetId="11" r:id="rId5"/>
    <sheet name="Issue Code Table" sheetId="12" r:id="rId6"/>
  </sheets>
  <definedNames>
    <definedName name="_xlnm._FilterDatabase" localSheetId="3" hidden="1">'Test Cases'!$A$2:$M$44</definedName>
    <definedName name="_xlnm.Print_Area" localSheetId="4">'Change Log'!$A$1:$D$14</definedName>
    <definedName name="_xlnm.Print_Area" localSheetId="0">Dashboard!$A$1:$C$45</definedName>
    <definedName name="_xlnm.Print_Area" localSheetId="2">Instructions!$A$1:$N$41</definedName>
    <definedName name="_xlnm.Print_Area" localSheetId="1">Results!$A$1:$N$23</definedName>
    <definedName name="_xlnm.Print_Area" localSheetId="3">'Test Cases'!$A$1:$J$43</definedName>
    <definedName name="_xlnm.Print_Titles" localSheetId="3">'Test Cases'!$2:$2</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A4" i="4" l="1"/>
  <c r="AA5" i="4"/>
  <c r="AA6" i="4"/>
  <c r="AA7" i="4"/>
  <c r="AA8" i="4"/>
  <c r="AA9" i="4"/>
  <c r="AA10" i="4"/>
  <c r="AA11" i="4"/>
  <c r="AA12" i="4"/>
  <c r="AA13" i="4"/>
  <c r="AA14" i="4"/>
  <c r="AA15" i="4"/>
  <c r="AA16" i="4"/>
  <c r="AA17" i="4"/>
  <c r="AA18" i="4"/>
  <c r="AA19" i="4"/>
  <c r="AA20" i="4"/>
  <c r="AA21" i="4"/>
  <c r="AA22" i="4"/>
  <c r="AA23" i="4"/>
  <c r="AA24" i="4"/>
  <c r="AA25" i="4"/>
  <c r="AA26" i="4"/>
  <c r="AA27" i="4"/>
  <c r="AA28" i="4"/>
  <c r="AA29" i="4"/>
  <c r="AA30" i="4"/>
  <c r="AA31" i="4"/>
  <c r="AA32" i="4"/>
  <c r="AA33" i="4"/>
  <c r="AA34" i="4"/>
  <c r="AA35" i="4"/>
  <c r="AA36" i="4"/>
  <c r="AA37" i="4"/>
  <c r="AA38" i="4"/>
  <c r="AA39" i="4"/>
  <c r="AA40" i="4"/>
  <c r="AA41" i="4"/>
  <c r="AA42" i="4"/>
  <c r="AA43" i="4"/>
  <c r="AA3" i="4" l="1"/>
  <c r="O12" i="8"/>
  <c r="M12" i="8"/>
  <c r="E12" i="8"/>
  <c r="D12" i="8"/>
  <c r="C12" i="8"/>
  <c r="B12" i="8"/>
  <c r="F12" i="8" l="1"/>
  <c r="N12" i="8"/>
  <c r="J16" i="8" s="1"/>
  <c r="D23" i="8"/>
  <c r="I23" i="8" s="1"/>
  <c r="F21" i="8"/>
  <c r="C22" i="8"/>
  <c r="F20" i="8"/>
  <c r="C21" i="8"/>
  <c r="F17" i="8"/>
  <c r="D18" i="8"/>
  <c r="I18" i="8" s="1"/>
  <c r="D22" i="8"/>
  <c r="I22" i="8" s="1"/>
  <c r="C17" i="8"/>
  <c r="C19" i="8"/>
  <c r="D20" i="8"/>
  <c r="I20" i="8" s="1"/>
  <c r="D21" i="8"/>
  <c r="I21" i="8" s="1"/>
  <c r="E23" i="8"/>
  <c r="E21" i="8"/>
  <c r="E19" i="8"/>
  <c r="F18" i="8"/>
  <c r="D19" i="8"/>
  <c r="I19" i="8" s="1"/>
  <c r="F16" i="8"/>
  <c r="J19" i="8"/>
  <c r="D17" i="8"/>
  <c r="I17" i="8" s="1"/>
  <c r="F19" i="8"/>
  <c r="C16" i="8"/>
  <c r="F23" i="8"/>
  <c r="F22" i="8"/>
  <c r="C20" i="8"/>
  <c r="H20" i="8" s="1"/>
  <c r="E18" i="8"/>
  <c r="C23" i="8"/>
  <c r="D16" i="8"/>
  <c r="I16" i="8" s="1"/>
  <c r="E17" i="8"/>
  <c r="E20" i="8"/>
  <c r="E16" i="8"/>
  <c r="E22" i="8"/>
  <c r="C18" i="8"/>
  <c r="H23" i="8" l="1"/>
  <c r="H18" i="8"/>
  <c r="H16" i="8"/>
  <c r="H17" i="8"/>
  <c r="H21" i="8"/>
  <c r="H22" i="8"/>
  <c r="H19" i="8"/>
  <c r="D24" i="8" l="1"/>
  <c r="G12" i="8" s="1"/>
</calcChain>
</file>

<file path=xl/sharedStrings.xml><?xml version="1.0" encoding="utf-8"?>
<sst xmlns="http://schemas.openxmlformats.org/spreadsheetml/2006/main" count="1652" uniqueCount="1443">
  <si>
    <t>Internal Revenue Service</t>
  </si>
  <si>
    <t>Office of Safeguards</t>
  </si>
  <si>
    <t xml:space="preserve"> ▪ SCSEM Subject: Generic Operating System</t>
  </si>
  <si>
    <t xml:space="preserve"> ▪ SCSEM Release Date: September 30, 2021</t>
  </si>
  <si>
    <t>NOTICE:</t>
  </si>
  <si>
    <t>The IRS strongly recommends agencies test all Safeguard Computer Security Evaluation Matrix (SCSEM) settings in a development or test</t>
  </si>
  <si>
    <t>environment prior to deployment in production.   In some cases a security setting may impact a system’s functionality and usability. Consequently,</t>
  </si>
  <si>
    <t>it is important to perform testing to determine the impact on system security, functionality, and usability. Ideally, the test system configuration</t>
  </si>
  <si>
    <t>should match the production system configuration.  Prior to making changes to the production system, agencies should back up all critical data</t>
  </si>
  <si>
    <t>files on the system and if possible, make a full backup of the system to ensure it can be restored to its pre-SCSEM state if necessary.</t>
  </si>
  <si>
    <t>General Testing Information</t>
  </si>
  <si>
    <t>Agency Name:</t>
  </si>
  <si>
    <t>Agency Code:</t>
  </si>
  <si>
    <t>Test Location:</t>
  </si>
  <si>
    <t>Test Date:</t>
  </si>
  <si>
    <t>Closing Date:</t>
  </si>
  <si>
    <t>Shared Agencies:</t>
  </si>
  <si>
    <t>Name of Tester:</t>
  </si>
  <si>
    <t>Device Name:</t>
  </si>
  <si>
    <t>OS/App Version:</t>
  </si>
  <si>
    <t>Network Location:</t>
  </si>
  <si>
    <t xml:space="preserve">Device Function: </t>
  </si>
  <si>
    <t>Agency Representatives and Contact Information</t>
  </si>
  <si>
    <t>Name:</t>
  </si>
  <si>
    <t>Org:</t>
  </si>
  <si>
    <t>Title:</t>
  </si>
  <si>
    <t>Phone:</t>
  </si>
  <si>
    <t>E-mail:</t>
  </si>
  <si>
    <t>This SCSEM was designed to comply with Section 508 of the Rehabilitation Act</t>
  </si>
  <si>
    <t>Please submit SCSEM feedback and suggestions to SafeguardReports@IRS.gov</t>
  </si>
  <si>
    <t>Obtain SCSEM updates online at http://www.irs.gov/uac/Safeguards-Program</t>
  </si>
  <si>
    <t>Internal</t>
  </si>
  <si>
    <t>External</t>
  </si>
  <si>
    <t>Stand-alone</t>
  </si>
  <si>
    <t>Testing Results</t>
  </si>
  <si>
    <t>INSTRUCTIONS:</t>
  </si>
  <si>
    <t>Sections below are automatically calculated.</t>
  </si>
  <si>
    <t>The 'Info' status is provided for use by the tester during test execution to indicate more information is needed to complete the test.</t>
  </si>
  <si>
    <t>It is not an acceptable final test status, all test cases should be Pass, Fail or N/A at the conclusion of testing.</t>
  </si>
  <si>
    <t>All SCSEM Test Results</t>
  </si>
  <si>
    <t xml:space="preserve">       </t>
  </si>
  <si>
    <r>
      <t xml:space="preserve">Final Test Results </t>
    </r>
    <r>
      <rPr>
        <sz val="10"/>
        <rFont val="Arial"/>
        <family val="2"/>
      </rPr>
      <t>(This table calculates all tests in the Test Cases tab)</t>
    </r>
  </si>
  <si>
    <t>Overall SCSEM Statistics</t>
  </si>
  <si>
    <t>Passed</t>
  </si>
  <si>
    <t>Failed</t>
  </si>
  <si>
    <t>Additional Information Requested</t>
  </si>
  <si>
    <t>N/A</t>
  </si>
  <si>
    <t>Total Number of Tests Performed</t>
  </si>
  <si>
    <t>Weighted Pass Rate</t>
  </si>
  <si>
    <t>All SCSEM Tests</t>
  </si>
  <si>
    <t>Complete</t>
  </si>
  <si>
    <t>Blank</t>
  </si>
  <si>
    <t>Available</t>
  </si>
  <si>
    <t>Totals</t>
  </si>
  <si>
    <t>Weighted Score</t>
  </si>
  <si>
    <t>Risk Rating</t>
  </si>
  <si>
    <t>Test Cases</t>
  </si>
  <si>
    <t>Pass</t>
  </si>
  <si>
    <t>Fail</t>
  </si>
  <si>
    <t>Weight</t>
  </si>
  <si>
    <t>Possible</t>
  </si>
  <si>
    <t>Actual</t>
  </si>
  <si>
    <t>Device Weighted Score:</t>
  </si>
  <si>
    <t>Instructions</t>
  </si>
  <si>
    <t>Introduction and Purpose:</t>
  </si>
  <si>
    <t>Test Cases Legend:</t>
  </si>
  <si>
    <t>▪ Test ID</t>
  </si>
  <si>
    <t xml:space="preserve">Pre-populated number to uniquely identify SCSEM test cases.  The ID format  includes the platform, platform version </t>
  </si>
  <si>
    <t>and a unique number (01-XX) and can therefore be easily identified after the test has been executed.</t>
  </si>
  <si>
    <t>▪ NIST ID</t>
  </si>
  <si>
    <t>Mapping of test case requirements to one or more NIST SP 800-53 control identifiers for reporting purposes.</t>
  </si>
  <si>
    <t>▪ NIST Control Name</t>
  </si>
  <si>
    <t>Full name which describes the NIST ID.</t>
  </si>
  <si>
    <t>▪ Test Method:</t>
  </si>
  <si>
    <t xml:space="preserve">The test case is executed by Interview, Examine or Test methods in accordance with the test methodology specified </t>
  </si>
  <si>
    <t xml:space="preserve">in NIST SP 800-53A.  In test plans where SCAP testing is available, Automated and Manual indicators are added to </t>
  </si>
  <si>
    <t>the Test method to indicate whether the test can be accomplished through the SCAP tool.</t>
  </si>
  <si>
    <t>▪ Platform</t>
  </si>
  <si>
    <t>If the SCSEM covers multiple platforms, this field will indicate applicability to all platforms or a specific platform.</t>
  </si>
  <si>
    <t>If the test applies only to a specific platform, other platforms should result in a test status of "N/A".</t>
  </si>
  <si>
    <t>▪ Test Objective</t>
  </si>
  <si>
    <t xml:space="preserve">Description of specifically what the test is designed to accomplish.  The objective should be a summary of the </t>
  </si>
  <si>
    <t>test case and expected results.</t>
  </si>
  <si>
    <t>▪ Test Procedures</t>
  </si>
  <si>
    <t xml:space="preserve">A detailed description of the step-by-step instructions to be followed by the tester.  The test procedures should be </t>
  </si>
  <si>
    <t>executed using the applicable NIST 800-53A test method (Interview, Examine, Test).</t>
  </si>
  <si>
    <t>▪ Expected Results</t>
  </si>
  <si>
    <t>Provides a description of the acceptable conditions allowed as a result of the test procedure execution.</t>
  </si>
  <si>
    <t>▪ Actual Results</t>
  </si>
  <si>
    <t>The tester shall provide appropriate detail describing the outcome of the test.  The tester is responsible for identifying</t>
  </si>
  <si>
    <t>Interviewees and Evidence to validate the results in this field or the separate Notes/Evidence field.</t>
  </si>
  <si>
    <t>▪ Status</t>
  </si>
  <si>
    <t xml:space="preserve">The tester indicates the status for the test results (Pass, Fail, Info, N/A).  "Pass" indicates that the expected results </t>
  </si>
  <si>
    <t>were met.  "Fail" indicates the expected results were not met.  "Info" is temporary and indicates that the test execution</t>
  </si>
  <si>
    <t xml:space="preserve">is not completed and additional information is required to determine a Pass/Fail status. "N/A" indicates that the </t>
  </si>
  <si>
    <t xml:space="preserve">test subject is not capable of implementing the expected results and doing so does not impact security.  The tester </t>
  </si>
  <si>
    <t>must determine the appropriateness of the "N/A" status.</t>
  </si>
  <si>
    <t>▪ Notes/Evidence</t>
  </si>
  <si>
    <t xml:space="preserve">As determined appropriate to the tester or as required by the test method, procedures or expected results, the tester </t>
  </si>
  <si>
    <t>may need to provide additional information pertaining to the test execution (Interviewee, Documentation, etc.)</t>
  </si>
  <si>
    <t>▪ Criticality</t>
  </si>
  <si>
    <t>The risk category has been pre-populated next to each control to assist agencies in establishing priorities for corrective action.  The reviewer has the discretion to change the prioritization to accurately reflect the risk and the overall security posture based on environment specific testing.</t>
  </si>
  <si>
    <t>▪ Issue Codes</t>
  </si>
  <si>
    <t>A single issue code must be selected for each test case to calculate the weighted risk score.  The tester must perform this activity when executing each test.</t>
  </si>
  <si>
    <t>Test ID</t>
  </si>
  <si>
    <t>NIST ID</t>
  </si>
  <si>
    <t>NIST Control Name</t>
  </si>
  <si>
    <t>Test Method</t>
  </si>
  <si>
    <t>Test Objective</t>
  </si>
  <si>
    <t>Test Procedures</t>
  </si>
  <si>
    <t>Expected Results</t>
  </si>
  <si>
    <t>Actual Results</t>
  </si>
  <si>
    <t>Status</t>
  </si>
  <si>
    <t>Notes/Evidence</t>
  </si>
  <si>
    <t>Criticality</t>
  </si>
  <si>
    <t>Issue Code</t>
  </si>
  <si>
    <r>
      <t xml:space="preserve">Issue Code Mapping (Select </t>
    </r>
    <r>
      <rPr>
        <b/>
        <u/>
        <sz val="10"/>
        <rFont val="Arial"/>
        <family val="2"/>
      </rPr>
      <t>one</t>
    </r>
    <r>
      <rPr>
        <b/>
        <sz val="10"/>
        <rFont val="Arial"/>
        <family val="2"/>
      </rPr>
      <t xml:space="preserve"> to enter in column L)</t>
    </r>
  </si>
  <si>
    <t>Risk Rating (Do Not Edit)</t>
  </si>
  <si>
    <t>GEN-01</t>
  </si>
  <si>
    <t>SA-22</t>
  </si>
  <si>
    <t>Unsupported System Components</t>
  </si>
  <si>
    <t>Interview 
Examine</t>
  </si>
  <si>
    <t>Checks to ensure the operating system version in use is a supported version by the vendor.</t>
  </si>
  <si>
    <t>Determine if the operating system version is a supported release. Refer to the vendors support website to verify that support for it has not expired.  
Note: Each organization responsible for the management of the agency's operating systems software shall ensure that unsupported software is removed or upgraded to a supported version prior to a vendor dropping support.</t>
  </si>
  <si>
    <t>The operating system is a supported release.</t>
  </si>
  <si>
    <t>Critical</t>
  </si>
  <si>
    <t>HSA7
HSA8
HSA9</t>
  </si>
  <si>
    <t>HSA7: The external facing system is no longer supported by the vendor
HSA8: The internally hosted operating system's major release is no longer supported by the vendor
HSA9: The internally hosted operating system's minor release is no longer supported by the vendor</t>
  </si>
  <si>
    <t>GEN-02</t>
  </si>
  <si>
    <t>SI-2</t>
  </si>
  <si>
    <t>Flaw Remediation</t>
  </si>
  <si>
    <t>Checks to see if the system is kept current with vendor updates, especially security related updates, and that maintenance is received, evaluated, and installed on a regular schedule.</t>
  </si>
  <si>
    <t>Procedures:
Interview the System Administrator (SA) to determine how often vendor software  updates, especially security related updates, are received, evaluated, and applied to the system.  Review system maintenance documentation  if available.</t>
  </si>
  <si>
    <t>The system is kept current with vendor updates, especially security related updates.  Maintenance is received, evaluated, and installed on a regular schedule.</t>
  </si>
  <si>
    <t>Significant</t>
  </si>
  <si>
    <t>HSI2
HSI27</t>
  </si>
  <si>
    <t>HSI2: System patch level is insufficient
HSI27: Critical security patches have not been applied</t>
  </si>
  <si>
    <t>GEN-03</t>
  </si>
  <si>
    <t>IA-2</t>
  </si>
  <si>
    <t>Identification and Authentication (Organizational Users)</t>
  </si>
  <si>
    <t>Interview
Examine</t>
  </si>
  <si>
    <t>The agency employs sufficient multi-factor authentication mechanisms for all local access to the network for all privileged and non-privileged users.</t>
  </si>
  <si>
    <t>1. Interview agency personnel to determine if the agency requires multi-factor authentication (MFA) for local access, unless the terminal is in a restricted area per Pub 1075 requirements.
2. Examine procedures to determine how multi-factor authentication is implemented for all local machine and network access. If a personal identification number (PIN) is used as an authenticator for MFA, ensure the following is enforced:
a,  Minimum length of 8 digits or maximum length allowable by the device
b. Enforce complex sequences (e.g., 73961548 – no repeating digits and no sequential digits);
c. Do not store with the Smartcard; and
d. Do not share.</t>
  </si>
  <si>
    <t>1. The agency requires multi-factor authentication for local access to the network and information systems that receive, process, store or transmit FTI.
2. The multi-factor authentication mechanism is sufficient and implemented for all local access to the network.
3. Minimum requirements are met as outlined in test case if a PIN is used.</t>
  </si>
  <si>
    <t>HAC64
HAC65
HAC66</t>
  </si>
  <si>
    <t>HAC64: Multi-factor authentication is not required for internal privileged and non-privileged access
HAC65: Multi-factor authentication is not required for internal privileged access
HAC66: Multi-factor authentication is not required for internal non-privileged access</t>
  </si>
  <si>
    <t>GEN-04</t>
  </si>
  <si>
    <t>AC-12</t>
  </si>
  <si>
    <t>Session Termination</t>
  </si>
  <si>
    <t>Determine if automatic session termination applies to local and remote sessions.</t>
  </si>
  <si>
    <t>The System Administrator (SA) will configure systems to log out and terminate interactive processes (i.e., terminal sessions, ssh sessions, etc.,) after 30 minutes of inactivity.</t>
  </si>
  <si>
    <t>Systems are configured to log out of, and terminate interactive processes (i.e., terminal sessions, ssh sessions, etc.,) after 30 minutes of inactivity</t>
  </si>
  <si>
    <t>Moderate</t>
  </si>
  <si>
    <t>HRM5</t>
  </si>
  <si>
    <t>HRM5: User sessions do not terminate after the Publication 1075 period of inactivity</t>
  </si>
  <si>
    <t>GEN-05</t>
  </si>
  <si>
    <t>AC-2</t>
  </si>
  <si>
    <t>Account Management</t>
  </si>
  <si>
    <t>Examine</t>
  </si>
  <si>
    <t>The vendor-supplied default system administrator account has been revoked or suspended after successful installation.</t>
  </si>
  <si>
    <t>Review the user accounts report. Determine if the vendor-supplied default system administrator account can be revoked or suspended without adverse affect.
Verify the vendor-supplied default system administrator account has been revoked, if possible.</t>
  </si>
  <si>
    <t>The vendor-supplied default system administrator account has been revoked or suspended.</t>
  </si>
  <si>
    <t>HAC27</t>
  </si>
  <si>
    <t>HAC27: Default accounts have not been disabled or renamed</t>
  </si>
  <si>
    <t>GEN-06</t>
  </si>
  <si>
    <t xml:space="preserve">Interview </t>
  </si>
  <si>
    <t>The organization manages user accounts by: (i) uniquely identifying each user; (ii) verifying the identity of each user; (iii) receiving authorization to issue a user account from an appropriate organization official; (iv) issuing the user account to the intended party; (v) deactivating the user account once it is no longer needed; and (vi) reviewing user accounts periodically.</t>
  </si>
  <si>
    <t>Confer with the Information System Security Manager (ISSM) to determine the site policy and procedures for issuing, managing, reviewing, and deactivating user accounts.</t>
  </si>
  <si>
    <t>The site implements account management procedures to issue, manage, review, and deactivate user accounts.</t>
  </si>
  <si>
    <t>HAC37</t>
  </si>
  <si>
    <t>HAC37: Account management procedures are not implemented</t>
  </si>
  <si>
    <t>GEN-07</t>
  </si>
  <si>
    <t>CM-5</t>
  </si>
  <si>
    <t xml:space="preserve">Access Restriction for Change </t>
  </si>
  <si>
    <t>Access control procedures governing the ability to change the system security configuration are adequate.</t>
  </si>
  <si>
    <t>Consult with the Information System Security Manager (ISSM) t to verify written procedures are established and disseminated to ensure that the ability to change the system security configuration is tightly controlled. Any administrative passwords should be: (1) Restricted to authorized personnel and approved by appropriate systems management personnel; (2) Stored in a secure manner (sealed envelope in a safe, etc.), with access restricted to authorized personnel; (3) Changed after each use; and (4) Their use monitored to detect and log changes to the security configuration.</t>
  </si>
  <si>
    <t>GEN-08</t>
  </si>
  <si>
    <t>AC-3</t>
  </si>
  <si>
    <t>Access Enforcement</t>
  </si>
  <si>
    <t>Tasks submitted by a user to run in the background are subject to security validation.</t>
  </si>
  <si>
    <t>Consult with the Information System Security Manager (ISSM) to verify tasks submitted by a user to run in the background are subject to security validation:
1) The user is authorized to submit the task;
2) The user is authorized access to any files or resources used/modified by the task.</t>
  </si>
  <si>
    <t>HCM45</t>
  </si>
  <si>
    <t>HCM45: System configuration provides additional attack surface</t>
  </si>
  <si>
    <t>GEN-09</t>
  </si>
  <si>
    <t>AC-6</t>
  </si>
  <si>
    <t>Least Privilege</t>
  </si>
  <si>
    <t>Any special privileged attributes granting heightened system privileges or advanced access to files / resources, if assigned to system-level tasks, are restricted to critical, trusted tasks.</t>
  </si>
  <si>
    <t>Consult with the Information System Security Manager (ISSM) to identify any special privileged attributes supported by the system security configuration:
1) The function of each privileged attribute;
2) The system-level tasks assigned each attribute.</t>
  </si>
  <si>
    <t>Special privileged attributes granting heightened system privileges or advanced access to files / resources, if assigned to system-level tasks, are restricted to critical, trusted tasks.</t>
  </si>
  <si>
    <t>HAC11</t>
  </si>
  <si>
    <t>HAC11: User access was not established with concept of least privilege</t>
  </si>
  <si>
    <t>GEN-10</t>
  </si>
  <si>
    <t>All resources available to interactive users are defined to the system security product.</t>
  </si>
  <si>
    <t>Consult with the Information System Security Manager (ISSM) to identify resources (files, etc.) available to interactive users:
1) The function / purpose of each resource;
2) The resource is defined to and controlled by the system security product.</t>
  </si>
  <si>
    <t>GEN-11</t>
  </si>
  <si>
    <t>The ability to bypass tape file access controls is restricted to appropriate systems personnel.</t>
  </si>
  <si>
    <t>Consult with the Information System Security Manager (ISSM) to determine if the system supports labeling of files on tape.  If it does, then determine if the ability to bypass access authorizations to tape files can be controlled by the security product. If yes, ensure that:
1) The capability to control tape file access is defined and activated;
2) The ability to control tape file access is restricted to appropriate systems personnel.</t>
  </si>
  <si>
    <t>Only appropriate users have the ability to bypass tape file access controls.</t>
  </si>
  <si>
    <t>GEN-12</t>
  </si>
  <si>
    <t>AU-9</t>
  </si>
  <si>
    <t>Protection of Audit Information</t>
  </si>
  <si>
    <t>Users are not granted access to the system audit data collection files.</t>
  </si>
  <si>
    <t>Obtain access control list (ACL) for the system audit data collection files from the Security Administrator.</t>
  </si>
  <si>
    <t>HAU10</t>
  </si>
  <si>
    <t>HAU10: Audit logs are not properly protected</t>
  </si>
  <si>
    <t>GEN-13</t>
  </si>
  <si>
    <t>Users are not granted update or delete access to operating system datasets; this access is restricted to appropriate systems personnel (e.g. system programmers / administrators)</t>
  </si>
  <si>
    <t>Obtain access control lists (ACLs) for the operating system files.</t>
  </si>
  <si>
    <t>Update or delete access to operating system datasets is restricted to appropriate systems personnel.</t>
  </si>
  <si>
    <t>GEN-14</t>
  </si>
  <si>
    <t>AC-7</t>
  </si>
  <si>
    <t>Unsuccessful Logon Attempts</t>
  </si>
  <si>
    <t>User accounts are revoked after three (3) consecutive, unsuccessful login attempts within 120 minutes.</t>
  </si>
  <si>
    <t>Examine the password security settings which control user account suspension for unsuccessful login attempts.</t>
  </si>
  <si>
    <t>HAC15</t>
  </si>
  <si>
    <t>HAC15: User accounts not locked after 3 unsuccessful login attempts</t>
  </si>
  <si>
    <t>GEN-15</t>
  </si>
  <si>
    <t>AC-8</t>
  </si>
  <si>
    <t>System Use Notification</t>
  </si>
  <si>
    <t>All computer systems must have an IRS-approved screen-warning banner, which outlines the nature and sensitivity of information processed on the system and the consequences / penalties for misuse.</t>
  </si>
  <si>
    <t>Review the logon warning banner for information consistent with IRS-approved documentation.</t>
  </si>
  <si>
    <t>Expected Results:
The warning banner is compliant with IRS guidelines and contains the following 4 elements:
-  the system contains US government information
-  users actions are monitored and audited
-  unauthorized use of the system is prohibited 
-  unauthorized use of the system is subject to criminal and civil penalties</t>
  </si>
  <si>
    <t>Limited</t>
  </si>
  <si>
    <t>HAC14
HAC38</t>
  </si>
  <si>
    <t>HAC14: Warning banner is insufficient
HAC38: Warning banner does not exist</t>
  </si>
  <si>
    <t>GEN-16</t>
  </si>
  <si>
    <t>AU-12</t>
  </si>
  <si>
    <t>Audit Generation</t>
  </si>
  <si>
    <t>Checks to see if auditing is implemented.</t>
  </si>
  <si>
    <t>Confer with the Information System Security Manager (ISSM) and System Administrator (SA). Verify that auditing is enabled. If the auditing is not enabled then this is a finding.</t>
  </si>
  <si>
    <t>Auditing is implemented.</t>
  </si>
  <si>
    <t>HAU2</t>
  </si>
  <si>
    <t>HAU2: No auditing is being performed on the system</t>
  </si>
  <si>
    <t>GEN-17</t>
  </si>
  <si>
    <t>AU-2</t>
  </si>
  <si>
    <t>Audit Events</t>
  </si>
  <si>
    <t>All active resources are audited.</t>
  </si>
  <si>
    <t>Confer with the security administrator to determine if auditing can be selectively enabled and/or disabled for resources. If selective enabling/disabling is possible, ensure that auditing is enables for all active resources.</t>
  </si>
  <si>
    <t>HAU5
HAU17</t>
  </si>
  <si>
    <t>HAU5: Auditing is not performed on all data tables containing FTI
HAU17: Audit logs do not capture sufficient auditable events</t>
  </si>
  <si>
    <t>GEN-18</t>
  </si>
  <si>
    <t>Auditing is configured to capture  security-relevant events.</t>
  </si>
  <si>
    <t>Confer with the security administrator to identify security related events on the system which can be audited. Determine if these events are audited.</t>
  </si>
  <si>
    <t>HAU17
HAU21</t>
  </si>
  <si>
    <t>HAU17: Audit logs do not capture sufficient auditable events 
HAU21: System does not audit all attempts to gain access</t>
  </si>
  <si>
    <t>GEN-19</t>
  </si>
  <si>
    <t>AU-3</t>
  </si>
  <si>
    <t>Content of Audit Records</t>
  </si>
  <si>
    <t>Auditing is configured to capture unsuccessful security-relevant events (e.g., logon failure, user violations). Audit events include the original of request (e.g., terminal ID) for logon, logoff, password change, and user system activities. Each audit event trails the user and information relevant to the event (e.g., date and time of the event, user, type of event, file name and the success or failure of the event). The audit record shall include the file name of the file related event.</t>
  </si>
  <si>
    <t>Request that the security administrator generate audit and security reports, including a user violation report.</t>
  </si>
  <si>
    <t>1. Each audit event trails the user and information relevant to the event (e.g., date and time of the event, user, type of event, file name and the success or failure of the event). The audit report records the date and time of the security events, the user, and the type of event/commands performed by privileged users (e.g., user addition, deletion, and modification of user attributes). 2. The violation report records audit events, which include the original of request (e.g., terminal ID) for logon, logoff, password change, and user system activities. 3. The violation reports distributed to and reviewed by the Security Administrator / Security Auditor he violation report records audit events which include the original of request (e.g., terminal ID) for logon, logoff, password change, and user system activities.</t>
  </si>
  <si>
    <t>HAU22
HAU12</t>
  </si>
  <si>
    <t>HAU22: Content of audit records is not sufficient
HAU12: Audit records are not time stamped</t>
  </si>
  <si>
    <t>GEN-20</t>
  </si>
  <si>
    <t>AU-4</t>
  </si>
  <si>
    <t>Audit Storage Capacity</t>
  </si>
  <si>
    <t>Check to see if the organization allocates sufficient audit record storage capacity and configures auditing to reduce the likelihood of such capacity being exceeded.</t>
  </si>
  <si>
    <t>Interview Information System Security Officer (ISSO) or System Administrator (SA) and ask if log storage is sufficient to meet IRS logging and retention requirements. IRS Publication 1075 requires log data retention for 7 years.</t>
  </si>
  <si>
    <t>Sufficient storage is available to meet IRS logging and retention policies.</t>
  </si>
  <si>
    <t>HAU7</t>
  </si>
  <si>
    <t>HAU7: Audit records are not retained per Pub 1075</t>
  </si>
  <si>
    <t>GEN-21</t>
  </si>
  <si>
    <t>AU-5</t>
  </si>
  <si>
    <t>Response to Audit Processing Failures</t>
  </si>
  <si>
    <t>Checks to see if the organization responds to audit processing failures.</t>
  </si>
  <si>
    <t>Interview the system administrator to verify the following actions occur in the event of an audit failure or storage capacity being reached:
1. In the event the audit log becomes full, a scheduled job shall be executed to archive the log to a secure location on the server for the Mainframe; it shall include direct access storage (disks) or other media 
2. In the event the security event log is manually cleared by the system administrator, this should be recorded as an auditable event for future analysis.
3. Security event logging should be configured to capture the clearing of the security event log itself as an auditable event.</t>
  </si>
  <si>
    <t>1. A scheduled job is executed to archive the log to a secure location on the server for the Mainframe; it shall include direct access storage (disks) or other media 
2. Security event logs manually cleared by the system administrator is recorded as an auditable event for future analysis.
3. Security event logging is configured to capture the clearing of the security event log itself as an auditable event.</t>
  </si>
  <si>
    <t>HAU17</t>
  </si>
  <si>
    <t>HAU17: Audit logs do not capture sufficient auditable events</t>
  </si>
  <si>
    <t>GEN-22</t>
  </si>
  <si>
    <t>AU-6</t>
  </si>
  <si>
    <t>Audit Review, Analysis, and Reporting</t>
  </si>
  <si>
    <t>The organization supervises and reviews the activities of users with respect to the enforcement and usage of information system access controls.
(1) The organization employs automated mechanisms to facilitate the review of user activities.</t>
  </si>
  <si>
    <t>Confer with the Information System Security Manager (ISSM).  Verify that procedures are in place to review audit logs on a regular, periodic basis, and that these procedure are followed (i.e. that the reviews are performed).  Inquire whether automated data review and reductions tools are available and/or in use.</t>
  </si>
  <si>
    <t>Audit logs are reviewed on a regular basis. Automated tools are used if available.</t>
  </si>
  <si>
    <t>HAU3
HAU18</t>
  </si>
  <si>
    <t>HAU3: Audit logs are not being reviewed
HAU18: Audit logs are reviewed, but not per Pub 1075 requirements</t>
  </si>
  <si>
    <t>GEN-23</t>
  </si>
  <si>
    <t>The information system protects audit information and audit tools from unauthorized access, modification, and deletion.</t>
  </si>
  <si>
    <t>Logon to the system as a standard (non-privileged) end-user and attempt to generate and view mainframe audit reports.</t>
  </si>
  <si>
    <t>A standard (non-privileged) user does not have the ability to perform system audit functions. A standard end-user is not allowed to use the audit reporting tools. Only Security Administrators have access to these audit reports.</t>
  </si>
  <si>
    <t>HAU10
HAC12</t>
  </si>
  <si>
    <t>HAU10: Audit logs are not properly protected
HAC12: Separation of duties is not in place</t>
  </si>
  <si>
    <t>GEN-24</t>
  </si>
  <si>
    <t>The audit trail shall be protected from unauthorized access, use, deletion or modification.
The audit trail shall be restricted to personnel routinely responsible for performing security audit functions.</t>
  </si>
  <si>
    <t>The audit trail shall be protected from unauthorized access, use, deletion or modification.</t>
  </si>
  <si>
    <t>GEN-25</t>
  </si>
  <si>
    <t>All system tasks / processes are run with a specific UserID.</t>
  </si>
  <si>
    <t>Review the list of system tasks / processes with the system administrator. With the security administrator, verify that all identified tasks have a UserID associated with them, such that all access authorizations will be granted by the system security product based on the associated ACL protections.</t>
  </si>
  <si>
    <t>HAC20</t>
  </si>
  <si>
    <t>HAC20: Agency duplicates usernames</t>
  </si>
  <si>
    <t>GEN-26</t>
  </si>
  <si>
    <t>Each UserID is unique and is consistent with the naming conventions of the facility.</t>
  </si>
  <si>
    <t>Review the system UserID list to verify that each UserID is unique, and is consistent with the entity's naming-conventions policy.</t>
  </si>
  <si>
    <t>Each UserID is unique and is consistent with the entity's naming-conventions policy.</t>
  </si>
  <si>
    <t>HAC20
HIA2</t>
  </si>
  <si>
    <t>HAC20: Agency duplicates usernames
HIA2: Standardized naming convention is not enforced</t>
  </si>
  <si>
    <t>GEN-27</t>
  </si>
  <si>
    <t>IA-3</t>
  </si>
  <si>
    <t>Device Identification and Authentication</t>
  </si>
  <si>
    <t>The information system identifies and authenticates specific devices before establishing a connection.</t>
  </si>
  <si>
    <t>Confer with the System Administrator (SA) to verify that devices connecting to the system are identified and authenticated before the connection is allowed.</t>
  </si>
  <si>
    <t>Devices are required to authenticate before connection to the system is allowed.</t>
  </si>
  <si>
    <t>HIA1</t>
  </si>
  <si>
    <t>HIA1: Adequate device identification and authentication is not employed</t>
  </si>
  <si>
    <t>GEN-28</t>
  </si>
  <si>
    <t>IA-4</t>
  </si>
  <si>
    <t>Identifier Management</t>
  </si>
  <si>
    <t>Revoked / deactivated user-ids are archived; they are not deleted, and are not re-issued / re-used.</t>
  </si>
  <si>
    <t>Confer with the Information System Security Manager (ISSM) to determine the site policy and procedures for handling revoked / deactivated user-ids.</t>
  </si>
  <si>
    <t>HAC41</t>
  </si>
  <si>
    <t>HAC41: Accounts are not removed or suspended when no longer necessary</t>
  </si>
  <si>
    <t>GEN-29</t>
  </si>
  <si>
    <t>IA-5</t>
  </si>
  <si>
    <t>Authenticator Management</t>
  </si>
  <si>
    <t>Passwords must be a minimum length of 14 characters, with a minimum of one (1) alpha, and one (1) numeric or special character.</t>
  </si>
  <si>
    <t>Review password configuration options and verify configuration of the settings which control password complexity.</t>
  </si>
  <si>
    <t>HPW3
HPW12
HPW19</t>
  </si>
  <si>
    <t>HPW3: Minimum password length is too short
HPW12: Passwords do not meet complexity requirements
HPW19: More than one Publication 1075 password requirement is not met</t>
  </si>
  <si>
    <t>GEN-30</t>
  </si>
  <si>
    <t>Users are forced to change passwords at a maximum of 90 days.</t>
  </si>
  <si>
    <t>Review password configuration options and verify configuration of the settings which control the password change Interval (maximum password retention period).</t>
  </si>
  <si>
    <t>The password change Interval is 90 days.</t>
  </si>
  <si>
    <t>Changing or refreshing authenticators every 90 days for all user accounts</t>
  </si>
  <si>
    <t>HPW2</t>
  </si>
  <si>
    <t>HPW2: Password does not expire timely</t>
  </si>
  <si>
    <t>GEN-31</t>
  </si>
  <si>
    <t>Password history shall be maintained for a minimum of (24) generations.</t>
  </si>
  <si>
    <t>Review password configuration options and verify configuration of the settings which control password history retention.</t>
  </si>
  <si>
    <t>24 generations of previous passwords are maintained,</t>
  </si>
  <si>
    <t>3/3/14: Updated to 24 password generations.</t>
  </si>
  <si>
    <t>HPW6</t>
  </si>
  <si>
    <t>HPW6: Password history is insufficient</t>
  </si>
  <si>
    <t>GEN-32</t>
  </si>
  <si>
    <t>Users are prompted to change their passwords 5-14 days before the password expires.</t>
  </si>
  <si>
    <t>Review password configuration options and verify configuration of the settings which control the password expiration warning period.</t>
  </si>
  <si>
    <t>Users are prompted to change their passwords 1 day before the password expires.</t>
  </si>
  <si>
    <t>HPW7</t>
  </si>
  <si>
    <t>HPW7: Password change notification is not sufficient</t>
  </si>
  <si>
    <t>GEN-33</t>
  </si>
  <si>
    <t>Background jobs do not have embedded UserIDs and passwords.</t>
  </si>
  <si>
    <t>Verify with the security administrator that UserIDs and passwords are not embedded in jobs submitted for background processing.</t>
  </si>
  <si>
    <t>UserIDs and passwords are not embedded in jobs submitted for background processing.</t>
  </si>
  <si>
    <t>HPW21</t>
  </si>
  <si>
    <t>HPW21: Passwords are allowed to be stored unencrypted in config files</t>
  </si>
  <si>
    <t>GEN-34</t>
  </si>
  <si>
    <t xml:space="preserve">Users are prohibited from changing their passwords for at least 1 day after a recent change.  Meaning, the minimum password age limit shall be 1 day after a recent password change. </t>
  </si>
  <si>
    <t>Review password configuration options and verify configuration of the settings which control the password minimum change interval.</t>
  </si>
  <si>
    <t>The password change Interval is 1 day.</t>
  </si>
  <si>
    <t>3/3/14: Updated to 1 day.</t>
  </si>
  <si>
    <t>HPW4</t>
  </si>
  <si>
    <t>HPW4: Minimum password age does not exist</t>
  </si>
  <si>
    <t>GEN-35</t>
  </si>
  <si>
    <t>Passwords shall not be automated through function keys, scripts or other methods where passwords may be stored on the system.</t>
  </si>
  <si>
    <t>Procedures:
Interview the Information System Security Manager (ISSM).  Verify that policies and training are in place to ensure that users understand that passwords will not be automated or stored in clear text on the system.</t>
  </si>
  <si>
    <t>Policies and training are in place to ensure that users understand that passwords will not be automated or stored in clear text on the system.</t>
  </si>
  <si>
    <t>HPW5</t>
  </si>
  <si>
    <t>HPW5: Passwords are generated and distributed automatically</t>
  </si>
  <si>
    <t>GEN-36</t>
  </si>
  <si>
    <t>Default vendor passwords shall be changed upon successful installation of the information system product.</t>
  </si>
  <si>
    <t>Procedures:
Interview the System Administrator (SA) and Information System Security Manager (ISSM).  Verify that procedures are in place requiring that default passwords for installed products are changed as part of the installation process.</t>
  </si>
  <si>
    <t>Default passwords for installed products are changed as part of the installation process.</t>
  </si>
  <si>
    <t>HPW17</t>
  </si>
  <si>
    <t>HPW17: Default passwords have not been changed</t>
  </si>
  <si>
    <t>GEN-37</t>
  </si>
  <si>
    <t>The organization manages information system authenticators by: (i) defining initial authenticator content; (ii) establishing administrative procedures for initial authenticator distribution, for lost/compromised, or damaged authenticators, and for revoking authenticators; (iii) changing default authenticators upon information system installation; and (iv) changing/refreshing authenticators periodically.</t>
  </si>
  <si>
    <t>Confer with the Information System Security Manager (ISSM) to determine the site policy and procedures for issuing and disseminating initial user passwords, and for requiring and enforcing periodic system-wide password change.</t>
  </si>
  <si>
    <t>The site should have adequate procedures in place for initial password dissemination, and forces periodic password change.</t>
  </si>
  <si>
    <t>HPW20</t>
  </si>
  <si>
    <t>HPW20: User is not required to change password upon first use</t>
  </si>
  <si>
    <t>GEN-38</t>
  </si>
  <si>
    <t>IA-6</t>
  </si>
  <si>
    <t>Authenticator Feedback</t>
  </si>
  <si>
    <t>Check to see if the feedback from the information system provides information that would allow an unauthorized user to compromise the authentication mechanism. Displaying asterisks when a user types in a password is an example of obscuring feedback of authentication information.</t>
  </si>
  <si>
    <t>Interview Information Assurance Offices (IAO) or System Administrator (SA) and ask if any applications or services display the user or service account password during input or after authentication.</t>
  </si>
  <si>
    <t>The information system obscures feedback of authentication information during the authentication process to protect the information from possible exploitation/use by unauthorized individuals.</t>
  </si>
  <si>
    <t>HPW8</t>
  </si>
  <si>
    <t>HPW8: Passwords are displayed on screen when entered</t>
  </si>
  <si>
    <t>GEN-39</t>
  </si>
  <si>
    <t>SC-10</t>
  </si>
  <si>
    <t>Network Disconnect</t>
  </si>
  <si>
    <t>The information system automatically terminates a network sessions after 30 minutes of inactivity.</t>
  </si>
  <si>
    <t>Confer with the Information System Security Manager (ISSM) and System Administrator (SA).  Verify that network sessions are terminated after a period of inactivity in accordance with IRS guidelines.</t>
  </si>
  <si>
    <t>Network sessions are terminated after 30 minutes of inactivity.</t>
  </si>
  <si>
    <t>3/3/14: Updated to 30 minutes.</t>
  </si>
  <si>
    <t>HSC25</t>
  </si>
  <si>
    <t>HSC25: Network sessions do not timeout per Publication 1075 requirements</t>
  </si>
  <si>
    <t>GEN-40</t>
  </si>
  <si>
    <t>SC-2</t>
  </si>
  <si>
    <t>Application Partitioning</t>
  </si>
  <si>
    <t>Checks to see if services that allow interaction without authentication or via anonymous authentication are documented, justified to the Information System Security Officer (ISSO), and are properly secured and segregated from other systems that contain services that explicitly require authentication and identity verification.</t>
  </si>
  <si>
    <t>Determine if the organization permits actions to be performed without identification and authentication only to the extent necessary to accomplish mission objectives. Examples are access to public facing government service websites such as www.firstgov.gov.</t>
  </si>
  <si>
    <t>Services that allow interaction without authentication or via anonymous authentication are documented, justified to the Information System Security Officer (ISSO), and are properly secured and segregated from other systems that contain services that explicitly require authentication and identity verification.</t>
  </si>
  <si>
    <t>HAC29</t>
  </si>
  <si>
    <t>HAC29: Access to system functionality without identification and authentication</t>
  </si>
  <si>
    <t>GEN-41</t>
  </si>
  <si>
    <t>Check to see if the information system separates user functionality (including user interface services) from information system management functionality.</t>
  </si>
  <si>
    <t>Interview the System Administrator (SA) or Information System Security Officer (ISSO) and ask if the information system physically or logically separates user interface services (e.g., public web pages) from information storage and management services (e.g., database management). Separation may be accomplished through the use of different computers, different central processing units, different instances of the operating system, different network addresses, combinations of these methods, or other methods as appropriate.</t>
  </si>
  <si>
    <t>The information system separates user functionality (including user interface services) from information system management functionality.</t>
  </si>
  <si>
    <t>HCM20</t>
  </si>
  <si>
    <t>HCM20: Application interfaces are not separated from management functionality</t>
  </si>
  <si>
    <t>Do not edit below</t>
  </si>
  <si>
    <t>Info</t>
  </si>
  <si>
    <t>Test (Automated)</t>
  </si>
  <si>
    <t>Test (Manual)</t>
  </si>
  <si>
    <t>Criticality Ratings</t>
  </si>
  <si>
    <t>Change Log</t>
  </si>
  <si>
    <t>Version</t>
  </si>
  <si>
    <t>Date</t>
  </si>
  <si>
    <t>Description of Changes</t>
  </si>
  <si>
    <t>Author</t>
  </si>
  <si>
    <t>First Release.  Based on NIST 800-53 rev 3 release, and IRS Publication 1075 (August 2010)</t>
  </si>
  <si>
    <t>Booz Allen Hamilton</t>
  </si>
  <si>
    <t>Updated to include additional data labeling checks.  Changed control for several checks.</t>
  </si>
  <si>
    <t>Template update.</t>
  </si>
  <si>
    <t>Minor update to correct worksheet locking capabilities.  Added back NIST control name to Test Cases Tab.</t>
  </si>
  <si>
    <t>9/26/2013, 03/3/2014</t>
  </si>
  <si>
    <t>Update test cases based on NIST 800-53 R4</t>
  </si>
  <si>
    <t>No major updates.  Template update.</t>
  </si>
  <si>
    <t>Updated test objective for GEN-35 and GEN-53</t>
  </si>
  <si>
    <t>Added baseline Criticality Score and Issue Codes, weighted test cases based on criticality, and updated Results Tab</t>
  </si>
  <si>
    <t>Removed duplicative test cases, re-assigned issue codes and revised weighted risk formulas</t>
  </si>
  <si>
    <t>Session terminations set to 30 minutes, account automated unlock set to 15 minutes, Issue code changes</t>
  </si>
  <si>
    <t>Moved Risk Rating to column AA, deleted lagging spaces from HAC40 and HSA14 in IC Table</t>
  </si>
  <si>
    <t>Updated issue code table</t>
  </si>
  <si>
    <t>Minor content updates</t>
  </si>
  <si>
    <t>Internal Update</t>
  </si>
  <si>
    <t>Internal Update and Updated issue code table</t>
  </si>
  <si>
    <t xml:space="preserve">Internal Updates and updated issue code table </t>
  </si>
  <si>
    <t>Updated based on IRS Publication 1075 (November 2021) Internal updates and Issue Code Table updates</t>
  </si>
  <si>
    <t>Description</t>
  </si>
  <si>
    <t>HAC1</t>
  </si>
  <si>
    <t>Contractors with unauthorized access to FTI</t>
  </si>
  <si>
    <t>HAC2</t>
  </si>
  <si>
    <t>User sessions do not lock after the Publication 1075 required timeframe</t>
  </si>
  <si>
    <t>HAC3</t>
  </si>
  <si>
    <t>Agency processes FTI at a contractor-run consolidated data center</t>
  </si>
  <si>
    <t>HAC4</t>
  </si>
  <si>
    <t>FTI is not labeled and is commingled with non-FTI</t>
  </si>
  <si>
    <t>HAC5</t>
  </si>
  <si>
    <t>FTI is commingled with non-FTI data in the data warehouse</t>
  </si>
  <si>
    <t>HAC6</t>
  </si>
  <si>
    <t>Cannot determine who has access to FTI</t>
  </si>
  <si>
    <t>HAC7</t>
  </si>
  <si>
    <t>Account management procedures are not in place</t>
  </si>
  <si>
    <t>HAC8</t>
  </si>
  <si>
    <t>Accounts are not reviewed periodically for proper privileges</t>
  </si>
  <si>
    <t>HAC9</t>
  </si>
  <si>
    <t>Accounts have not been created using user roles</t>
  </si>
  <si>
    <t>HAC10</t>
  </si>
  <si>
    <t>Accounts do not expire after the correct period of inactivity</t>
  </si>
  <si>
    <t>HAC100</t>
  </si>
  <si>
    <t>Other</t>
  </si>
  <si>
    <t>User access was not established with concept of least privilege</t>
  </si>
  <si>
    <t>HAC12</t>
  </si>
  <si>
    <t>Separation of duties is not in place</t>
  </si>
  <si>
    <t>HAC13</t>
  </si>
  <si>
    <t>Operating system configuration files have incorrect permissions</t>
  </si>
  <si>
    <t>HAC14</t>
  </si>
  <si>
    <t>Warning banner is insufficient</t>
  </si>
  <si>
    <t>User accounts not locked out after 3 unsuccessful login attempts</t>
  </si>
  <si>
    <t>HAC16</t>
  </si>
  <si>
    <t xml:space="preserve">Network device allows telnet connections </t>
  </si>
  <si>
    <t>HAC17</t>
  </si>
  <si>
    <t>Account lockouts do not require administrator action</t>
  </si>
  <si>
    <t>HAC18</t>
  </si>
  <si>
    <t>Network device has modems installed</t>
  </si>
  <si>
    <t>HAC19</t>
  </si>
  <si>
    <t>Out of Band Management is not utilized in all instances</t>
  </si>
  <si>
    <t>Agency duplicates usernames</t>
  </si>
  <si>
    <t>HAC21</t>
  </si>
  <si>
    <t>Agency shares administrative account inappropriately</t>
  </si>
  <si>
    <t>HAC22</t>
  </si>
  <si>
    <t>Administrators do not use su or sudo command to access root privileges</t>
  </si>
  <si>
    <t>HAC23</t>
  </si>
  <si>
    <t>Unauthorized disclosure to other agencies</t>
  </si>
  <si>
    <t>HAC24</t>
  </si>
  <si>
    <t>User roles do not exist within the data warehouse environment</t>
  </si>
  <si>
    <t>HAC25</t>
  </si>
  <si>
    <t>Agency employees with inappropriate access to FTI</t>
  </si>
  <si>
    <t>HAC26</t>
  </si>
  <si>
    <t>Inappropriate access to FTI from mobile devices</t>
  </si>
  <si>
    <t>Default accounts have not been disabled or renamed</t>
  </si>
  <si>
    <t>HAC28</t>
  </si>
  <si>
    <t>Database trace files are not properly protected</t>
  </si>
  <si>
    <t>Access to system functionality without identification and authentication</t>
  </si>
  <si>
    <t>HAC30</t>
  </si>
  <si>
    <t>RACF access controls not properly implemented</t>
  </si>
  <si>
    <t>HAC31</t>
  </si>
  <si>
    <t>The database public users has improper access to data and/or resources</t>
  </si>
  <si>
    <t>HAC32</t>
  </si>
  <si>
    <t>Mainframe access control function does not control access to FTI data</t>
  </si>
  <si>
    <t>HAC33</t>
  </si>
  <si>
    <t>FTI is accessible to third parties</t>
  </si>
  <si>
    <t>HAC34</t>
  </si>
  <si>
    <t>Improper access to DBMS by non-DBAs</t>
  </si>
  <si>
    <t>HAC35</t>
  </si>
  <si>
    <t>Inappropriate public access to FTI</t>
  </si>
  <si>
    <t>HAC36</t>
  </si>
  <si>
    <t>Agency allows FTI access from unsecured wireless network</t>
  </si>
  <si>
    <t>Account management procedures are not implemented</t>
  </si>
  <si>
    <t>HAC38</t>
  </si>
  <si>
    <t>Warning banner does not exist</t>
  </si>
  <si>
    <t>HAC39</t>
  </si>
  <si>
    <t>Access to wireless network exceeds acceptable range</t>
  </si>
  <si>
    <t>HAC40</t>
  </si>
  <si>
    <t>The system does not effectively utilize whitelists or ACLs</t>
  </si>
  <si>
    <t>Accounts are not removed or suspended when no longer necessary</t>
  </si>
  <si>
    <t>HAC42</t>
  </si>
  <si>
    <t>System configuration files are not stored securely</t>
  </si>
  <si>
    <t>HAC43</t>
  </si>
  <si>
    <t>Management sessions are not properly restricted by ACL</t>
  </si>
  <si>
    <t>HAC44</t>
  </si>
  <si>
    <t>System does not have a manual log off feature</t>
  </si>
  <si>
    <t>HAC45</t>
  </si>
  <si>
    <t>Split tunneling is enabled</t>
  </si>
  <si>
    <t>HAC46</t>
  </si>
  <si>
    <t>Access to mainframe product libraries is not adequately controlled</t>
  </si>
  <si>
    <t>HAC47</t>
  </si>
  <si>
    <t xml:space="preserve">Files containing authentication information are not adequately protected </t>
  </si>
  <si>
    <t>HAC48</t>
  </si>
  <si>
    <t>Usernames are not archived and may be re-issued to different users</t>
  </si>
  <si>
    <t>HAC49</t>
  </si>
  <si>
    <t>Use of emergency userIDs is not properly controlled</t>
  </si>
  <si>
    <t>HAC50</t>
  </si>
  <si>
    <t xml:space="preserve">Print spoolers do not adequately restrict jobs </t>
  </si>
  <si>
    <t>HAC51</t>
  </si>
  <si>
    <t xml:space="preserve">Unauthorized access to FTI </t>
  </si>
  <si>
    <t>HAC52</t>
  </si>
  <si>
    <t>Wireless usage policies are not sufficient</t>
  </si>
  <si>
    <t>HAC53</t>
  </si>
  <si>
    <t>Mobile device policies are not sufficient</t>
  </si>
  <si>
    <t>HAC54</t>
  </si>
  <si>
    <t>FTI is not properly labeled in the cloud environment</t>
  </si>
  <si>
    <t>HAC55</t>
  </si>
  <si>
    <t>FTI is not properly isolated in the cloud environment</t>
  </si>
  <si>
    <t>HAC56</t>
  </si>
  <si>
    <t>Mobile device does not wipe after the required threshold of passcode failures</t>
  </si>
  <si>
    <t>HAC57</t>
  </si>
  <si>
    <t>Mobile devices policies governing access to FTI are not sufficient</t>
  </si>
  <si>
    <t>HAC58</t>
  </si>
  <si>
    <t xml:space="preserve">Access control parameter thresholds are reset </t>
  </si>
  <si>
    <t>HAC59</t>
  </si>
  <si>
    <t>The guest account has improper access to data and/or resources</t>
  </si>
  <si>
    <t>HAC60</t>
  </si>
  <si>
    <t xml:space="preserve">Agency does not centrally manage access to third party environments </t>
  </si>
  <si>
    <t>HAC61</t>
  </si>
  <si>
    <t>User rights and permissions are not adequately configured</t>
  </si>
  <si>
    <t>HAC62</t>
  </si>
  <si>
    <t>Host-based firewall is not configured according to industry standard best practice</t>
  </si>
  <si>
    <t>HAC63</t>
  </si>
  <si>
    <t>Security profiles have not been established</t>
  </si>
  <si>
    <t>HAC64</t>
  </si>
  <si>
    <t>Multi-factor authentication is not required for internal privileged and non-privileged access</t>
  </si>
  <si>
    <t>HAC65</t>
  </si>
  <si>
    <t>Multi-factor authentication is not required for internal privileged access</t>
  </si>
  <si>
    <t>HAC66</t>
  </si>
  <si>
    <t>Multi-factor authentication is not required for internal non-privileged access</t>
  </si>
  <si>
    <t>HAT1</t>
  </si>
  <si>
    <t>Agency does not train employees with FTI access</t>
  </si>
  <si>
    <t>HAT100</t>
  </si>
  <si>
    <t>HAT2</t>
  </si>
  <si>
    <t>Agency does not train contractors with FTI access</t>
  </si>
  <si>
    <t>HAT3</t>
  </si>
  <si>
    <t>Agency does not maintain training records</t>
  </si>
  <si>
    <t>HAT4</t>
  </si>
  <si>
    <t>Agency does not provide security-specific training</t>
  </si>
  <si>
    <t>Adequate device identification and authentication is not employed</t>
  </si>
  <si>
    <t>HIA2</t>
  </si>
  <si>
    <t>Standardized naming convention is not enforced</t>
  </si>
  <si>
    <t>HIA3</t>
  </si>
  <si>
    <t>Authentication server is not used for end user authentication</t>
  </si>
  <si>
    <t>HIA4</t>
  </si>
  <si>
    <t>Authentication server is not used for device administration</t>
  </si>
  <si>
    <t>HIA5</t>
  </si>
  <si>
    <t>System does not properly control authentication process</t>
  </si>
  <si>
    <t>HIA6</t>
  </si>
  <si>
    <t>Identity proofing as not been implemented</t>
  </si>
  <si>
    <t>HIA7</t>
  </si>
  <si>
    <t>Identity proofing has not been properly implemented</t>
  </si>
  <si>
    <t>HAU1</t>
  </si>
  <si>
    <t>No auditing is being performed at the agency</t>
  </si>
  <si>
    <t>No auditing is being performed on the system</t>
  </si>
  <si>
    <t>HAU3</t>
  </si>
  <si>
    <t>Audit logs are not being reviewed</t>
  </si>
  <si>
    <t>HAU4</t>
  </si>
  <si>
    <t>System does not audit failed attempts to gain access</t>
  </si>
  <si>
    <t>HAU5</t>
  </si>
  <si>
    <t>Auditing is not performed on all data tables containing FTI</t>
  </si>
  <si>
    <t>HAU6</t>
  </si>
  <si>
    <t>System does not audit changes to access control settings</t>
  </si>
  <si>
    <t>Audit records are not retained per Pub 1075</t>
  </si>
  <si>
    <t>HAU8</t>
  </si>
  <si>
    <t>Logs are not maintained on a centralized log server</t>
  </si>
  <si>
    <t>HAU9</t>
  </si>
  <si>
    <t>No log reduction system exists</t>
  </si>
  <si>
    <t>Audit logs are not properly protected</t>
  </si>
  <si>
    <t>HAU100</t>
  </si>
  <si>
    <t>HAU11</t>
  </si>
  <si>
    <t>NTP is not properly implemented</t>
  </si>
  <si>
    <t>HAU12</t>
  </si>
  <si>
    <t>Audit records are not timestamped</t>
  </si>
  <si>
    <t>HAU13</t>
  </si>
  <si>
    <t>Audit records are not archived during VM rollback</t>
  </si>
  <si>
    <t>HAU14</t>
  </si>
  <si>
    <t>Remote access is not logged</t>
  </si>
  <si>
    <t>HAU15</t>
  </si>
  <si>
    <t>Verbose logging is not being performed on perimeter devices</t>
  </si>
  <si>
    <t>HAU16</t>
  </si>
  <si>
    <t>A centralized automated audit log analysis solution is not implemented</t>
  </si>
  <si>
    <t>Audit logs do not capture sufficient auditable events</t>
  </si>
  <si>
    <t>HAU18</t>
  </si>
  <si>
    <t>Audit logs are reviewed, but not per Pub 1075 requirements</t>
  </si>
  <si>
    <t>HAU19</t>
  </si>
  <si>
    <t>Audit log anomalies or findings are not reported and tracked</t>
  </si>
  <si>
    <t>HAU20</t>
  </si>
  <si>
    <t>Audit log data not sent from a consistently identified source</t>
  </si>
  <si>
    <t>HAU21</t>
  </si>
  <si>
    <t xml:space="preserve">System does not audit all attempts to gain access </t>
  </si>
  <si>
    <t>HAU22</t>
  </si>
  <si>
    <t>Content of audit records is not sufficient</t>
  </si>
  <si>
    <t>HAU23</t>
  </si>
  <si>
    <t>Audit storage capacity threshold has not been defined</t>
  </si>
  <si>
    <t>HAU24</t>
  </si>
  <si>
    <t>Administrators are not notified when audit storage threshold is reached</t>
  </si>
  <si>
    <t>HAU25</t>
  </si>
  <si>
    <t>Audit processing failures are not properly reported and responded to</t>
  </si>
  <si>
    <t>HAU26</t>
  </si>
  <si>
    <t xml:space="preserve">System/service provider is not held accountable to protect and share audit records with the agency </t>
  </si>
  <si>
    <t>HAU27</t>
  </si>
  <si>
    <t>Audit trail does not include access to FTI in pre-production</t>
  </si>
  <si>
    <t>HCA1</t>
  </si>
  <si>
    <t>Systems are not formally certified by management to process FTI</t>
  </si>
  <si>
    <t>HCA100</t>
  </si>
  <si>
    <t>HCA2</t>
  </si>
  <si>
    <t>Undocumented system interconnections exist</t>
  </si>
  <si>
    <t>HCA3</t>
  </si>
  <si>
    <t>Agency does not conduct routine assessments of security controls</t>
  </si>
  <si>
    <t>HCA4</t>
  </si>
  <si>
    <t>No third party verification of security assessments</t>
  </si>
  <si>
    <t>HCA5</t>
  </si>
  <si>
    <t>POA&amp;Ms are not used to track and mitigate potential weaknesses</t>
  </si>
  <si>
    <t>HCA6</t>
  </si>
  <si>
    <t>The agency's SSR does not address the current FTI environment</t>
  </si>
  <si>
    <t>HCA7</t>
  </si>
  <si>
    <t>SSR is not current with Pub 1075 reporting requirements</t>
  </si>
  <si>
    <t>HCA8</t>
  </si>
  <si>
    <t>Rules of behavior does not exist</t>
  </si>
  <si>
    <t>HCA9</t>
  </si>
  <si>
    <t>Rules of behavior is not sufficient</t>
  </si>
  <si>
    <t>HCA10</t>
  </si>
  <si>
    <t>Assessment results are not shared with designated agency officials</t>
  </si>
  <si>
    <t>HCA11</t>
  </si>
  <si>
    <t>Interconnection Security Agreements are not sufficient</t>
  </si>
  <si>
    <t>HCA12</t>
  </si>
  <si>
    <t>POA&amp;Ms are not reviewed in accordance with Pub 1075</t>
  </si>
  <si>
    <t>HCA13</t>
  </si>
  <si>
    <t xml:space="preserve">System authorizations are not updated in accordance with Pub 1075 </t>
  </si>
  <si>
    <t>HCA14</t>
  </si>
  <si>
    <t>A continuous monitoring program has not been established</t>
  </si>
  <si>
    <t>HCA15</t>
  </si>
  <si>
    <t xml:space="preserve">The continuous monitoring program is not sufficient </t>
  </si>
  <si>
    <t>HCA16</t>
  </si>
  <si>
    <t>Independent control assessments are not conducted at least annually</t>
  </si>
  <si>
    <t>HCA17</t>
  </si>
  <si>
    <t>Penetration testing assessments are not performed</t>
  </si>
  <si>
    <t>HCA18</t>
  </si>
  <si>
    <t>Penetration testing assessments do not generate corrective action plans</t>
  </si>
  <si>
    <t>HCA19</t>
  </si>
  <si>
    <t>Penetration testing assessments are not performed as frequently as required per Publication 1075</t>
  </si>
  <si>
    <t>HCA20</t>
  </si>
  <si>
    <t>Scope of penetration testing assessment is not sufficient</t>
  </si>
  <si>
    <t>HCM1</t>
  </si>
  <si>
    <t>Information system baseline is insufficient</t>
  </si>
  <si>
    <t>HCM10</t>
  </si>
  <si>
    <t>System has unneeded functionality installed</t>
  </si>
  <si>
    <t>HCM100</t>
  </si>
  <si>
    <t>HCM11</t>
  </si>
  <si>
    <t>SNMP is not implemented correctly</t>
  </si>
  <si>
    <t>HCM12</t>
  </si>
  <si>
    <t>Offline system configurations are not kept up-to-date</t>
  </si>
  <si>
    <t>HCM13</t>
  </si>
  <si>
    <t>System component inventories do not exist</t>
  </si>
  <si>
    <t>HCM14</t>
  </si>
  <si>
    <t>System component inventories are outdated</t>
  </si>
  <si>
    <t>HCM15</t>
  </si>
  <si>
    <t>Hardware asset inventory is not sufficient</t>
  </si>
  <si>
    <t>HCM16</t>
  </si>
  <si>
    <t>Software asset inventory is not sufficient</t>
  </si>
  <si>
    <t>HCM17</t>
  </si>
  <si>
    <t>Hardware asset inventory does not exist</t>
  </si>
  <si>
    <t>HCM18</t>
  </si>
  <si>
    <t>Software asset inventory does not exist</t>
  </si>
  <si>
    <t>HCM19</t>
  </si>
  <si>
    <t xml:space="preserve">Firewall rules are not reviewed or removed when no longer necessary </t>
  </si>
  <si>
    <t>HCM2</t>
  </si>
  <si>
    <t>FTI is not properly labeled on-screen</t>
  </si>
  <si>
    <t>Application interfaces are not separated from management functionality</t>
  </si>
  <si>
    <t>HCM21</t>
  </si>
  <si>
    <t>Permitted services have not been documented and approved</t>
  </si>
  <si>
    <t>HCM22</t>
  </si>
  <si>
    <t>Application code is not adequately separated from data sets</t>
  </si>
  <si>
    <t>HCM23</t>
  </si>
  <si>
    <t>System is not monitored for changes from baseline</t>
  </si>
  <si>
    <t>HCM24</t>
  </si>
  <si>
    <t>Agency network diagram is not complete</t>
  </si>
  <si>
    <t>HCM25</t>
  </si>
  <si>
    <t>Zoning has not been configured appropriately</t>
  </si>
  <si>
    <t>HCM26</t>
  </si>
  <si>
    <t>Static IP addresses are not used when needed</t>
  </si>
  <si>
    <t>HCM27</t>
  </si>
  <si>
    <t xml:space="preserve">Information system baseline does not exist </t>
  </si>
  <si>
    <t>HCM28</t>
  </si>
  <si>
    <t>Boundary devices are not scanned for open ports and services</t>
  </si>
  <si>
    <t>HCM29</t>
  </si>
  <si>
    <t>Application architecture does not properly separate user interface from data repository</t>
  </si>
  <si>
    <t>HCM3</t>
  </si>
  <si>
    <t>Operating system does not have vendor support</t>
  </si>
  <si>
    <t>HCM30</t>
  </si>
  <si>
    <t xml:space="preserve">System reset function leaves device in unsecure state </t>
  </si>
  <si>
    <t>HCM31</t>
  </si>
  <si>
    <t>Default SSID has not been changed</t>
  </si>
  <si>
    <t>HCM32</t>
  </si>
  <si>
    <t>The device is inappropriately used to serve multiple functions</t>
  </si>
  <si>
    <t>HCM33</t>
  </si>
  <si>
    <t>Significant changes are not reviewed for security impacts before being implemented</t>
  </si>
  <si>
    <t>HCM34</t>
  </si>
  <si>
    <t>Agency does not control significant changes to systems via an approval process</t>
  </si>
  <si>
    <t>HCM35</t>
  </si>
  <si>
    <t>Services are not configured to use the default/standard ports</t>
  </si>
  <si>
    <t>HCM36</t>
  </si>
  <si>
    <t xml:space="preserve">The required benchmark has not been applied </t>
  </si>
  <si>
    <t>HCM37</t>
  </si>
  <si>
    <t xml:space="preserve">Configuration settings and benchmarks have not been defined </t>
  </si>
  <si>
    <t>HCM38</t>
  </si>
  <si>
    <t>Agency does not adequately govern or control software usage</t>
  </si>
  <si>
    <t>HCM39</t>
  </si>
  <si>
    <t xml:space="preserve">RACF security settings are not properly configured </t>
  </si>
  <si>
    <t>HCM4</t>
  </si>
  <si>
    <t>Routine operational changes are not reviewed for security impacts before being implemented</t>
  </si>
  <si>
    <t>HCM40</t>
  </si>
  <si>
    <t>ACF security settings are not properly configured</t>
  </si>
  <si>
    <t>HCM41</t>
  </si>
  <si>
    <t>Top Secret security settings are not properly configured</t>
  </si>
  <si>
    <t>HCM42</t>
  </si>
  <si>
    <t>UNISYS security settings are not properly configured</t>
  </si>
  <si>
    <t>HCM43</t>
  </si>
  <si>
    <t>IBMi security settings are not properly configured</t>
  </si>
  <si>
    <t>HCM44</t>
  </si>
  <si>
    <t>Agency does not properly test changes prior to implementation</t>
  </si>
  <si>
    <t>System configuration provides additional attack surface</t>
  </si>
  <si>
    <t>HCM46</t>
  </si>
  <si>
    <t>Agency does not centrally manage mobile device configuration</t>
  </si>
  <si>
    <t>HCM47</t>
  </si>
  <si>
    <t>System error messages display system configuration information</t>
  </si>
  <si>
    <t>HCM48</t>
  </si>
  <si>
    <t>Low-risk operating system settings are not configured securely</t>
  </si>
  <si>
    <t>HCM49</t>
  </si>
  <si>
    <t>A tool is not used to block unauthorized software</t>
  </si>
  <si>
    <t>HCM5</t>
  </si>
  <si>
    <t>Web portal with FTI does not have three-tier architecture</t>
  </si>
  <si>
    <t>HCM6</t>
  </si>
  <si>
    <t>Agency does not control routine operational changes to systems via an approval process</t>
  </si>
  <si>
    <t>HCM7</t>
  </si>
  <si>
    <t>Configuration management procedures do not exist</t>
  </si>
  <si>
    <t>HCM8</t>
  </si>
  <si>
    <t>The ability to make changes is not properly limited</t>
  </si>
  <si>
    <t>HCM9</t>
  </si>
  <si>
    <t>Systems are not deployed using the concept of least privilege</t>
  </si>
  <si>
    <t>HCP1</t>
  </si>
  <si>
    <t>No contingency plan exists for FTI data</t>
  </si>
  <si>
    <t>HCP100</t>
  </si>
  <si>
    <t>HCP2</t>
  </si>
  <si>
    <t>Contingency plans are not tested annually</t>
  </si>
  <si>
    <t>HCP3</t>
  </si>
  <si>
    <t>Contingency plan does not exist for consolidated data center</t>
  </si>
  <si>
    <t>HCP4</t>
  </si>
  <si>
    <t>FTI is not encrypted in transit to the DR site</t>
  </si>
  <si>
    <t>HCP5</t>
  </si>
  <si>
    <t>Backup data is not adequately protected</t>
  </si>
  <si>
    <t>HCP6</t>
  </si>
  <si>
    <t>Contingency plan is not updated annually</t>
  </si>
  <si>
    <t>HCP7</t>
  </si>
  <si>
    <t>Contingency plan is not sufficient</t>
  </si>
  <si>
    <t>HCP8</t>
  </si>
  <si>
    <t>Contingency training is not conducted</t>
  </si>
  <si>
    <t>HCP9</t>
  </si>
  <si>
    <t xml:space="preserve">Contingency training is not sufficient </t>
  </si>
  <si>
    <t>HCP10</t>
  </si>
  <si>
    <t>Backup data is located on production systems</t>
  </si>
  <si>
    <t>HIR1</t>
  </si>
  <si>
    <t>Incident response program does not exist</t>
  </si>
  <si>
    <t>HIR100</t>
  </si>
  <si>
    <t>HIR2</t>
  </si>
  <si>
    <t>Incident response plan is not sufficient</t>
  </si>
  <si>
    <t>HIR3</t>
  </si>
  <si>
    <t>Agency does not perform incident response exercises in accordance with Pub 1075</t>
  </si>
  <si>
    <t>HIR4</t>
  </si>
  <si>
    <t>Agency does not provide support resource for assistance in handling and reporting security incidents</t>
  </si>
  <si>
    <t>HIR5</t>
  </si>
  <si>
    <t>Incident response plan does not exist</t>
  </si>
  <si>
    <t>HMA1</t>
  </si>
  <si>
    <t>External maintenance providers not escorted in the data center</t>
  </si>
  <si>
    <t>HMA100</t>
  </si>
  <si>
    <t>HMA2</t>
  </si>
  <si>
    <t>Maintenance not restricted to local access</t>
  </si>
  <si>
    <t>HMA3</t>
  </si>
  <si>
    <t>Maintenance tools are not approved / controlled</t>
  </si>
  <si>
    <t>HMA4</t>
  </si>
  <si>
    <t>Maintenance records are not sufficient</t>
  </si>
  <si>
    <t>HMA5</t>
  </si>
  <si>
    <t>Non local maintenance is not implemented securely</t>
  </si>
  <si>
    <t>HMT1</t>
  </si>
  <si>
    <t>Risk Assessment controls are not implemented properly</t>
  </si>
  <si>
    <t>HMT2</t>
  </si>
  <si>
    <t>Planning controls are not implemented properly</t>
  </si>
  <si>
    <t>HMT3</t>
  </si>
  <si>
    <t>Program management controls are not implemented properly</t>
  </si>
  <si>
    <t>HMT4</t>
  </si>
  <si>
    <t>System acquisition controls are not implemented properly</t>
  </si>
  <si>
    <t>HMT5</t>
  </si>
  <si>
    <t>SA&amp;A controls are not implemented properly</t>
  </si>
  <si>
    <t>HMT6</t>
  </si>
  <si>
    <t>Contingency planning controls are not implemented properly</t>
  </si>
  <si>
    <t>HMT7</t>
  </si>
  <si>
    <t>Configuration management controls are not implemented properly</t>
  </si>
  <si>
    <t>HMT8</t>
  </si>
  <si>
    <t>Maintenance controls are not implemented properly</t>
  </si>
  <si>
    <t>HMT9</t>
  </si>
  <si>
    <t>System and information integrity controls are not implemented properly</t>
  </si>
  <si>
    <t>HMT10</t>
  </si>
  <si>
    <t>Incident response controls are not implemented properly</t>
  </si>
  <si>
    <t>HMT100</t>
  </si>
  <si>
    <t>HMT11</t>
  </si>
  <si>
    <t>Awareness and training controls are not implemented properly</t>
  </si>
  <si>
    <t>HMT12</t>
  </si>
  <si>
    <t>Identification and authentication controls are not implemented properly</t>
  </si>
  <si>
    <t>HMT13</t>
  </si>
  <si>
    <t>Access controls are not implemented properly</t>
  </si>
  <si>
    <t>HMT14</t>
  </si>
  <si>
    <t>Audit and accountability are not implemented properly</t>
  </si>
  <si>
    <t>HMT15</t>
  </si>
  <si>
    <t>System and communications protection controls are not implemented properly</t>
  </si>
  <si>
    <t>HMT16</t>
  </si>
  <si>
    <t>Documentation does not exist</t>
  </si>
  <si>
    <t>HMT17</t>
  </si>
  <si>
    <t>Documentation is sufficient but outdated</t>
  </si>
  <si>
    <t>HMT18</t>
  </si>
  <si>
    <t>Documentation exists but is not sufficient</t>
  </si>
  <si>
    <t>HMT19</t>
  </si>
  <si>
    <t>Management Operational and Technical controls are not implemented properly</t>
  </si>
  <si>
    <t>HPW1</t>
  </si>
  <si>
    <t>No password is required to access an FTI system</t>
  </si>
  <si>
    <t>Password does not expire timely</t>
  </si>
  <si>
    <t>HPW3</t>
  </si>
  <si>
    <t>Minimum password length is too short</t>
  </si>
  <si>
    <t>Minimum password age does not exist</t>
  </si>
  <si>
    <t>Passwords are generated and distributed automatically</t>
  </si>
  <si>
    <t>Password history is insufficient</t>
  </si>
  <si>
    <t>Password change notification is not sufficient</t>
  </si>
  <si>
    <t>Passwords are displayed on screen when entered</t>
  </si>
  <si>
    <t>HPW9</t>
  </si>
  <si>
    <t>Password management processes are not documented</t>
  </si>
  <si>
    <t>HPW10</t>
  </si>
  <si>
    <t>Passwords are allowed to be stored</t>
  </si>
  <si>
    <t>HPW100</t>
  </si>
  <si>
    <t>HPW11</t>
  </si>
  <si>
    <t>Password transmission does not use strong cryptography</t>
  </si>
  <si>
    <t>HPW12</t>
  </si>
  <si>
    <t>Passwords do not meet complexity requirements</t>
  </si>
  <si>
    <t>HPW13</t>
  </si>
  <si>
    <t>Enabled secret passwords are not implemented correctly</t>
  </si>
  <si>
    <t>HPW14</t>
  </si>
  <si>
    <t>Authenticator feedback is labeled inappropriately</t>
  </si>
  <si>
    <t>HPW15</t>
  </si>
  <si>
    <t>Passwords are shared inappropriately</t>
  </si>
  <si>
    <t>HPW16</t>
  </si>
  <si>
    <t>Swipe-based passwords are allowed on mobile devices</t>
  </si>
  <si>
    <t>Default passwords have not been changed</t>
  </si>
  <si>
    <t>HPW18</t>
  </si>
  <si>
    <t xml:space="preserve">No password is required to remotely access an FTI system </t>
  </si>
  <si>
    <t>HPW19</t>
  </si>
  <si>
    <t>More than one Publication 1075 password requirement is not met</t>
  </si>
  <si>
    <t>User is not required to change password upon first use</t>
  </si>
  <si>
    <t>Passwords are allowed to be stored unencrypted in config files</t>
  </si>
  <si>
    <t>HPW22</t>
  </si>
  <si>
    <t>Administrators cannot override minimum password age for users, when required</t>
  </si>
  <si>
    <t>HPW23</t>
  </si>
  <si>
    <t>Passwords cannot be changed by users</t>
  </si>
  <si>
    <t>HRA1</t>
  </si>
  <si>
    <t>Risk assessments are not performed</t>
  </si>
  <si>
    <t>HRA100</t>
  </si>
  <si>
    <t>HRA2</t>
  </si>
  <si>
    <t>Vulnerability assessments are not performed</t>
  </si>
  <si>
    <t>HRA3</t>
  </si>
  <si>
    <t>Vulnerability assessments do not generate corrective action plans</t>
  </si>
  <si>
    <t>HRA4</t>
  </si>
  <si>
    <t>Vulnerability assessments are not performed as frequently as required per Publication 1075</t>
  </si>
  <si>
    <t>HRA5</t>
  </si>
  <si>
    <t>Vulnerabilities are not remediated in a timely manner</t>
  </si>
  <si>
    <t>HRA6</t>
  </si>
  <si>
    <t>Scope of vulnerability scanning is not sufficient</t>
  </si>
  <si>
    <t>HRA7</t>
  </si>
  <si>
    <t>Risk assessments are performed but not in accordance with Pub 1075 parameters</t>
  </si>
  <si>
    <t>HRA8</t>
  </si>
  <si>
    <t>Penetration test results are not included in agency POA&amp;Ms</t>
  </si>
  <si>
    <t>HRA9</t>
  </si>
  <si>
    <t>Application source code is not assessed for static vulnerabilities</t>
  </si>
  <si>
    <t>HRM1</t>
  </si>
  <si>
    <t>Multi-factor authentication is not required for external or remote access</t>
  </si>
  <si>
    <t>HRM10</t>
  </si>
  <si>
    <t>Client side cache cleaning utility has not been implemented</t>
  </si>
  <si>
    <t>HRM100</t>
  </si>
  <si>
    <t>HRM11</t>
  </si>
  <si>
    <t>Site to site connection does not terminate outside the firewall</t>
  </si>
  <si>
    <t>HRM12</t>
  </si>
  <si>
    <t>An FTI system is directly routable to the internet via unencrypted protocols</t>
  </si>
  <si>
    <t>HRM13</t>
  </si>
  <si>
    <t xml:space="preserve">The agency does not blacklist known malicious IPs </t>
  </si>
  <si>
    <t>HRM14</t>
  </si>
  <si>
    <t>The agency does not update blacklists of known malicious IPs</t>
  </si>
  <si>
    <t>HRM15</t>
  </si>
  <si>
    <t xml:space="preserve">Multi-factor authentication is not enforced for local device management </t>
  </si>
  <si>
    <t>HRM16</t>
  </si>
  <si>
    <t>VPN access points have not been limited</t>
  </si>
  <si>
    <t>HRM17</t>
  </si>
  <si>
    <t>SSH is not implemented correctly for device management</t>
  </si>
  <si>
    <t>HRM18</t>
  </si>
  <si>
    <t>Remote access policies are not sufficient</t>
  </si>
  <si>
    <t>HRM19</t>
  </si>
  <si>
    <t>Agency cannot remotely wipe lost mobile device</t>
  </si>
  <si>
    <t>HRM2</t>
  </si>
  <si>
    <t>Multi-factor authentication is not required to access FTI via personal devices</t>
  </si>
  <si>
    <t>HRM20</t>
  </si>
  <si>
    <t>Multi-factor authentication is not properly configured for external or remote access</t>
  </si>
  <si>
    <t>HRM3</t>
  </si>
  <si>
    <t>FTI access from personal devices</t>
  </si>
  <si>
    <t>HRM4</t>
  </si>
  <si>
    <t>FTI access from offshore</t>
  </si>
  <si>
    <t>User sessions do not terminate after the Publication 1075 period of inactivity</t>
  </si>
  <si>
    <t>HRM6</t>
  </si>
  <si>
    <t>The mainframe is directly routable to the internet via Port 23</t>
  </si>
  <si>
    <t>HRM7</t>
  </si>
  <si>
    <t>The agency does not adequately control remote access to its systems</t>
  </si>
  <si>
    <t>HRM8</t>
  </si>
  <si>
    <t>Direct root access is enabled on the system</t>
  </si>
  <si>
    <t>HRM9</t>
  </si>
  <si>
    <t>VPN technology does not perform host checking</t>
  </si>
  <si>
    <t>HSA1</t>
  </si>
  <si>
    <t>Live FTI data is used in test environments without approval</t>
  </si>
  <si>
    <t>HSA100</t>
  </si>
  <si>
    <t>HSA2</t>
  </si>
  <si>
    <t>Usage restrictions to open source software are not in place</t>
  </si>
  <si>
    <t>HSA3</t>
  </si>
  <si>
    <t>No agreement exists with 3rd party provider to host FTI</t>
  </si>
  <si>
    <t>HSA4</t>
  </si>
  <si>
    <t>Software installation rights are not limited to the technical staff</t>
  </si>
  <si>
    <t>HSA5</t>
  </si>
  <si>
    <t>Configuration changes are not controlled during all phases of the SDLC</t>
  </si>
  <si>
    <t>HSA6</t>
  </si>
  <si>
    <t>Security test and evaluations are not performed during system development</t>
  </si>
  <si>
    <t>HSA7</t>
  </si>
  <si>
    <t>The external facing system is no longer supported by the vendor</t>
  </si>
  <si>
    <t>HSA8</t>
  </si>
  <si>
    <t>The internally hosted operating system's major release is no longer supported by the vendor</t>
  </si>
  <si>
    <t>HSA9</t>
  </si>
  <si>
    <t>The internally hosted operating system's minor release is no longer supported by the vendor</t>
  </si>
  <si>
    <t>HSA10</t>
  </si>
  <si>
    <t>The internally hosted software's major release is no longer supported by the vendor</t>
  </si>
  <si>
    <t>HSA11</t>
  </si>
  <si>
    <t>The internally hosted software's minor release is no longer supported by the vendor</t>
  </si>
  <si>
    <t>HSA12</t>
  </si>
  <si>
    <t>Internal networking devices are no longer supported by the vendor</t>
  </si>
  <si>
    <t>HSA13</t>
  </si>
  <si>
    <t>IT security is not part of capital planning and the investment control process</t>
  </si>
  <si>
    <t>HSA14</t>
  </si>
  <si>
    <t xml:space="preserve">FTI systems are not included in a SDLC </t>
  </si>
  <si>
    <t>HSA15</t>
  </si>
  <si>
    <t>FTI contracts do not contain all security requirements</t>
  </si>
  <si>
    <t>HSA16</t>
  </si>
  <si>
    <t>Documentation is not properly protected</t>
  </si>
  <si>
    <t>HSA17</t>
  </si>
  <si>
    <t>Security is not a consideration in system design or upgrade</t>
  </si>
  <si>
    <t>HSA18</t>
  </si>
  <si>
    <t>Cloud vendor is not FedRAMP certified</t>
  </si>
  <si>
    <t>HSC1</t>
  </si>
  <si>
    <t>FTI is not encrypted in transit</t>
  </si>
  <si>
    <t>HSC2</t>
  </si>
  <si>
    <t>FTI is emailed outside of the agency</t>
  </si>
  <si>
    <t>HSC3</t>
  </si>
  <si>
    <t>FTI is emailed incorrectly inside the agency</t>
  </si>
  <si>
    <t>HSC4</t>
  </si>
  <si>
    <t>VOIP system not implemented correctly</t>
  </si>
  <si>
    <t>HSC5</t>
  </si>
  <si>
    <t>No DMZ exists for the network</t>
  </si>
  <si>
    <t>HSC6</t>
  </si>
  <si>
    <t>Not all connections to FTI systems are monitored</t>
  </si>
  <si>
    <t>HSC7</t>
  </si>
  <si>
    <t>NAT is not implemented for internal IP addresses</t>
  </si>
  <si>
    <t>HSC8</t>
  </si>
  <si>
    <t>Network architecture is flat</t>
  </si>
  <si>
    <t>HSC9</t>
  </si>
  <si>
    <t>Database listener is not properly configured</t>
  </si>
  <si>
    <t>HSC10</t>
  </si>
  <si>
    <t>FTI is not properly deleted / destroyed</t>
  </si>
  <si>
    <t>HSC100</t>
  </si>
  <si>
    <t>HSC11</t>
  </si>
  <si>
    <t>No backup plan exists to remove failed data loads in the data warehouse</t>
  </si>
  <si>
    <t>HSC12</t>
  </si>
  <si>
    <t>Original FTI extracts are not protected after ETL process</t>
  </si>
  <si>
    <t>HSC13</t>
  </si>
  <si>
    <t>FTI is transmitted incorrectly using an MFD</t>
  </si>
  <si>
    <t>HSC14</t>
  </si>
  <si>
    <t>VM to VM communication exists using VMCI</t>
  </si>
  <si>
    <t>HSC15</t>
  </si>
  <si>
    <t>Encryption capabilities do not meet FIPS 140-2 requirements</t>
  </si>
  <si>
    <t>HSC16</t>
  </si>
  <si>
    <t>System does not meet common criteria requirements</t>
  </si>
  <si>
    <t>HSC17</t>
  </si>
  <si>
    <t>Denial of Service protection settings are not configured</t>
  </si>
  <si>
    <t>HSC18</t>
  </si>
  <si>
    <t>System communication authenticity is not guaranteed</t>
  </si>
  <si>
    <t>HSC19</t>
  </si>
  <si>
    <t>Network perimeter devices do not properly restrict traffic</t>
  </si>
  <si>
    <t>HSC20</t>
  </si>
  <si>
    <t>Publicly available systems contain FTI</t>
  </si>
  <si>
    <t>HSC21</t>
  </si>
  <si>
    <t>Number of logon sessions are not managed appropriately</t>
  </si>
  <si>
    <t>HSC22</t>
  </si>
  <si>
    <t>VPN termination point is not sufficient</t>
  </si>
  <si>
    <t>HSC23</t>
  </si>
  <si>
    <t>Site survey has not been performed</t>
  </si>
  <si>
    <t>HSC24</t>
  </si>
  <si>
    <t>Digital Signatures or PKI certificates are expired or revoked</t>
  </si>
  <si>
    <t>Network sessions do not timeout per Publication 1075 requirements</t>
  </si>
  <si>
    <t>HSC26</t>
  </si>
  <si>
    <t>Email policy is not sufficient</t>
  </si>
  <si>
    <t>HSC27</t>
  </si>
  <si>
    <t>Traffic inspection is not sufficient</t>
  </si>
  <si>
    <t>HSC28</t>
  </si>
  <si>
    <t>The network is not properly segmented</t>
  </si>
  <si>
    <t>HSC29</t>
  </si>
  <si>
    <t xml:space="preserve">Cryptographic key pairs are not properly managed </t>
  </si>
  <si>
    <t>HSC30</t>
  </si>
  <si>
    <t>VLAN configurations do not utilize networking best practices</t>
  </si>
  <si>
    <t>HSC31</t>
  </si>
  <si>
    <t>Collaborative computing devices are not deployed securely</t>
  </si>
  <si>
    <t>HSC32</t>
  </si>
  <si>
    <t>PKI certificates are not issued from an approved authority</t>
  </si>
  <si>
    <t>HSC33</t>
  </si>
  <si>
    <t>Datawarehouse has insecure connections</t>
  </si>
  <si>
    <t>HSC34</t>
  </si>
  <si>
    <t>The production and development environments are not properly separated</t>
  </si>
  <si>
    <t>HSC35</t>
  </si>
  <si>
    <t>Procedures stored in the database are not encrypted</t>
  </si>
  <si>
    <t>HSC36</t>
  </si>
  <si>
    <t>System is configured to accept unwanted network connections</t>
  </si>
  <si>
    <t>HSC37</t>
  </si>
  <si>
    <t>Network connection to third party system is not properly configured</t>
  </si>
  <si>
    <t>HSC38</t>
  </si>
  <si>
    <t>SSL inspection has not been implemented</t>
  </si>
  <si>
    <t>HSC39</t>
  </si>
  <si>
    <t xml:space="preserve">The communications protocol is not NIST 800-52 compliant </t>
  </si>
  <si>
    <t>HSC40</t>
  </si>
  <si>
    <t>Unencrypted management sessions over the internal network</t>
  </si>
  <si>
    <t>HSC41</t>
  </si>
  <si>
    <t>Data at rest is not encrypted using the latest FIPS approved encryption</t>
  </si>
  <si>
    <t>HSC42</t>
  </si>
  <si>
    <t>Encryption capabilities do not meet the latest FIPS 140 requirements</t>
  </si>
  <si>
    <t>HSC43</t>
  </si>
  <si>
    <t>The version of TLS is not using the latest NIST 800-52 approved protocols</t>
  </si>
  <si>
    <t>HSC44</t>
  </si>
  <si>
    <t>DNSSEC has not been implemented</t>
  </si>
  <si>
    <t>HSC45</t>
  </si>
  <si>
    <t>DNSSEC has not been configured securely</t>
  </si>
  <si>
    <t>HSI1</t>
  </si>
  <si>
    <t>System configured to load or run removable media automatically</t>
  </si>
  <si>
    <t>HSI2</t>
  </si>
  <si>
    <t>System patch level is insufficient</t>
  </si>
  <si>
    <t>HSI3</t>
  </si>
  <si>
    <t>System is not monitored for threats</t>
  </si>
  <si>
    <t>HSI4</t>
  </si>
  <si>
    <t>No intrusion detection system exists</t>
  </si>
  <si>
    <t>HSI5</t>
  </si>
  <si>
    <t>OS files are not hashed to detect inappropriate changes</t>
  </si>
  <si>
    <t>HSI6</t>
  </si>
  <si>
    <t>Intrusion detection system not implemented correctly</t>
  </si>
  <si>
    <t>HSI7</t>
  </si>
  <si>
    <t>FTI can move via covert channels (e.g., VM isolation tools)</t>
  </si>
  <si>
    <t>HSI8</t>
  </si>
  <si>
    <t>All VM moves are being tracked in the virtual environment</t>
  </si>
  <si>
    <t>HSI9</t>
  </si>
  <si>
    <t>Network device configuration files are not kept offline</t>
  </si>
  <si>
    <t>HSI10</t>
  </si>
  <si>
    <t>Hash sums of ISO images are not maintained in the virtual environment</t>
  </si>
  <si>
    <t>HSI100</t>
  </si>
  <si>
    <t>HSI11</t>
  </si>
  <si>
    <t>Antivirus is not configured to automatically scan removable media</t>
  </si>
  <si>
    <t>HSI12</t>
  </si>
  <si>
    <t>No antivirus is configured on the system</t>
  </si>
  <si>
    <t>HSI13</t>
  </si>
  <si>
    <t>Antivirus does not exist on an internet-facing endpoint</t>
  </si>
  <si>
    <t>HSI14</t>
  </si>
  <si>
    <t>The system's automatic update feature is not configured appropriately</t>
  </si>
  <si>
    <t>HSI15</t>
  </si>
  <si>
    <t>Alerts are not acknowledged and/or logged</t>
  </si>
  <si>
    <t>HSI16</t>
  </si>
  <si>
    <t>Agency network not properly protected from spam email</t>
  </si>
  <si>
    <t>HSI17</t>
  </si>
  <si>
    <t>Antivirus is not configured appropriately</t>
  </si>
  <si>
    <t>HSI18</t>
  </si>
  <si>
    <t>VM rollbacks are conducted while connected to the network</t>
  </si>
  <si>
    <t>HSI19</t>
  </si>
  <si>
    <t>Data inputs are not being validated</t>
  </si>
  <si>
    <t>HSI20</t>
  </si>
  <si>
    <t xml:space="preserve">Agency does not receive security alerts, advisories, or directives </t>
  </si>
  <si>
    <t>HSI21</t>
  </si>
  <si>
    <t>FTI is inappropriately moved and shared with non-FTI virtual machines</t>
  </si>
  <si>
    <t>HSI22</t>
  </si>
  <si>
    <t>Data remanence is not properly handled</t>
  </si>
  <si>
    <t>HSI23</t>
  </si>
  <si>
    <t>Agency has not defined an authorized list of software</t>
  </si>
  <si>
    <t>HSI24</t>
  </si>
  <si>
    <t>Agency does not monitor for unauthorized software on the network</t>
  </si>
  <si>
    <t>HSI25</t>
  </si>
  <si>
    <t>Agency does not monitor for unauthorized hosts on the network</t>
  </si>
  <si>
    <t>HSI26</t>
  </si>
  <si>
    <t>No host intrusion detection/prevention system exists</t>
  </si>
  <si>
    <t>HSI27</t>
  </si>
  <si>
    <t xml:space="preserve">Critical security patches have not been applied </t>
  </si>
  <si>
    <t>HSI28</t>
  </si>
  <si>
    <t>Security alerts are not disseminated to agency personnel</t>
  </si>
  <si>
    <t>HSI29</t>
  </si>
  <si>
    <t>Data inputs are from external sources</t>
  </si>
  <si>
    <t>HSI30</t>
  </si>
  <si>
    <t>System output is not secured in accordance with Publication 1075</t>
  </si>
  <si>
    <t>HSI31</t>
  </si>
  <si>
    <t>Agency does not properly retire or remove unneeded source code from production</t>
  </si>
  <si>
    <t>HSI32</t>
  </si>
  <si>
    <t>Virtual Switch (Vswitch) security parameters are set incorrectly</t>
  </si>
  <si>
    <t>HSI33</t>
  </si>
  <si>
    <t>Memory protection mechanisms are not sufficient</t>
  </si>
  <si>
    <t>HSI34</t>
  </si>
  <si>
    <t>A file integrity checking mechanism does not exist</t>
  </si>
  <si>
    <t>HSI35</t>
  </si>
  <si>
    <t>Failover is not properly configured</t>
  </si>
  <si>
    <t>HSI36</t>
  </si>
  <si>
    <t>Malware analysis is not being performed</t>
  </si>
  <si>
    <t>HTW1</t>
  </si>
  <si>
    <t>Tumbleweed client is not configured properly</t>
  </si>
  <si>
    <t>HTW100</t>
  </si>
  <si>
    <t>HTW2</t>
  </si>
  <si>
    <t>Tumbleweed certificate is assigned to the wrong person</t>
  </si>
  <si>
    <t>HTW3</t>
  </si>
  <si>
    <t>No written procedures for using Tumbleweed</t>
  </si>
  <si>
    <t>HTW4</t>
  </si>
  <si>
    <t>FTI is left on the device running the Tumbleweed application</t>
  </si>
  <si>
    <t>HTW5</t>
  </si>
  <si>
    <t xml:space="preserve">Axway does not run on a dedicated platform </t>
  </si>
  <si>
    <t>HTW6</t>
  </si>
  <si>
    <t>The data transfer agreement is not in place</t>
  </si>
  <si>
    <t>HMP1</t>
  </si>
  <si>
    <t>Media sanitization is not sufficient</t>
  </si>
  <si>
    <t>HPE1</t>
  </si>
  <si>
    <t>Printer does not lock and prevent access to the hard drive</t>
  </si>
  <si>
    <t>HPM1</t>
  </si>
  <si>
    <t xml:space="preserve">A senior information officer does not exist </t>
  </si>
  <si>
    <t>HTC1</t>
  </si>
  <si>
    <t>The Windows 2000 server is unsupported</t>
  </si>
  <si>
    <t>HTC10</t>
  </si>
  <si>
    <t>The ASA firewall is not configured securely</t>
  </si>
  <si>
    <t>HTC100</t>
  </si>
  <si>
    <t>HTC101</t>
  </si>
  <si>
    <t>The Palo Alto 7.1 firewall is not configured securely</t>
  </si>
  <si>
    <t>HTC102</t>
  </si>
  <si>
    <t>The Palo Alto 8.0 firewall is not configured securely</t>
  </si>
  <si>
    <t>HTC103</t>
  </si>
  <si>
    <t>The Palo Alto 8.1 firewall is not configured securely</t>
  </si>
  <si>
    <t>HTC104</t>
  </si>
  <si>
    <t>The MacOS 10.12 operating system is not configured securely</t>
  </si>
  <si>
    <t>HTC105</t>
  </si>
  <si>
    <t>The MacOS 10.13 operating system is not configured securely</t>
  </si>
  <si>
    <t>HTC106</t>
  </si>
  <si>
    <t>The MacOS 10.14 operating system is not configured securely</t>
  </si>
  <si>
    <t>HTC107</t>
  </si>
  <si>
    <t>The Windows 2019 Server is not configured securely</t>
  </si>
  <si>
    <t>HTC108</t>
  </si>
  <si>
    <t>The SQL Server 2016 database is not configured securely</t>
  </si>
  <si>
    <t>HTC109</t>
  </si>
  <si>
    <t>The IBM z/OS version 2.3.x is not configured securely</t>
  </si>
  <si>
    <t>HTC11</t>
  </si>
  <si>
    <t>The RACF Mainframe is not configured securely</t>
  </si>
  <si>
    <t>HTC110</t>
  </si>
  <si>
    <t>The SQL Server 2017 database is not configured securely</t>
  </si>
  <si>
    <t>HTC111</t>
  </si>
  <si>
    <t>The VMware ESXi 6.7 Hypervisor is not configured securely</t>
  </si>
  <si>
    <t>HTC112</t>
  </si>
  <si>
    <t>The Google Cloud environment is not configured securely</t>
  </si>
  <si>
    <t>HTC113</t>
  </si>
  <si>
    <t>The Azure Cloud environment is not configured securely</t>
  </si>
  <si>
    <t>HTC114</t>
  </si>
  <si>
    <t>The AWS Foundations environment is not configured securely</t>
  </si>
  <si>
    <t>HTC115</t>
  </si>
  <si>
    <t>The Cisco IOS v16.x is not configured securely</t>
  </si>
  <si>
    <t>HTC116</t>
  </si>
  <si>
    <t>The Red Hat Enterprise Linux 8 operating system is not configured securely</t>
  </si>
  <si>
    <t>HTC117</t>
  </si>
  <si>
    <t>The Oracle Enterprise Linux 8 operating system is not configured securely</t>
  </si>
  <si>
    <t>HTC118</t>
  </si>
  <si>
    <t>The CentOS 8 server is not configured securely</t>
  </si>
  <si>
    <t>HTC119</t>
  </si>
  <si>
    <t>The SQL Server 2019 instance is not configured securely</t>
  </si>
  <si>
    <t>HTC12</t>
  </si>
  <si>
    <t>The ACF2 Mainframe is not configured securely</t>
  </si>
  <si>
    <t>HTC120</t>
  </si>
  <si>
    <t>The IBM z/OS version 2.4.x is not configured securely</t>
  </si>
  <si>
    <t>HTC121</t>
  </si>
  <si>
    <t>The Palo Alto 9 firewall is not configured securely</t>
  </si>
  <si>
    <t>HTC122</t>
  </si>
  <si>
    <t>The IIS 10 web server is not configured securely</t>
  </si>
  <si>
    <t>HTC123</t>
  </si>
  <si>
    <t>The Debian 9 operating system is not configured securely</t>
  </si>
  <si>
    <t>HTC124</t>
  </si>
  <si>
    <t>The Debian 10 operating system is not configured securely</t>
  </si>
  <si>
    <t>HTC125</t>
  </si>
  <si>
    <t>The MacOS 10.15 operating system is not configured securely</t>
  </si>
  <si>
    <t>HTC126</t>
  </si>
  <si>
    <t>The Juniper operating system is not configured securely</t>
  </si>
  <si>
    <t>HTC127</t>
  </si>
  <si>
    <t>The IBM i7 operating system is not configured securely</t>
  </si>
  <si>
    <t>HTC128</t>
  </si>
  <si>
    <t>The MongoDB 3.6 database is not configured securely</t>
  </si>
  <si>
    <t>HTC129</t>
  </si>
  <si>
    <t>The MacOS 11.0 operating system is not configured securely</t>
  </si>
  <si>
    <t>HTC13</t>
  </si>
  <si>
    <t>The Top Secret Mainframe is not configured securely</t>
  </si>
  <si>
    <t>HTC130</t>
  </si>
  <si>
    <t>The Oracle 18c database is not configured securely</t>
  </si>
  <si>
    <t>HTC131</t>
  </si>
  <si>
    <t>The MySQL 8 database is not configured securely</t>
  </si>
  <si>
    <t>HTC132</t>
  </si>
  <si>
    <t>The IBM i7.x operating system is not configured securely</t>
  </si>
  <si>
    <t>HTC133</t>
  </si>
  <si>
    <t>The VMWare ESXi 7.0 Hypervisor is not configured securely</t>
  </si>
  <si>
    <t>HTC134</t>
  </si>
  <si>
    <t>HTC135</t>
  </si>
  <si>
    <t>The Palo Alto 9.1 firewall is not configured securely</t>
  </si>
  <si>
    <t>HTC136</t>
  </si>
  <si>
    <t xml:space="preserve">The SuSE 15 server is not configured securely </t>
  </si>
  <si>
    <t>HTC137</t>
  </si>
  <si>
    <t>The NXOS Operating System is not configured securely</t>
  </si>
  <si>
    <t>HTC138</t>
  </si>
  <si>
    <t>The Checkpoint R81 firewall is not configured securely</t>
  </si>
  <si>
    <t>HTC139</t>
  </si>
  <si>
    <t>The Checkpoint R82 firewall is not configured securely</t>
  </si>
  <si>
    <t>HTC14</t>
  </si>
  <si>
    <t>The Unisys Mainframe is not configured securely</t>
  </si>
  <si>
    <t>HTC15</t>
  </si>
  <si>
    <t>The i5OS Mainframe is not configured securely</t>
  </si>
  <si>
    <t>HTC16</t>
  </si>
  <si>
    <t>The VPN concentrator is not configured securely</t>
  </si>
  <si>
    <t>HTC17</t>
  </si>
  <si>
    <t>The Citrix Access Gateway is not configured securely</t>
  </si>
  <si>
    <t>HTC18</t>
  </si>
  <si>
    <t>The Windows XP Workstation is not configured securely</t>
  </si>
  <si>
    <t>HTC19</t>
  </si>
  <si>
    <t>The Windows 7 Workstation is not configured securely</t>
  </si>
  <si>
    <t>HTC2</t>
  </si>
  <si>
    <t>The Windows 2003 Server is not configured securely</t>
  </si>
  <si>
    <t>HTC20</t>
  </si>
  <si>
    <t>The Windows 8 Workstation is not configured securely</t>
  </si>
  <si>
    <t>HTC21</t>
  </si>
  <si>
    <t>Network protection capabilities are not configured securely</t>
  </si>
  <si>
    <t>HTC22</t>
  </si>
  <si>
    <t>The MFD is not configured securely</t>
  </si>
  <si>
    <t>HTC23</t>
  </si>
  <si>
    <t>The GenTax application is not configured securely</t>
  </si>
  <si>
    <t>HTC24</t>
  </si>
  <si>
    <t>The data warehouse is not configured securely</t>
  </si>
  <si>
    <t>HTC25</t>
  </si>
  <si>
    <t>The RSI data warehouse is not configured securely</t>
  </si>
  <si>
    <t>HTC26</t>
  </si>
  <si>
    <t>The Teradata data warehouse is not configured securely</t>
  </si>
  <si>
    <t>HTC27</t>
  </si>
  <si>
    <t>The DB2 database is not configured securely</t>
  </si>
  <si>
    <t>HTC28</t>
  </si>
  <si>
    <t>The Oracle 9g database is not configured securely</t>
  </si>
  <si>
    <t>HTC29</t>
  </si>
  <si>
    <t>The Oracle 10g database is not configured securely</t>
  </si>
  <si>
    <t>HTC3</t>
  </si>
  <si>
    <t>The Windows 2008 Standard Server is not configured securely</t>
  </si>
  <si>
    <t>HTC30</t>
  </si>
  <si>
    <t>The Oracle 11g database is not configured securely</t>
  </si>
  <si>
    <t>HTC31</t>
  </si>
  <si>
    <t>The SQL Server 2000 installation is unsupported</t>
  </si>
  <si>
    <t>HTC32</t>
  </si>
  <si>
    <t>The SQL Server 2005 installation is not configured securely</t>
  </si>
  <si>
    <t>HTC33</t>
  </si>
  <si>
    <t>The SQL Server 2008 installation is not configured securely</t>
  </si>
  <si>
    <t>HTC34</t>
  </si>
  <si>
    <t>The SQL Server 2012 installation is not configured securely</t>
  </si>
  <si>
    <t>HTC35</t>
  </si>
  <si>
    <t>The VMWare Hypervisor is not configured securely</t>
  </si>
  <si>
    <t>HTC36</t>
  </si>
  <si>
    <t>The Tumbleweed client is not configured securely</t>
  </si>
  <si>
    <t>HTC37</t>
  </si>
  <si>
    <t>The internet browser is not configured securely</t>
  </si>
  <si>
    <t>HTC38</t>
  </si>
  <si>
    <t>The storage area network device is not configured securely</t>
  </si>
  <si>
    <t>HTC39</t>
  </si>
  <si>
    <t>The voice-over IP network is not configured securely</t>
  </si>
  <si>
    <t>HTC4</t>
  </si>
  <si>
    <t>The Windows 2012 Standard Server is not configured securely</t>
  </si>
  <si>
    <t>HTC40</t>
  </si>
  <si>
    <t>The wireless network is not configured securely</t>
  </si>
  <si>
    <t>HTC41</t>
  </si>
  <si>
    <t>The custom web application is not configured securely</t>
  </si>
  <si>
    <t>HTC42</t>
  </si>
  <si>
    <t>The IVR system is not configured securely</t>
  </si>
  <si>
    <t>HTC43</t>
  </si>
  <si>
    <t>The web server is not configured securely</t>
  </si>
  <si>
    <t>HTC44</t>
  </si>
  <si>
    <t>The cloud computing environment is not configured securely</t>
  </si>
  <si>
    <t>HTC45</t>
  </si>
  <si>
    <t>The Apple iOS device is not configured securely</t>
  </si>
  <si>
    <t>HTC46</t>
  </si>
  <si>
    <t>The Google Android device is not configured securely</t>
  </si>
  <si>
    <t>HTC47</t>
  </si>
  <si>
    <t>The Blackberry OS device is not configured securely</t>
  </si>
  <si>
    <t>HTC48</t>
  </si>
  <si>
    <t>The Microsoft Windows RT device is not configured securely</t>
  </si>
  <si>
    <t>HTC49</t>
  </si>
  <si>
    <t>The mobile device is not configured securely</t>
  </si>
  <si>
    <t>HTC5</t>
  </si>
  <si>
    <t>The Solaris server is not configured securely</t>
  </si>
  <si>
    <t>HTC50</t>
  </si>
  <si>
    <t>Agency has not notified IRS of this technology</t>
  </si>
  <si>
    <t>HTC51</t>
  </si>
  <si>
    <t>Technology is not properly sanitized after use</t>
  </si>
  <si>
    <t>HTC52</t>
  </si>
  <si>
    <t>The AIX server is not configured securely</t>
  </si>
  <si>
    <t>HTC53</t>
  </si>
  <si>
    <t>The custom application is not configured securely</t>
  </si>
  <si>
    <t>HTC54</t>
  </si>
  <si>
    <t>The SuSE Linux server is not configured securely</t>
  </si>
  <si>
    <t>HTC55</t>
  </si>
  <si>
    <t>The Adabas database is not configured securely</t>
  </si>
  <si>
    <t>HTC56</t>
  </si>
  <si>
    <t>The Windows 10 operating system is not configured securely</t>
  </si>
  <si>
    <t>HTC57</t>
  </si>
  <si>
    <t>The Oracle 12c database is not configured securely</t>
  </si>
  <si>
    <t>HTC58</t>
  </si>
  <si>
    <t>The Red Hat Enterprise Linux 6 operating system is not configured securely</t>
  </si>
  <si>
    <t>HTC59</t>
  </si>
  <si>
    <t>The Red Hat Enterprise Linux 7 operating system is not configured securely</t>
  </si>
  <si>
    <t>HTC60</t>
  </si>
  <si>
    <t>The Windows 2016 Server is not configured securely</t>
  </si>
  <si>
    <t>HTC61</t>
  </si>
  <si>
    <t>The Windows 2012 R2 Server is not configured securely</t>
  </si>
  <si>
    <t>HTC62</t>
  </si>
  <si>
    <t>The SQL Server 2014 database is not configured securely</t>
  </si>
  <si>
    <t>HTC63</t>
  </si>
  <si>
    <t>The Windows 2008 R2 Server is not configured securely</t>
  </si>
  <si>
    <t>HTC64</t>
  </si>
  <si>
    <t>The High Volume Printer is not configured securely</t>
  </si>
  <si>
    <t>HTC65</t>
  </si>
  <si>
    <t>The system was not assessed during the onsite review</t>
  </si>
  <si>
    <t>HTC66</t>
  </si>
  <si>
    <t>The VMWare ESXi 5.5 Hypervisor is not configured securely</t>
  </si>
  <si>
    <t>HTC67</t>
  </si>
  <si>
    <t>The VMWare ESXi 6.0 Hypervisor is not configured securely</t>
  </si>
  <si>
    <t>HTC68</t>
  </si>
  <si>
    <t>The IBM z/OS version 1.13.x is not configured securely</t>
  </si>
  <si>
    <t>HTC69</t>
  </si>
  <si>
    <t>The IBM z/OS version 2.1.x is not configured securely</t>
  </si>
  <si>
    <t>HTC70</t>
  </si>
  <si>
    <t>The IBM z/OS version 2.2.x is not configured securely</t>
  </si>
  <si>
    <t>HTC71</t>
  </si>
  <si>
    <t>The Checkpoint R76 firewall is not configured securely</t>
  </si>
  <si>
    <t>HTC72</t>
  </si>
  <si>
    <t>The Checkpoint R77 firewall is not configured securely</t>
  </si>
  <si>
    <t>HTC73</t>
  </si>
  <si>
    <t>The Checkpoint R80 firewall is not configured securely</t>
  </si>
  <si>
    <t>HTC74</t>
  </si>
  <si>
    <t>The Oracle 11.2.0.4 database is not configured securely</t>
  </si>
  <si>
    <t>HTC75</t>
  </si>
  <si>
    <t>The Cisco IOS v12.x is not configured securely</t>
  </si>
  <si>
    <t>HTC76</t>
  </si>
  <si>
    <t>The Cisco IOS v15.x is not configured securely</t>
  </si>
  <si>
    <t>HTC77</t>
  </si>
  <si>
    <t>The AIX 6 server is not configured securely</t>
  </si>
  <si>
    <t>HTC78</t>
  </si>
  <si>
    <t>The AIX 7 server is not configured securely</t>
  </si>
  <si>
    <t>HTC79</t>
  </si>
  <si>
    <t xml:space="preserve">The CentOS 6 server is not configured securely </t>
  </si>
  <si>
    <t>HTC80</t>
  </si>
  <si>
    <t xml:space="preserve">The CentOS 7 server is not configured securely </t>
  </si>
  <si>
    <t>HTC81</t>
  </si>
  <si>
    <t xml:space="preserve">The OEL 6 server is not configured securely </t>
  </si>
  <si>
    <t>HTC82</t>
  </si>
  <si>
    <t>The OEL 7 server is not configured securely</t>
  </si>
  <si>
    <t>HTC83</t>
  </si>
  <si>
    <t xml:space="preserve">The Solaris 10 server is not configured securely </t>
  </si>
  <si>
    <t>HTC84</t>
  </si>
  <si>
    <t xml:space="preserve">The Solaris 11 server is not configured securely </t>
  </si>
  <si>
    <t>HTC85</t>
  </si>
  <si>
    <t xml:space="preserve">The SuSE 11 server is not configured securely </t>
  </si>
  <si>
    <t>HTC86</t>
  </si>
  <si>
    <t xml:space="preserve">The SuSE 12 server is not configured securely </t>
  </si>
  <si>
    <t>HTC87</t>
  </si>
  <si>
    <t>The VMWare Horizon 6 VDI solution is not configured securely</t>
  </si>
  <si>
    <t>HTC88</t>
  </si>
  <si>
    <t xml:space="preserve">The VMWare Horizon 7 VDI solution is not configured securely </t>
  </si>
  <si>
    <t>HTC89</t>
  </si>
  <si>
    <t>The Apache 2.2 web server is not configured securely</t>
  </si>
  <si>
    <t>HTC6</t>
  </si>
  <si>
    <t>The Red Hat Linux server is not configured securely</t>
  </si>
  <si>
    <t>HTC7</t>
  </si>
  <si>
    <t>The CentOS server is not configured securely</t>
  </si>
  <si>
    <t>HTC8</t>
  </si>
  <si>
    <t>The Cisco networking device is not configured securely</t>
  </si>
  <si>
    <t>HTC9</t>
  </si>
  <si>
    <t>The Cisco pix firewall is not configured securely</t>
  </si>
  <si>
    <t>HTC90</t>
  </si>
  <si>
    <t>The Apache 2.4 web server is not configured securely</t>
  </si>
  <si>
    <t>HTC92</t>
  </si>
  <si>
    <t>The ESXi 6.5 hypervisor is not configured securely</t>
  </si>
  <si>
    <t>HTC93</t>
  </si>
  <si>
    <t>The IIS 7.0 web server is not configured securely</t>
  </si>
  <si>
    <t>HTC94</t>
  </si>
  <si>
    <t>The IIS 7.5 web server is not configured securely</t>
  </si>
  <si>
    <t>HTC95</t>
  </si>
  <si>
    <t>The IIS 8.0 web server is not configured securely</t>
  </si>
  <si>
    <t>HTC96</t>
  </si>
  <si>
    <t>The IIS 8.5 web server is not configured securely</t>
  </si>
  <si>
    <t>HTC97</t>
  </si>
  <si>
    <t>The IBM DB2 v11 on z/OS is not configured securely</t>
  </si>
  <si>
    <t>HTC98</t>
  </si>
  <si>
    <t>The IBM DB2 v12 on z/OS is not configured securely</t>
  </si>
  <si>
    <t>HTC99</t>
  </si>
  <si>
    <t>The Cisco ASA 9.x (FW or VPN) is not configured securely</t>
  </si>
  <si>
    <t xml:space="preserve">This SCSEM is used by the IRS Office of Safeguards to evaluate compliance with IRS Publication 1075 for agencies that have implemented
systems that receive, store or process or transmit Federal Tax Information (FTI), for whose operating system a specific SCSEM does not exist.
Agencies should use this SCSEM to prepare for an upcoming Safeguards review. It is also an effective tool for agency use as part of internal periodic 
security assessments or internal inspections to ensure continued compliance in the years when a Safeguards review is not scheduled.  The agency 
can also use the SCSEM to identify the types of policies and procedures required to ensure continued compliance with IRS Publication 1075.
This SCSEM was created for the IRS Office of Safeguards based on the following resources.
▪ IRS Publication 1075, Tax Information Security Guidelines for Federal, State and Local Agencies (Rev. 11-2021) 
▪ NIST SP 800-53 Rev. 5, Recommended Security Controls for Federal Information Systems and Organizations </t>
  </si>
  <si>
    <t xml:space="preserve"> ▪ SCSEM Version: 2.6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</si>
</sst>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m/d/yyyy;@"/>
    <numFmt numFmtId="165" formatCode="[&lt;=9999999]###\-####;\(###\)\ ###\-####"/>
    <numFmt numFmtId="166" formatCode="0.0"/>
  </numFmts>
  <fonts count="21" x14ac:knownFonts="1">
    <font>
      <sz val="10"/>
      <name val="Arial"/>
    </font>
    <font>
      <sz val="11"/>
      <color indexed="8"/>
      <name val="Calibri"/>
      <family val="2"/>
    </font>
    <font>
      <sz val="8"/>
      <name val="Arial"/>
      <family val="2"/>
    </font>
    <font>
      <b/>
      <sz val="10"/>
      <name val="Arial"/>
      <family val="2"/>
    </font>
    <font>
      <b/>
      <sz val="12"/>
      <name val="Arial"/>
      <family val="2"/>
    </font>
    <font>
      <i/>
      <sz val="10"/>
      <name val="Arial"/>
      <family val="2"/>
    </font>
    <font>
      <sz val="10"/>
      <color indexed="8"/>
      <name val="Arial"/>
      <family val="2"/>
    </font>
    <font>
      <sz val="10"/>
      <name val="Arial"/>
      <family val="2"/>
    </font>
    <font>
      <i/>
      <sz val="9"/>
      <name val="Arial"/>
      <family val="2"/>
    </font>
    <font>
      <sz val="12"/>
      <name val="Arial"/>
      <family val="2"/>
    </font>
    <font>
      <u/>
      <sz val="10"/>
      <color indexed="12"/>
      <name val="Arial"/>
      <family val="2"/>
    </font>
    <font>
      <b/>
      <i/>
      <sz val="10"/>
      <name val="Arial"/>
      <family val="2"/>
    </font>
    <font>
      <b/>
      <u/>
      <sz val="10"/>
      <name val="Arial"/>
      <family val="2"/>
    </font>
    <font>
      <sz val="11"/>
      <color theme="1"/>
      <name val="Calibri"/>
      <family val="2"/>
      <scheme val="minor"/>
    </font>
    <font>
      <b/>
      <sz val="11"/>
      <color theme="1"/>
      <name val="Calibri"/>
      <family val="2"/>
      <scheme val="minor"/>
    </font>
    <font>
      <sz val="10"/>
      <color theme="1"/>
      <name val="Arial"/>
      <family val="2"/>
    </font>
    <font>
      <b/>
      <sz val="10"/>
      <color theme="1"/>
      <name val="Arial"/>
      <family val="2"/>
    </font>
    <font>
      <sz val="10"/>
      <color theme="0"/>
      <name val="Arial"/>
      <family val="2"/>
    </font>
    <font>
      <b/>
      <sz val="10"/>
      <color rgb="FFFF0000"/>
      <name val="Arial"/>
      <family val="2"/>
    </font>
    <font>
      <sz val="10"/>
      <color theme="1" tint="4.9989318521683403E-2"/>
      <name val="Arial"/>
      <family val="2"/>
    </font>
    <font>
      <sz val="12"/>
      <color theme="1"/>
      <name val="Calibri"/>
      <family val="2"/>
      <scheme val="minor"/>
    </font>
  </fonts>
  <fills count="10">
    <fill>
      <patternFill patternType="none"/>
    </fill>
    <fill>
      <patternFill patternType="gray125"/>
    </fill>
    <fill>
      <patternFill patternType="solid">
        <fgColor indexed="55"/>
        <bgColor indexed="64"/>
      </patternFill>
    </fill>
    <fill>
      <patternFill patternType="solid">
        <fgColor indexed="44"/>
        <bgColor indexed="64"/>
      </patternFill>
    </fill>
    <fill>
      <patternFill patternType="solid">
        <fgColor indexed="22"/>
        <bgColor indexed="64"/>
      </patternFill>
    </fill>
    <fill>
      <patternFill patternType="solid">
        <fgColor rgb="FFAFD7FF"/>
        <bgColor indexed="64"/>
      </patternFill>
    </fill>
    <fill>
      <patternFill patternType="solid">
        <fgColor rgb="FFB2B2B2"/>
        <bgColor indexed="64"/>
      </patternFill>
    </fill>
    <fill>
      <patternFill patternType="solid">
        <fgColor theme="0"/>
        <bgColor indexed="64"/>
      </patternFill>
    </fill>
    <fill>
      <patternFill patternType="solid">
        <fgColor theme="0" tint="-0.249977111117893"/>
        <bgColor indexed="64"/>
      </patternFill>
    </fill>
    <fill>
      <patternFill patternType="solid">
        <fgColor theme="2" tint="-9.9978637043366805E-2"/>
        <bgColor indexed="64"/>
      </patternFill>
    </fill>
  </fills>
  <borders count="45">
    <border>
      <left/>
      <right/>
      <top/>
      <bottom/>
      <diagonal/>
    </border>
    <border>
      <left style="thin">
        <color indexed="63"/>
      </left>
      <right style="thin">
        <color indexed="63"/>
      </right>
      <top style="thin">
        <color indexed="63"/>
      </top>
      <bottom style="thin">
        <color indexed="63"/>
      </bottom>
      <diagonal/>
    </border>
    <border>
      <left style="thin">
        <color indexed="63"/>
      </left>
      <right/>
      <top style="thin">
        <color indexed="63"/>
      </top>
      <bottom style="thin">
        <color indexed="63"/>
      </bottom>
      <diagonal/>
    </border>
    <border>
      <left/>
      <right/>
      <top style="thin">
        <color indexed="63"/>
      </top>
      <bottom style="thin">
        <color indexed="63"/>
      </bottom>
      <diagonal/>
    </border>
    <border>
      <left/>
      <right style="thin">
        <color indexed="63"/>
      </right>
      <top style="thin">
        <color indexed="63"/>
      </top>
      <bottom style="thin">
        <color indexed="63"/>
      </bottom>
      <diagonal/>
    </border>
    <border>
      <left style="thin">
        <color indexed="63"/>
      </left>
      <right/>
      <top style="thin">
        <color indexed="63"/>
      </top>
      <bottom/>
      <diagonal/>
    </border>
    <border>
      <left/>
      <right/>
      <top style="thin">
        <color indexed="63"/>
      </top>
      <bottom/>
      <diagonal/>
    </border>
    <border>
      <left/>
      <right style="thin">
        <color indexed="63"/>
      </right>
      <top style="thin">
        <color indexed="63"/>
      </top>
      <bottom/>
      <diagonal/>
    </border>
    <border>
      <left style="thin">
        <color indexed="63"/>
      </left>
      <right/>
      <top/>
      <bottom/>
      <diagonal/>
    </border>
    <border>
      <left/>
      <right style="thin">
        <color indexed="63"/>
      </right>
      <top/>
      <bottom/>
      <diagonal/>
    </border>
    <border>
      <left/>
      <right/>
      <top/>
      <bottom style="thin">
        <color indexed="63"/>
      </bottom>
      <diagonal/>
    </border>
    <border>
      <left/>
      <right style="thin">
        <color indexed="63"/>
      </right>
      <top/>
      <bottom style="thin">
        <color indexed="63"/>
      </bottom>
      <diagonal/>
    </border>
    <border>
      <left style="thin">
        <color indexed="63"/>
      </left>
      <right/>
      <top/>
      <bottom style="thin">
        <color indexed="63"/>
      </bottom>
      <diagonal/>
    </border>
    <border>
      <left/>
      <right style="thin">
        <color indexed="64"/>
      </right>
      <top style="thin">
        <color indexed="63"/>
      </top>
      <bottom style="thin">
        <color indexed="63"/>
      </bottom>
      <diagonal/>
    </border>
    <border>
      <left/>
      <right style="thin">
        <color indexed="64"/>
      </right>
      <top style="thin">
        <color indexed="63"/>
      </top>
      <bottom/>
      <diagonal/>
    </border>
    <border>
      <left/>
      <right style="thin">
        <color indexed="64"/>
      </right>
      <top/>
      <bottom/>
      <diagonal/>
    </border>
    <border>
      <left/>
      <right style="thin">
        <color indexed="64"/>
      </right>
      <top/>
      <bottom style="thin">
        <color indexed="63"/>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3"/>
      </bottom>
      <diagonal/>
    </border>
    <border>
      <left/>
      <right/>
      <top style="thin">
        <color indexed="64"/>
      </top>
      <bottom style="thin">
        <color indexed="63"/>
      </bottom>
      <diagonal/>
    </border>
    <border>
      <left/>
      <right style="thin">
        <color indexed="64"/>
      </right>
      <top style="thin">
        <color indexed="64"/>
      </top>
      <bottom style="thin">
        <color indexed="63"/>
      </bottom>
      <diagonal/>
    </border>
    <border>
      <left style="thin">
        <color indexed="64"/>
      </left>
      <right style="thin">
        <color indexed="63"/>
      </right>
      <top style="thin">
        <color indexed="64"/>
      </top>
      <bottom style="thin">
        <color indexed="64"/>
      </bottom>
      <diagonal/>
    </border>
    <border>
      <left style="thin">
        <color indexed="63"/>
      </left>
      <right style="thin">
        <color indexed="63"/>
      </right>
      <top style="thin">
        <color indexed="64"/>
      </top>
      <bottom style="thin">
        <color indexed="64"/>
      </bottom>
      <diagonal/>
    </border>
    <border>
      <left style="thin">
        <color indexed="63"/>
      </left>
      <right style="thin">
        <color indexed="64"/>
      </right>
      <top style="thin">
        <color indexed="64"/>
      </top>
      <bottom style="thin">
        <color indexed="64"/>
      </bottom>
      <diagonal/>
    </border>
    <border>
      <left style="thin">
        <color indexed="64"/>
      </left>
      <right/>
      <top style="thin">
        <color indexed="63"/>
      </top>
      <bottom style="thin">
        <color indexed="63"/>
      </bottom>
      <diagonal/>
    </border>
    <border>
      <left style="thin">
        <color indexed="63"/>
      </left>
      <right style="thin">
        <color indexed="64"/>
      </right>
      <top style="thin">
        <color indexed="63"/>
      </top>
      <bottom style="thin">
        <color indexed="63"/>
      </bottom>
      <diagonal/>
    </border>
    <border>
      <left style="thin">
        <color indexed="64"/>
      </left>
      <right style="thin">
        <color indexed="64"/>
      </right>
      <top style="thin">
        <color indexed="64"/>
      </top>
      <bottom style="thin">
        <color indexed="64"/>
      </bottom>
      <diagonal/>
    </border>
    <border>
      <left style="thin">
        <color indexed="64"/>
      </left>
      <right/>
      <top style="thin">
        <color indexed="63"/>
      </top>
      <bottom style="thin">
        <color indexed="64"/>
      </bottom>
      <diagonal/>
    </border>
    <border>
      <left/>
      <right style="thin">
        <color indexed="63"/>
      </right>
      <top style="thin">
        <color indexed="63"/>
      </top>
      <bottom style="thin">
        <color indexed="64"/>
      </bottom>
      <diagonal/>
    </border>
    <border>
      <left style="thin">
        <color indexed="63"/>
      </left>
      <right style="thin">
        <color indexed="63"/>
      </right>
      <top style="thin">
        <color indexed="63"/>
      </top>
      <bottom style="thin">
        <color indexed="64"/>
      </bottom>
      <diagonal/>
    </border>
    <border>
      <left style="thin">
        <color indexed="63"/>
      </left>
      <right style="thin">
        <color indexed="64"/>
      </right>
      <top style="thin">
        <color indexed="63"/>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3"/>
      </top>
      <bottom style="thin">
        <color indexed="64"/>
      </bottom>
      <diagonal/>
    </border>
    <border>
      <left style="thin">
        <color indexed="63"/>
      </left>
      <right style="thin">
        <color indexed="63"/>
      </right>
      <top style="thin">
        <color indexed="63"/>
      </top>
      <bottom/>
      <diagonal/>
    </border>
    <border>
      <left style="thin">
        <color indexed="64"/>
      </left>
      <right style="thin">
        <color indexed="64"/>
      </right>
      <top style="thin">
        <color indexed="64"/>
      </top>
      <bottom/>
      <diagonal/>
    </border>
    <border>
      <left style="thin">
        <color theme="1" tint="0.24994659260841701"/>
      </left>
      <right/>
      <top style="thin">
        <color theme="1" tint="0.24994659260841701"/>
      </top>
      <bottom style="thin">
        <color theme="1" tint="0.24994659260841701"/>
      </bottom>
      <diagonal/>
    </border>
  </borders>
  <cellStyleXfs count="6">
    <xf numFmtId="0" fontId="0" fillId="0" borderId="0"/>
    <xf numFmtId="0" fontId="10" fillId="0" borderId="0" applyNumberFormat="0" applyFill="0" applyBorder="0" applyAlignment="0" applyProtection="0">
      <alignment vertical="top"/>
      <protection locked="0"/>
    </xf>
    <xf numFmtId="0" fontId="7" fillId="0" borderId="0"/>
    <xf numFmtId="0" fontId="7" fillId="0" borderId="0"/>
    <xf numFmtId="0" fontId="13" fillId="0" borderId="0"/>
    <xf numFmtId="0" fontId="7" fillId="0" borderId="0"/>
  </cellStyleXfs>
  <cellXfs count="202">
    <xf numFmtId="0" fontId="0" fillId="0" borderId="0" xfId="0"/>
    <xf numFmtId="0" fontId="5" fillId="0" borderId="0" xfId="0" applyFont="1" applyAlignment="1">
      <alignment vertical="top" wrapText="1"/>
    </xf>
    <xf numFmtId="166" fontId="0" fillId="0" borderId="1" xfId="0" applyNumberFormat="1" applyBorder="1" applyAlignment="1">
      <alignment horizontal="left" vertical="top"/>
    </xf>
    <xf numFmtId="0" fontId="0" fillId="0" borderId="1" xfId="0" applyBorder="1" applyAlignment="1">
      <alignment horizontal="left" vertical="top"/>
    </xf>
    <xf numFmtId="14" fontId="0" fillId="0" borderId="1" xfId="0" applyNumberFormat="1" applyBorder="1" applyAlignment="1">
      <alignment horizontal="left" vertical="top"/>
    </xf>
    <xf numFmtId="14" fontId="0" fillId="0" borderId="0" xfId="0" applyNumberFormat="1"/>
    <xf numFmtId="0" fontId="3" fillId="2" borderId="2" xfId="0" applyFont="1" applyFill="1" applyBorder="1"/>
    <xf numFmtId="0" fontId="3" fillId="2" borderId="3" xfId="0" applyFont="1" applyFill="1" applyBorder="1"/>
    <xf numFmtId="0" fontId="3" fillId="2" borderId="4" xfId="0" applyFont="1" applyFill="1" applyBorder="1"/>
    <xf numFmtId="0" fontId="3" fillId="0" borderId="5" xfId="0" applyFont="1" applyBorder="1" applyAlignment="1">
      <alignment vertical="center"/>
    </xf>
    <xf numFmtId="0" fontId="3" fillId="0" borderId="6" xfId="0" applyFont="1" applyBorder="1" applyAlignment="1">
      <alignment vertical="center"/>
    </xf>
    <xf numFmtId="0" fontId="3" fillId="0" borderId="7" xfId="0" applyFont="1" applyBorder="1" applyAlignment="1">
      <alignment vertical="center"/>
    </xf>
    <xf numFmtId="0" fontId="7" fillId="0" borderId="8" xfId="0" applyFont="1" applyBorder="1" applyAlignment="1">
      <alignment vertical="top"/>
    </xf>
    <xf numFmtId="0" fontId="7" fillId="0" borderId="0" xfId="0" applyFont="1" applyAlignment="1">
      <alignment vertical="top"/>
    </xf>
    <xf numFmtId="0" fontId="7" fillId="0" borderId="9" xfId="0" applyFont="1" applyBorder="1" applyAlignment="1">
      <alignment vertical="top"/>
    </xf>
    <xf numFmtId="0" fontId="7" fillId="0" borderId="10" xfId="0" applyFont="1" applyBorder="1" applyAlignment="1">
      <alignment vertical="top"/>
    </xf>
    <xf numFmtId="0" fontId="7" fillId="0" borderId="11" xfId="0" applyFont="1" applyBorder="1" applyAlignment="1">
      <alignment vertical="top"/>
    </xf>
    <xf numFmtId="0" fontId="5" fillId="0" borderId="0" xfId="0" applyFont="1" applyAlignment="1">
      <alignment vertical="top"/>
    </xf>
    <xf numFmtId="0" fontId="7" fillId="0" borderId="12" xfId="0" applyFont="1" applyBorder="1" applyAlignment="1">
      <alignment vertical="top"/>
    </xf>
    <xf numFmtId="0" fontId="3" fillId="5" borderId="1" xfId="0" applyFont="1" applyFill="1" applyBorder="1" applyAlignment="1">
      <alignment horizontal="left" vertical="center" wrapText="1"/>
    </xf>
    <xf numFmtId="0" fontId="0" fillId="5" borderId="4" xfId="0" applyFill="1" applyBorder="1" applyAlignment="1">
      <alignment vertical="center"/>
    </xf>
    <xf numFmtId="0" fontId="7" fillId="3" borderId="6" xfId="0" applyFont="1" applyFill="1" applyBorder="1"/>
    <xf numFmtId="0" fontId="9" fillId="3" borderId="0" xfId="0" applyFont="1" applyFill="1"/>
    <xf numFmtId="0" fontId="7" fillId="3" borderId="0" xfId="0" applyFont="1" applyFill="1"/>
    <xf numFmtId="0" fontId="0" fillId="3" borderId="12" xfId="0" applyFill="1" applyBorder="1"/>
    <xf numFmtId="0" fontId="7" fillId="3" borderId="10" xfId="0" applyFont="1" applyFill="1" applyBorder="1"/>
    <xf numFmtId="0" fontId="3" fillId="4" borderId="5" xfId="0" applyFont="1" applyFill="1" applyBorder="1" applyAlignment="1">
      <alignment vertical="center"/>
    </xf>
    <xf numFmtId="0" fontId="3" fillId="4" borderId="6" xfId="0" applyFont="1" applyFill="1" applyBorder="1" applyAlignment="1">
      <alignment vertical="center"/>
    </xf>
    <xf numFmtId="0" fontId="7" fillId="4" borderId="8" xfId="0" applyFont="1" applyFill="1" applyBorder="1" applyAlignment="1">
      <alignment vertical="top"/>
    </xf>
    <xf numFmtId="0" fontId="0" fillId="4" borderId="0" xfId="0" applyFill="1" applyAlignment="1">
      <alignment vertical="top"/>
    </xf>
    <xf numFmtId="0" fontId="0" fillId="4" borderId="12" xfId="0" applyFill="1" applyBorder="1" applyAlignment="1">
      <alignment vertical="top"/>
    </xf>
    <xf numFmtId="0" fontId="0" fillId="4" borderId="10" xfId="0" applyFill="1" applyBorder="1" applyAlignment="1">
      <alignment vertical="top"/>
    </xf>
    <xf numFmtId="0" fontId="3" fillId="2" borderId="2" xfId="0" applyFont="1" applyFill="1" applyBorder="1" applyAlignment="1">
      <alignment vertical="center"/>
    </xf>
    <xf numFmtId="0" fontId="3" fillId="2" borderId="3" xfId="0" applyFont="1" applyFill="1" applyBorder="1" applyAlignment="1">
      <alignment vertical="center"/>
    </xf>
    <xf numFmtId="0" fontId="3" fillId="0" borderId="2" xfId="0" applyFont="1" applyBorder="1" applyAlignment="1">
      <alignment vertical="center"/>
    </xf>
    <xf numFmtId="0" fontId="0" fillId="5" borderId="2" xfId="0" applyFill="1" applyBorder="1" applyAlignment="1">
      <alignment vertical="center"/>
    </xf>
    <xf numFmtId="0" fontId="0" fillId="5" borderId="3" xfId="0" applyFill="1" applyBorder="1" applyAlignment="1">
      <alignment vertical="center"/>
    </xf>
    <xf numFmtId="0" fontId="15" fillId="0" borderId="13" xfId="0" applyFont="1" applyBorder="1" applyAlignment="1">
      <alignment vertical="center" wrapText="1"/>
    </xf>
    <xf numFmtId="165" fontId="15" fillId="0" borderId="13" xfId="0" applyNumberFormat="1" applyFont="1" applyBorder="1" applyAlignment="1">
      <alignment vertical="center" wrapText="1"/>
    </xf>
    <xf numFmtId="0" fontId="3" fillId="5" borderId="2" xfId="0" applyFont="1" applyFill="1" applyBorder="1" applyAlignment="1">
      <alignment vertical="center"/>
    </xf>
    <xf numFmtId="0" fontId="3" fillId="5" borderId="3" xfId="0" applyFont="1" applyFill="1" applyBorder="1" applyAlignment="1">
      <alignment vertical="center"/>
    </xf>
    <xf numFmtId="0" fontId="3" fillId="5" borderId="4" xfId="0" applyFont="1" applyFill="1" applyBorder="1" applyAlignment="1">
      <alignment vertical="center"/>
    </xf>
    <xf numFmtId="0" fontId="3" fillId="6" borderId="5" xfId="0" applyFont="1" applyFill="1" applyBorder="1" applyAlignment="1">
      <alignment vertical="top"/>
    </xf>
    <xf numFmtId="0" fontId="3" fillId="6" borderId="6" xfId="0" applyFont="1" applyFill="1" applyBorder="1" applyAlignment="1">
      <alignment vertical="top"/>
    </xf>
    <xf numFmtId="0" fontId="3" fillId="6" borderId="7" xfId="0" applyFont="1" applyFill="1" applyBorder="1" applyAlignment="1">
      <alignment vertical="top"/>
    </xf>
    <xf numFmtId="0" fontId="7" fillId="0" borderId="5" xfId="0" applyFont="1" applyBorder="1" applyAlignment="1">
      <alignment vertical="top"/>
    </xf>
    <xf numFmtId="0" fontId="7" fillId="0" borderId="6" xfId="0" applyFont="1" applyBorder="1" applyAlignment="1">
      <alignment vertical="top"/>
    </xf>
    <xf numFmtId="0" fontId="7" fillId="0" borderId="7" xfId="0" applyFont="1" applyBorder="1" applyAlignment="1">
      <alignment vertical="top"/>
    </xf>
    <xf numFmtId="0" fontId="3" fillId="6" borderId="12" xfId="0" applyFont="1" applyFill="1" applyBorder="1" applyAlignment="1">
      <alignment vertical="top"/>
    </xf>
    <xf numFmtId="0" fontId="3" fillId="6" borderId="10" xfId="0" applyFont="1" applyFill="1" applyBorder="1" applyAlignment="1">
      <alignment vertical="top"/>
    </xf>
    <xf numFmtId="0" fontId="3" fillId="6" borderId="11" xfId="0" applyFont="1" applyFill="1" applyBorder="1" applyAlignment="1">
      <alignment vertical="top"/>
    </xf>
    <xf numFmtId="0" fontId="3" fillId="6" borderId="2" xfId="0" applyFont="1" applyFill="1" applyBorder="1" applyAlignment="1">
      <alignment vertical="top"/>
    </xf>
    <xf numFmtId="0" fontId="3" fillId="6" borderId="3" xfId="0" applyFont="1" applyFill="1" applyBorder="1" applyAlignment="1">
      <alignment vertical="top"/>
    </xf>
    <xf numFmtId="0" fontId="3" fillId="6" borderId="4" xfId="0" applyFont="1" applyFill="1" applyBorder="1" applyAlignment="1">
      <alignment vertical="top"/>
    </xf>
    <xf numFmtId="0" fontId="7" fillId="0" borderId="2" xfId="0" applyFont="1" applyBorder="1" applyAlignment="1">
      <alignment vertical="top"/>
    </xf>
    <xf numFmtId="0" fontId="7" fillId="0" borderId="3" xfId="0" applyFont="1" applyBorder="1" applyAlignment="1">
      <alignment vertical="top"/>
    </xf>
    <xf numFmtId="0" fontId="7" fillId="0" borderId="4" xfId="0" applyFont="1" applyBorder="1" applyAlignment="1">
      <alignment vertical="top"/>
    </xf>
    <xf numFmtId="0" fontId="3" fillId="6" borderId="8" xfId="0" applyFont="1" applyFill="1" applyBorder="1" applyAlignment="1">
      <alignment vertical="top"/>
    </xf>
    <xf numFmtId="0" fontId="3" fillId="6" borderId="0" xfId="0" applyFont="1" applyFill="1" applyAlignment="1">
      <alignment vertical="top"/>
    </xf>
    <xf numFmtId="0" fontId="3" fillId="6" borderId="9" xfId="0" applyFont="1" applyFill="1" applyBorder="1" applyAlignment="1">
      <alignment vertical="top"/>
    </xf>
    <xf numFmtId="0" fontId="6" fillId="4" borderId="0" xfId="0" applyFont="1" applyFill="1"/>
    <xf numFmtId="0" fontId="4" fillId="3" borderId="5" xfId="0" applyFont="1" applyFill="1" applyBorder="1"/>
    <xf numFmtId="0" fontId="4" fillId="3" borderId="8" xfId="0" applyFont="1" applyFill="1" applyBorder="1"/>
    <xf numFmtId="0" fontId="15" fillId="3" borderId="8" xfId="0" applyFont="1" applyFill="1" applyBorder="1"/>
    <xf numFmtId="0" fontId="7" fillId="0" borderId="0" xfId="0" applyFont="1"/>
    <xf numFmtId="0" fontId="7" fillId="0" borderId="1" xfId="0" applyFont="1" applyBorder="1" applyAlignment="1">
      <alignment horizontal="left" vertical="top"/>
    </xf>
    <xf numFmtId="0" fontId="7" fillId="0" borderId="1" xfId="2" applyBorder="1" applyAlignment="1">
      <alignment horizontal="left" vertical="top" wrapText="1"/>
    </xf>
    <xf numFmtId="166" fontId="7" fillId="0" borderId="1" xfId="2" applyNumberFormat="1" applyBorder="1" applyAlignment="1">
      <alignment horizontal="left" vertical="top" wrapText="1"/>
    </xf>
    <xf numFmtId="14" fontId="7" fillId="0" borderId="2" xfId="2" applyNumberFormat="1" applyBorder="1" applyAlignment="1">
      <alignment horizontal="left" vertical="top" wrapText="1"/>
    </xf>
    <xf numFmtId="166" fontId="7" fillId="0" borderId="1" xfId="2" applyNumberFormat="1" applyBorder="1" applyAlignment="1">
      <alignment horizontal="left" vertical="top"/>
    </xf>
    <xf numFmtId="14" fontId="7" fillId="0" borderId="2" xfId="2" applyNumberFormat="1" applyBorder="1" applyAlignment="1">
      <alignment horizontal="left" vertical="top"/>
    </xf>
    <xf numFmtId="0" fontId="7" fillId="0" borderId="1" xfId="2" applyBorder="1" applyAlignment="1">
      <alignment horizontal="left" vertical="top"/>
    </xf>
    <xf numFmtId="14" fontId="0" fillId="0" borderId="2" xfId="0" applyNumberFormat="1" applyBorder="1" applyAlignment="1">
      <alignment horizontal="left" vertical="top"/>
    </xf>
    <xf numFmtId="0" fontId="7" fillId="0" borderId="1" xfId="0" applyFont="1" applyBorder="1" applyAlignment="1">
      <alignment horizontal="left" vertical="top" wrapText="1"/>
    </xf>
    <xf numFmtId="0" fontId="6" fillId="4" borderId="0" xfId="0" applyFont="1" applyFill="1" applyAlignment="1">
      <alignment vertical="center"/>
    </xf>
    <xf numFmtId="0" fontId="7" fillId="3" borderId="14" xfId="0" applyFont="1" applyFill="1" applyBorder="1"/>
    <xf numFmtId="0" fontId="9" fillId="3" borderId="15" xfId="0" applyFont="1" applyFill="1" applyBorder="1"/>
    <xf numFmtId="0" fontId="7" fillId="3" borderId="15" xfId="0" applyFont="1" applyFill="1" applyBorder="1"/>
    <xf numFmtId="0" fontId="7" fillId="3" borderId="16" xfId="0" applyFont="1" applyFill="1" applyBorder="1"/>
    <xf numFmtId="0" fontId="3" fillId="4" borderId="14" xfId="0" applyFont="1" applyFill="1" applyBorder="1" applyAlignment="1">
      <alignment vertical="center"/>
    </xf>
    <xf numFmtId="0" fontId="0" fillId="4" borderId="15" xfId="0" applyFill="1" applyBorder="1" applyAlignment="1">
      <alignment vertical="top"/>
    </xf>
    <xf numFmtId="0" fontId="0" fillId="4" borderId="16" xfId="0" applyFill="1" applyBorder="1" applyAlignment="1">
      <alignment vertical="top"/>
    </xf>
    <xf numFmtId="0" fontId="0" fillId="0" borderId="15" xfId="0" applyBorder="1"/>
    <xf numFmtId="0" fontId="3" fillId="2" borderId="13" xfId="0" applyFont="1" applyFill="1" applyBorder="1" applyAlignment="1">
      <alignment vertical="center"/>
    </xf>
    <xf numFmtId="0" fontId="7" fillId="0" borderId="0" xfId="0" applyFont="1" applyAlignment="1">
      <alignment vertical="center"/>
    </xf>
    <xf numFmtId="0" fontId="0" fillId="0" borderId="17" xfId="0" applyBorder="1"/>
    <xf numFmtId="0" fontId="0" fillId="0" borderId="18" xfId="0" applyBorder="1"/>
    <xf numFmtId="0" fontId="0" fillId="0" borderId="19" xfId="0" applyBorder="1"/>
    <xf numFmtId="0" fontId="3" fillId="7" borderId="20" xfId="0" applyFont="1" applyFill="1" applyBorder="1"/>
    <xf numFmtId="0" fontId="3" fillId="5" borderId="17" xfId="0" applyFont="1" applyFill="1" applyBorder="1"/>
    <xf numFmtId="0" fontId="3" fillId="5" borderId="18" xfId="0" applyFont="1" applyFill="1" applyBorder="1"/>
    <xf numFmtId="0" fontId="3" fillId="5" borderId="19" xfId="0" applyFont="1" applyFill="1" applyBorder="1"/>
    <xf numFmtId="0" fontId="5" fillId="7" borderId="20" xfId="0" applyFont="1" applyFill="1" applyBorder="1"/>
    <xf numFmtId="0" fontId="3" fillId="4" borderId="21" xfId="0" applyFont="1" applyFill="1" applyBorder="1"/>
    <xf numFmtId="0" fontId="0" fillId="8" borderId="22" xfId="0" applyFill="1" applyBorder="1"/>
    <xf numFmtId="0" fontId="3" fillId="4" borderId="22" xfId="0" applyFont="1" applyFill="1" applyBorder="1"/>
    <xf numFmtId="0" fontId="0" fillId="8" borderId="23" xfId="0" applyFill="1" applyBorder="1"/>
    <xf numFmtId="0" fontId="3" fillId="4" borderId="24" xfId="0" applyFont="1" applyFill="1" applyBorder="1"/>
    <xf numFmtId="0" fontId="3" fillId="4" borderId="25" xfId="0" applyFont="1" applyFill="1" applyBorder="1"/>
    <xf numFmtId="0" fontId="3" fillId="4" borderId="26" xfId="0" applyFont="1" applyFill="1" applyBorder="1"/>
    <xf numFmtId="0" fontId="0" fillId="7" borderId="20" xfId="0" applyFill="1" applyBorder="1"/>
    <xf numFmtId="0" fontId="8" fillId="5" borderId="27" xfId="0" applyFont="1" applyFill="1" applyBorder="1" applyAlignment="1">
      <alignment horizontal="center" vertical="center" wrapText="1"/>
    </xf>
    <xf numFmtId="0" fontId="8" fillId="5" borderId="28" xfId="0" applyFont="1" applyFill="1" applyBorder="1" applyAlignment="1">
      <alignment horizontal="center" vertical="center" wrapText="1"/>
    </xf>
    <xf numFmtId="0" fontId="8" fillId="5" borderId="29" xfId="0" applyFont="1" applyFill="1" applyBorder="1" applyAlignment="1">
      <alignment horizontal="center" vertical="center" wrapText="1"/>
    </xf>
    <xf numFmtId="0" fontId="7" fillId="5" borderId="30" xfId="0" applyFont="1" applyFill="1" applyBorder="1" applyAlignment="1">
      <alignment vertical="center"/>
    </xf>
    <xf numFmtId="0" fontId="8" fillId="5" borderId="1" xfId="0" applyFont="1" applyFill="1" applyBorder="1" applyAlignment="1">
      <alignment horizontal="center" vertical="center"/>
    </xf>
    <xf numFmtId="0" fontId="8" fillId="5" borderId="31" xfId="0" applyFont="1" applyFill="1" applyBorder="1" applyAlignment="1">
      <alignment horizontal="center" vertical="center"/>
    </xf>
    <xf numFmtId="0" fontId="5" fillId="7" borderId="20" xfId="0" applyFont="1" applyFill="1" applyBorder="1" applyAlignment="1">
      <alignment vertical="top"/>
    </xf>
    <xf numFmtId="0" fontId="5" fillId="0" borderId="32" xfId="0" applyFont="1" applyBorder="1" applyAlignment="1">
      <alignment horizontal="center" vertical="center"/>
    </xf>
    <xf numFmtId="0" fontId="3" fillId="0" borderId="33" xfId="0" applyFont="1" applyBorder="1" applyAlignment="1">
      <alignment vertical="center"/>
    </xf>
    <xf numFmtId="0" fontId="3" fillId="0" borderId="34" xfId="0" applyFont="1" applyBorder="1" applyAlignment="1">
      <alignment vertical="center"/>
    </xf>
    <xf numFmtId="0" fontId="7" fillId="0" borderId="35" xfId="0" applyFont="1" applyBorder="1" applyAlignment="1">
      <alignment horizontal="center" vertical="center"/>
    </xf>
    <xf numFmtId="0" fontId="7" fillId="0" borderId="36" xfId="0" applyFont="1" applyBorder="1" applyAlignment="1">
      <alignment horizontal="center" vertical="center"/>
    </xf>
    <xf numFmtId="0" fontId="3" fillId="0" borderId="0" xfId="0" applyFont="1"/>
    <xf numFmtId="0" fontId="3" fillId="4" borderId="23" xfId="0" applyFont="1" applyFill="1" applyBorder="1"/>
    <xf numFmtId="0" fontId="0" fillId="0" borderId="20" xfId="0" applyBorder="1"/>
    <xf numFmtId="0" fontId="8" fillId="5" borderId="37" xfId="0" applyFont="1" applyFill="1" applyBorder="1" applyAlignment="1">
      <alignment horizontal="center" vertical="center"/>
    </xf>
    <xf numFmtId="0" fontId="8" fillId="7" borderId="0" xfId="0" applyFont="1" applyFill="1" applyAlignment="1">
      <alignment horizontal="center" vertical="center"/>
    </xf>
    <xf numFmtId="0" fontId="7" fillId="0" borderId="32" xfId="0" applyFont="1" applyBorder="1" applyAlignment="1">
      <alignment horizontal="center" vertical="center"/>
    </xf>
    <xf numFmtId="0" fontId="5" fillId="0" borderId="32" xfId="0" applyFont="1" applyBorder="1" applyAlignment="1">
      <alignment horizontal="center" vertical="top" wrapText="1"/>
    </xf>
    <xf numFmtId="0" fontId="0" fillId="0" borderId="38" xfId="0" applyBorder="1"/>
    <xf numFmtId="0" fontId="0" fillId="0" borderId="39" xfId="0" applyBorder="1"/>
    <xf numFmtId="0" fontId="5" fillId="0" borderId="39" xfId="0" applyFont="1" applyBorder="1" applyAlignment="1">
      <alignment vertical="top" wrapText="1"/>
    </xf>
    <xf numFmtId="0" fontId="0" fillId="0" borderId="40" xfId="0" applyBorder="1"/>
    <xf numFmtId="0" fontId="16" fillId="6" borderId="17" xfId="0" applyFont="1" applyFill="1" applyBorder="1" applyAlignment="1">
      <alignment vertical="top"/>
    </xf>
    <xf numFmtId="0" fontId="3" fillId="6" borderId="18" xfId="0" applyFont="1" applyFill="1" applyBorder="1" applyAlignment="1">
      <alignment vertical="top"/>
    </xf>
    <xf numFmtId="0" fontId="3" fillId="6" borderId="19" xfId="0" applyFont="1" applyFill="1" applyBorder="1" applyAlignment="1">
      <alignment vertical="top"/>
    </xf>
    <xf numFmtId="0" fontId="3" fillId="6" borderId="20" xfId="0" applyFont="1" applyFill="1" applyBorder="1" applyAlignment="1">
      <alignment vertical="top"/>
    </xf>
    <xf numFmtId="0" fontId="3" fillId="6" borderId="15" xfId="0" applyFont="1" applyFill="1" applyBorder="1" applyAlignment="1">
      <alignment vertical="top"/>
    </xf>
    <xf numFmtId="0" fontId="3" fillId="6" borderId="38" xfId="0" applyFont="1" applyFill="1" applyBorder="1" applyAlignment="1">
      <alignment vertical="top"/>
    </xf>
    <xf numFmtId="0" fontId="3" fillId="6" borderId="39" xfId="0" applyFont="1" applyFill="1" applyBorder="1" applyAlignment="1">
      <alignment vertical="top"/>
    </xf>
    <xf numFmtId="0" fontId="3" fillId="6" borderId="40" xfId="0" applyFont="1" applyFill="1" applyBorder="1" applyAlignment="1">
      <alignment vertical="top"/>
    </xf>
    <xf numFmtId="0" fontId="0" fillId="0" borderId="0" xfId="0" applyProtection="1">
      <protection locked="0"/>
    </xf>
    <xf numFmtId="0" fontId="3" fillId="5" borderId="32" xfId="0" applyFont="1" applyFill="1" applyBorder="1" applyAlignment="1" applyProtection="1">
      <alignment vertical="top" wrapText="1"/>
      <protection locked="0"/>
    </xf>
    <xf numFmtId="0" fontId="7" fillId="0" borderId="0" xfId="0" applyFont="1" applyProtection="1">
      <protection locked="0"/>
    </xf>
    <xf numFmtId="0" fontId="7" fillId="0" borderId="32" xfId="2" applyBorder="1" applyAlignment="1">
      <alignment horizontal="center" vertical="top"/>
    </xf>
    <xf numFmtId="0" fontId="7" fillId="7" borderId="21" xfId="0" applyFont="1" applyFill="1" applyBorder="1"/>
    <xf numFmtId="0" fontId="7" fillId="0" borderId="22" xfId="0" applyFont="1" applyBorder="1"/>
    <xf numFmtId="2" fontId="3" fillId="0" borderId="23" xfId="0" applyNumberFormat="1" applyFont="1" applyBorder="1" applyAlignment="1">
      <alignment horizontal="center"/>
    </xf>
    <xf numFmtId="0" fontId="11" fillId="0" borderId="32" xfId="0" applyFont="1" applyBorder="1" applyAlignment="1">
      <alignment horizontal="center" vertical="center"/>
    </xf>
    <xf numFmtId="0" fontId="11" fillId="0" borderId="32" xfId="0" applyFont="1" applyBorder="1" applyAlignment="1">
      <alignment horizontal="center" vertical="center" wrapText="1"/>
    </xf>
    <xf numFmtId="9" fontId="11" fillId="0" borderId="32" xfId="0" applyNumberFormat="1" applyFont="1" applyBorder="1" applyAlignment="1">
      <alignment horizontal="center" vertical="center"/>
    </xf>
    <xf numFmtId="0" fontId="7" fillId="0" borderId="31" xfId="0" applyFont="1" applyBorder="1" applyAlignment="1" applyProtection="1">
      <alignment horizontal="left" vertical="center"/>
      <protection locked="0"/>
    </xf>
    <xf numFmtId="0" fontId="0" fillId="0" borderId="15" xfId="0" applyBorder="1" applyAlignment="1">
      <alignment horizontal="left"/>
    </xf>
    <xf numFmtId="0" fontId="3" fillId="2" borderId="13" xfId="0" applyFont="1" applyFill="1" applyBorder="1" applyAlignment="1">
      <alignment horizontal="left" vertical="center"/>
    </xf>
    <xf numFmtId="0" fontId="0" fillId="5" borderId="13" xfId="0" applyFill="1" applyBorder="1" applyAlignment="1">
      <alignment horizontal="left" vertical="center"/>
    </xf>
    <xf numFmtId="0" fontId="3" fillId="7" borderId="4" xfId="0" applyFont="1" applyFill="1" applyBorder="1" applyAlignment="1">
      <alignment vertical="center"/>
    </xf>
    <xf numFmtId="0" fontId="3" fillId="7" borderId="2" xfId="0" applyFont="1" applyFill="1" applyBorder="1" applyAlignment="1">
      <alignment horizontal="left" vertical="center"/>
    </xf>
    <xf numFmtId="0" fontId="3" fillId="0" borderId="2" xfId="0" applyFont="1" applyBorder="1" applyAlignment="1">
      <alignment horizontal="left" vertical="center"/>
    </xf>
    <xf numFmtId="0" fontId="1" fillId="7" borderId="0" xfId="0" applyFont="1" applyFill="1"/>
    <xf numFmtId="0" fontId="11" fillId="0" borderId="32" xfId="0" applyFont="1" applyBorder="1" applyAlignment="1">
      <alignment horizontal="center"/>
    </xf>
    <xf numFmtId="0" fontId="17" fillId="7" borderId="0" xfId="0" applyFont="1" applyFill="1"/>
    <xf numFmtId="0" fontId="18" fillId="7" borderId="0" xfId="0" applyFont="1" applyFill="1"/>
    <xf numFmtId="0" fontId="0" fillId="7" borderId="0" xfId="0" applyFill="1"/>
    <xf numFmtId="0" fontId="3" fillId="2" borderId="22" xfId="0" applyFont="1" applyFill="1" applyBorder="1" applyProtection="1">
      <protection locked="0"/>
    </xf>
    <xf numFmtId="0" fontId="7" fillId="0" borderId="32" xfId="0" applyFont="1" applyBorder="1" applyAlignment="1" applyProtection="1">
      <alignment vertical="top" wrapText="1"/>
      <protection locked="0"/>
    </xf>
    <xf numFmtId="0" fontId="3" fillId="2" borderId="3" xfId="0" applyFont="1" applyFill="1" applyBorder="1" applyAlignment="1" applyProtection="1">
      <alignment vertical="top" wrapText="1"/>
      <protection locked="0"/>
    </xf>
    <xf numFmtId="0" fontId="3" fillId="2" borderId="41" xfId="0" applyFont="1" applyFill="1" applyBorder="1" applyAlignment="1" applyProtection="1">
      <alignment vertical="top" wrapText="1"/>
      <protection locked="0"/>
    </xf>
    <xf numFmtId="0" fontId="0" fillId="0" borderId="0" xfId="0" applyAlignment="1" applyProtection="1">
      <alignment vertical="top" wrapText="1"/>
      <protection locked="0"/>
    </xf>
    <xf numFmtId="0" fontId="6" fillId="4" borderId="0" xfId="0" applyFont="1" applyFill="1" applyAlignment="1">
      <alignment vertical="top" wrapText="1"/>
    </xf>
    <xf numFmtId="0" fontId="7" fillId="0" borderId="32" xfId="0" applyFont="1" applyBorder="1" applyAlignment="1">
      <alignment horizontal="center" vertical="center" wrapText="1"/>
    </xf>
    <xf numFmtId="0" fontId="3" fillId="5" borderId="42" xfId="0" applyFont="1" applyFill="1" applyBorder="1" applyAlignment="1">
      <alignment vertical="top" wrapText="1"/>
    </xf>
    <xf numFmtId="0" fontId="3" fillId="5" borderId="19" xfId="0" applyFont="1" applyFill="1" applyBorder="1" applyAlignment="1" applyProtection="1">
      <alignment vertical="top" wrapText="1"/>
      <protection locked="0"/>
    </xf>
    <xf numFmtId="0" fontId="3" fillId="5" borderId="43" xfId="0" applyFont="1" applyFill="1" applyBorder="1" applyAlignment="1" applyProtection="1">
      <alignment vertical="top" wrapText="1"/>
      <protection locked="0"/>
    </xf>
    <xf numFmtId="0" fontId="6" fillId="4" borderId="9" xfId="0" applyFont="1" applyFill="1" applyBorder="1" applyAlignment="1">
      <alignment vertical="center"/>
    </xf>
    <xf numFmtId="0" fontId="7" fillId="0" borderId="32" xfId="0" applyFont="1" applyBorder="1" applyAlignment="1" applyProtection="1">
      <alignment horizontal="left" vertical="top" wrapText="1"/>
      <protection locked="0"/>
    </xf>
    <xf numFmtId="0" fontId="7" fillId="0" borderId="32" xfId="4" applyFont="1" applyBorder="1" applyAlignment="1">
      <alignment vertical="top" wrapText="1"/>
    </xf>
    <xf numFmtId="166" fontId="0" fillId="0" borderId="32" xfId="0" applyNumberFormat="1" applyBorder="1" applyAlignment="1">
      <alignment horizontal="left" vertical="top" wrapText="1"/>
    </xf>
    <xf numFmtId="14" fontId="0" fillId="0" borderId="32" xfId="0" applyNumberFormat="1" applyBorder="1" applyAlignment="1">
      <alignment horizontal="left" vertical="top" wrapText="1"/>
    </xf>
    <xf numFmtId="0" fontId="7" fillId="0" borderId="32" xfId="0" applyFont="1" applyBorder="1" applyAlignment="1">
      <alignment horizontal="left" vertical="top" wrapText="1"/>
    </xf>
    <xf numFmtId="0" fontId="7" fillId="7" borderId="0" xfId="3" applyFill="1"/>
    <xf numFmtId="0" fontId="7" fillId="0" borderId="0" xfId="3"/>
    <xf numFmtId="0" fontId="7" fillId="0" borderId="31" xfId="0" applyFont="1" applyBorder="1" applyAlignment="1" applyProtection="1">
      <alignment horizontal="left" vertical="top" wrapText="1"/>
      <protection locked="0"/>
    </xf>
    <xf numFmtId="14" fontId="7" fillId="0" borderId="31" xfId="0" quotePrefix="1" applyNumberFormat="1" applyFont="1" applyBorder="1" applyAlignment="1" applyProtection="1">
      <alignment horizontal="left" vertical="top" wrapText="1"/>
      <protection locked="0"/>
    </xf>
    <xf numFmtId="164" fontId="7" fillId="0" borderId="31" xfId="0" applyNumberFormat="1" applyFont="1" applyBorder="1" applyAlignment="1" applyProtection="1">
      <alignment horizontal="left" vertical="top" wrapText="1"/>
      <protection locked="0"/>
    </xf>
    <xf numFmtId="0" fontId="15" fillId="0" borderId="13" xfId="0" applyFont="1" applyBorder="1" applyAlignment="1" applyProtection="1">
      <alignment horizontal="left" vertical="top" wrapText="1"/>
      <protection locked="0"/>
    </xf>
    <xf numFmtId="165" fontId="15" fillId="0" borderId="13" xfId="0" applyNumberFormat="1" applyFont="1" applyBorder="1" applyAlignment="1" applyProtection="1">
      <alignment horizontal="left" vertical="top" wrapText="1"/>
      <protection locked="0"/>
    </xf>
    <xf numFmtId="0" fontId="19" fillId="0" borderId="32" xfId="2" applyFont="1" applyBorder="1" applyAlignment="1" applyProtection="1">
      <alignment horizontal="left" vertical="top" wrapText="1"/>
      <protection locked="0"/>
    </xf>
    <xf numFmtId="0" fontId="19" fillId="0" borderId="32" xfId="0" applyFont="1" applyBorder="1" applyAlignment="1" applyProtection="1">
      <alignment horizontal="left" vertical="top" wrapText="1"/>
      <protection locked="0"/>
    </xf>
    <xf numFmtId="0" fontId="14" fillId="9" borderId="32" xfId="0" applyFont="1" applyFill="1" applyBorder="1" applyAlignment="1">
      <alignment wrapText="1"/>
    </xf>
    <xf numFmtId="0" fontId="20" fillId="7" borderId="32" xfId="0" applyFont="1" applyFill="1" applyBorder="1" applyAlignment="1">
      <alignment horizontal="left" vertical="center" wrapText="1"/>
    </xf>
    <xf numFmtId="0" fontId="20" fillId="7" borderId="32" xfId="0" applyFont="1" applyFill="1" applyBorder="1" applyAlignment="1">
      <alignment horizontal="center" wrapText="1"/>
    </xf>
    <xf numFmtId="0" fontId="7" fillId="0" borderId="32" xfId="0" applyFont="1" applyBorder="1" applyAlignment="1">
      <alignment horizontal="left" vertical="top"/>
    </xf>
    <xf numFmtId="0" fontId="7" fillId="0" borderId="44" xfId="4" applyFont="1" applyBorder="1" applyAlignment="1">
      <alignment vertical="top" wrapText="1"/>
    </xf>
    <xf numFmtId="0" fontId="7" fillId="0" borderId="17" xfId="0" applyFont="1" applyBorder="1" applyAlignment="1">
      <alignment horizontal="left" vertical="top" wrapText="1"/>
    </xf>
    <xf numFmtId="0" fontId="7" fillId="0" borderId="18" xfId="0" applyFont="1" applyBorder="1" applyAlignment="1">
      <alignment horizontal="left" vertical="top" wrapText="1"/>
    </xf>
    <xf numFmtId="0" fontId="7" fillId="0" borderId="19" xfId="0" applyFont="1" applyBorder="1" applyAlignment="1">
      <alignment horizontal="left" vertical="top" wrapText="1"/>
    </xf>
    <xf numFmtId="0" fontId="7" fillId="0" borderId="20" xfId="0" applyFont="1" applyBorder="1" applyAlignment="1">
      <alignment horizontal="left" vertical="top" wrapText="1"/>
    </xf>
    <xf numFmtId="0" fontId="7" fillId="0" borderId="0" xfId="0" applyFont="1" applyAlignment="1">
      <alignment horizontal="left" vertical="top" wrapText="1"/>
    </xf>
    <xf numFmtId="0" fontId="7" fillId="0" borderId="15" xfId="0" applyFont="1" applyBorder="1" applyAlignment="1">
      <alignment horizontal="left" vertical="top" wrapText="1"/>
    </xf>
    <xf numFmtId="0" fontId="7" fillId="0" borderId="38" xfId="0" applyFont="1" applyBorder="1" applyAlignment="1">
      <alignment horizontal="left" vertical="top" wrapText="1"/>
    </xf>
    <xf numFmtId="0" fontId="7" fillId="0" borderId="39" xfId="0" applyFont="1" applyBorder="1" applyAlignment="1">
      <alignment horizontal="left" vertical="top" wrapText="1"/>
    </xf>
    <xf numFmtId="0" fontId="7" fillId="0" borderId="40" xfId="0" applyFont="1" applyBorder="1" applyAlignment="1">
      <alignment horizontal="left" vertical="top" wrapText="1"/>
    </xf>
    <xf numFmtId="0" fontId="7" fillId="0" borderId="5" xfId="0" applyFont="1" applyBorder="1" applyAlignment="1">
      <alignment vertical="top" wrapText="1"/>
    </xf>
    <xf numFmtId="0" fontId="7" fillId="0" borderId="6" xfId="0" applyFont="1" applyBorder="1" applyAlignment="1">
      <alignment vertical="top" wrapText="1"/>
    </xf>
    <xf numFmtId="0" fontId="7" fillId="0" borderId="7" xfId="0" applyFont="1" applyBorder="1" applyAlignment="1">
      <alignment vertical="top" wrapText="1"/>
    </xf>
    <xf numFmtId="0" fontId="7" fillId="0" borderId="8" xfId="0" applyFont="1" applyBorder="1" applyAlignment="1">
      <alignment vertical="top" wrapText="1"/>
    </xf>
    <xf numFmtId="0" fontId="7" fillId="0" borderId="0" xfId="0" applyFont="1" applyAlignment="1">
      <alignment vertical="top" wrapText="1"/>
    </xf>
    <xf numFmtId="0" fontId="7" fillId="0" borderId="9" xfId="0" applyFont="1" applyBorder="1" applyAlignment="1">
      <alignment vertical="top" wrapText="1"/>
    </xf>
    <xf numFmtId="0" fontId="7" fillId="0" borderId="12" xfId="0" applyFont="1" applyBorder="1" applyAlignment="1">
      <alignment vertical="top" wrapText="1"/>
    </xf>
    <xf numFmtId="0" fontId="7" fillId="0" borderId="10" xfId="0" applyFont="1" applyBorder="1" applyAlignment="1">
      <alignment vertical="top" wrapText="1"/>
    </xf>
    <xf numFmtId="0" fontId="7" fillId="0" borderId="11" xfId="0" applyFont="1" applyBorder="1" applyAlignment="1">
      <alignment vertical="top" wrapText="1"/>
    </xf>
  </cellXfs>
  <cellStyles count="6">
    <cellStyle name="Hyperlink 2" xfId="1" xr:uid="{00000000-0005-0000-0000-000000000000}"/>
    <cellStyle name="Normal" xfId="0" builtinId="0"/>
    <cellStyle name="Normal 2" xfId="2" xr:uid="{00000000-0005-0000-0000-000002000000}"/>
    <cellStyle name="Normal 2 2" xfId="3" xr:uid="{00000000-0005-0000-0000-000003000000}"/>
    <cellStyle name="Normal 257" xfId="4" xr:uid="{00000000-0005-0000-0000-000004000000}"/>
    <cellStyle name="Normal 3" xfId="5" xr:uid="{00000000-0005-0000-0000-000005000000}"/>
  </cellStyles>
  <dxfs count="9">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b/>
        <i val="0"/>
        <color rgb="FFFF0000"/>
      </font>
      <fill>
        <patternFill>
          <bgColor rgb="FFFFFF00"/>
        </patternFill>
      </fill>
    </dxf>
    <dxf>
      <font>
        <color theme="0"/>
      </font>
    </dxf>
    <dxf>
      <font>
        <color theme="0"/>
      </font>
    </dxf>
    <dxf>
      <font>
        <condense val="0"/>
        <extend val="0"/>
        <color indexed="10"/>
      </font>
      <fill>
        <patternFill>
          <bgColor indexed="43"/>
        </patternFill>
      </fill>
    </dxf>
    <dxf>
      <fill>
        <patternFill>
          <bgColor rgb="FFFFFF00"/>
        </patternFill>
      </fill>
    </dxf>
    <dxf>
      <fill>
        <patternFill>
          <bgColor rgb="FFFFFF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 Id="rId14" Type="http://schemas.openxmlformats.org/officeDocument/2006/relationships/customXml" Target="../customXml/item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3</xdr:col>
      <xdr:colOff>81280</xdr:colOff>
      <xdr:row>0</xdr:row>
      <xdr:rowOff>200025</xdr:rowOff>
    </xdr:from>
    <xdr:to>
      <xdr:col>3</xdr:col>
      <xdr:colOff>81280</xdr:colOff>
      <xdr:row>7</xdr:row>
      <xdr:rowOff>20464</xdr:rowOff>
    </xdr:to>
    <xdr:pic>
      <xdr:nvPicPr>
        <xdr:cNvPr id="1058" name="Picture 1" descr="The official logo of the IRS" title="IRS Logo">
          <a:extLst>
            <a:ext uri="{FF2B5EF4-FFF2-40B4-BE49-F238E27FC236}">
              <a16:creationId xmlns:a16="http://schemas.microsoft.com/office/drawing/2014/main" id="{938AAC7C-59CE-4C5B-AB7A-2438767A456E}"/>
            </a:ext>
          </a:extLst>
        </xdr:cNvPr>
        <xdr:cNvPicPr>
          <a:picLocks noChangeAspect="1"/>
        </xdr:cNvPicPr>
      </xdr:nvPicPr>
      <xdr:blipFill>
        <a:blip xmlns:r="http://schemas.openxmlformats.org/officeDocument/2006/relationships" r:embed="rId1"/>
        <a:srcRect/>
        <a:stretch>
          <a:fillRect/>
        </a:stretch>
      </xdr:blipFill>
      <xdr:spPr bwMode="auto">
        <a:xfrm>
          <a:off x="7153275" y="76200"/>
          <a:ext cx="1038225" cy="1038225"/>
        </a:xfrm>
        <a:prstGeom prst="rect">
          <a:avLst/>
        </a:prstGeom>
        <a:noFill/>
        <a:ln>
          <a:noFill/>
        </a:ln>
      </xdr:spPr>
    </xdr:pic>
    <xdr:clientData/>
  </xdr:twoCellAnchor>
  <xdr:twoCellAnchor editAs="oneCell">
    <xdr:from>
      <xdr:col>3</xdr:col>
      <xdr:colOff>2381</xdr:colOff>
      <xdr:row>0</xdr:row>
      <xdr:rowOff>87312</xdr:rowOff>
    </xdr:from>
    <xdr:to>
      <xdr:col>3</xdr:col>
      <xdr:colOff>2381</xdr:colOff>
      <xdr:row>7</xdr:row>
      <xdr:rowOff>1216</xdr:rowOff>
    </xdr:to>
    <xdr:pic>
      <xdr:nvPicPr>
        <xdr:cNvPr id="3" name="Picture 2" descr="The official logo of the IRS" title="IRS Logo">
          <a:extLst>
            <a:ext uri="{FF2B5EF4-FFF2-40B4-BE49-F238E27FC236}">
              <a16:creationId xmlns:a16="http://schemas.microsoft.com/office/drawing/2014/main" id="{3C17B04F-FD44-47D5-A2E7-798AF33CD82F}"/>
            </a:ext>
          </a:extLst>
        </xdr:cNvPr>
        <xdr:cNvPicPr/>
      </xdr:nvPicPr>
      <xdr:blipFill>
        <a:blip xmlns:r="http://schemas.openxmlformats.org/officeDocument/2006/relationships" r:embed="rId1"/>
        <a:srcRect/>
        <a:stretch>
          <a:fillRect/>
        </a:stretch>
      </xdr:blipFill>
      <xdr:spPr bwMode="auto">
        <a:xfrm>
          <a:off x="7135813" y="39687"/>
          <a:ext cx="1250281" cy="1117282"/>
        </a:xfrm>
        <a:prstGeom prst="rect">
          <a:avLst/>
        </a:prstGeom>
        <a:noFill/>
        <a:ln>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C49"/>
  <sheetViews>
    <sheetView showGridLines="0" tabSelected="1" zoomScale="80" zoomScaleNormal="80" workbookViewId="0">
      <selection activeCell="F36" sqref="F36:F37"/>
    </sheetView>
  </sheetViews>
  <sheetFormatPr defaultColWidth="9.453125" defaultRowHeight="12.5" x14ac:dyDescent="0.25"/>
  <cols>
    <col min="2" max="2" width="9.54296875" customWidth="1"/>
    <col min="3" max="3" width="105.54296875" customWidth="1"/>
  </cols>
  <sheetData>
    <row r="1" spans="1:3" ht="15.5" x14ac:dyDescent="0.35">
      <c r="A1" s="61" t="s">
        <v>0</v>
      </c>
      <c r="B1" s="21"/>
      <c r="C1" s="75"/>
    </row>
    <row r="2" spans="1:3" ht="15.5" x14ac:dyDescent="0.35">
      <c r="A2" s="62" t="s">
        <v>1</v>
      </c>
      <c r="B2" s="22"/>
      <c r="C2" s="76"/>
    </row>
    <row r="3" spans="1:3" x14ac:dyDescent="0.25">
      <c r="A3" s="63"/>
      <c r="B3" s="23"/>
      <c r="C3" s="77"/>
    </row>
    <row r="4" spans="1:3" x14ac:dyDescent="0.25">
      <c r="A4" s="63" t="s">
        <v>2</v>
      </c>
      <c r="B4" s="23"/>
      <c r="C4" s="77"/>
    </row>
    <row r="5" spans="1:3" x14ac:dyDescent="0.25">
      <c r="A5" s="63" t="s">
        <v>1442</v>
      </c>
      <c r="B5" s="23"/>
      <c r="C5" s="77"/>
    </row>
    <row r="6" spans="1:3" x14ac:dyDescent="0.25">
      <c r="A6" s="63" t="s">
        <v>3</v>
      </c>
      <c r="B6" s="23"/>
      <c r="C6" s="77"/>
    </row>
    <row r="7" spans="1:3" x14ac:dyDescent="0.25">
      <c r="A7" s="24"/>
      <c r="B7" s="25"/>
      <c r="C7" s="78"/>
    </row>
    <row r="8" spans="1:3" ht="18" customHeight="1" x14ac:dyDescent="0.25">
      <c r="A8" s="26" t="s">
        <v>4</v>
      </c>
      <c r="B8" s="27"/>
      <c r="C8" s="79"/>
    </row>
    <row r="9" spans="1:3" ht="12.75" customHeight="1" x14ac:dyDescent="0.25">
      <c r="A9" s="28" t="s">
        <v>5</v>
      </c>
      <c r="B9" s="29"/>
      <c r="C9" s="80"/>
    </row>
    <row r="10" spans="1:3" x14ac:dyDescent="0.25">
      <c r="A10" s="28" t="s">
        <v>6</v>
      </c>
      <c r="B10" s="29"/>
      <c r="C10" s="80"/>
    </row>
    <row r="11" spans="1:3" x14ac:dyDescent="0.25">
      <c r="A11" s="28" t="s">
        <v>7</v>
      </c>
      <c r="B11" s="29"/>
      <c r="C11" s="80"/>
    </row>
    <row r="12" spans="1:3" x14ac:dyDescent="0.25">
      <c r="A12" s="28" t="s">
        <v>8</v>
      </c>
      <c r="B12" s="29"/>
      <c r="C12" s="80"/>
    </row>
    <row r="13" spans="1:3" x14ac:dyDescent="0.25">
      <c r="A13" s="28" t="s">
        <v>9</v>
      </c>
      <c r="B13" s="29"/>
      <c r="C13" s="80"/>
    </row>
    <row r="14" spans="1:3" x14ac:dyDescent="0.25">
      <c r="A14" s="30"/>
      <c r="B14" s="31"/>
      <c r="C14" s="81"/>
    </row>
    <row r="15" spans="1:3" x14ac:dyDescent="0.25">
      <c r="C15" s="82"/>
    </row>
    <row r="16" spans="1:3" ht="13" x14ac:dyDescent="0.25">
      <c r="A16" s="32" t="s">
        <v>10</v>
      </c>
      <c r="B16" s="33"/>
      <c r="C16" s="83"/>
    </row>
    <row r="17" spans="1:3" ht="13" x14ac:dyDescent="0.25">
      <c r="A17" s="147" t="s">
        <v>11</v>
      </c>
      <c r="B17" s="146"/>
      <c r="C17" s="172"/>
    </row>
    <row r="18" spans="1:3" ht="13" x14ac:dyDescent="0.25">
      <c r="A18" s="147" t="s">
        <v>12</v>
      </c>
      <c r="B18" s="146"/>
      <c r="C18" s="172"/>
    </row>
    <row r="19" spans="1:3" ht="13" x14ac:dyDescent="0.25">
      <c r="A19" s="147" t="s">
        <v>13</v>
      </c>
      <c r="B19" s="146"/>
      <c r="C19" s="172"/>
    </row>
    <row r="20" spans="1:3" ht="13" x14ac:dyDescent="0.25">
      <c r="A20" s="147" t="s">
        <v>14</v>
      </c>
      <c r="B20" s="146"/>
      <c r="C20" s="173"/>
    </row>
    <row r="21" spans="1:3" ht="13" x14ac:dyDescent="0.25">
      <c r="A21" s="147" t="s">
        <v>15</v>
      </c>
      <c r="B21" s="146"/>
      <c r="C21" s="174"/>
    </row>
    <row r="22" spans="1:3" ht="13" x14ac:dyDescent="0.25">
      <c r="A22" s="147" t="s">
        <v>16</v>
      </c>
      <c r="B22" s="146"/>
      <c r="C22" s="172"/>
    </row>
    <row r="23" spans="1:3" ht="13" x14ac:dyDescent="0.25">
      <c r="A23" s="147" t="s">
        <v>17</v>
      </c>
      <c r="B23" s="146"/>
      <c r="C23" s="172"/>
    </row>
    <row r="24" spans="1:3" ht="13" x14ac:dyDescent="0.25">
      <c r="A24" s="147" t="s">
        <v>18</v>
      </c>
      <c r="B24" s="146"/>
      <c r="C24" s="172"/>
    </row>
    <row r="25" spans="1:3" ht="13" x14ac:dyDescent="0.25">
      <c r="A25" s="147" t="s">
        <v>19</v>
      </c>
      <c r="B25" s="146"/>
      <c r="C25" s="172"/>
    </row>
    <row r="26" spans="1:3" ht="13" x14ac:dyDescent="0.25">
      <c r="A26" s="148" t="s">
        <v>20</v>
      </c>
      <c r="B26" s="146"/>
      <c r="C26" s="172"/>
    </row>
    <row r="27" spans="1:3" ht="13" x14ac:dyDescent="0.25">
      <c r="A27" s="148" t="s">
        <v>21</v>
      </c>
      <c r="B27" s="146"/>
      <c r="C27" s="142"/>
    </row>
    <row r="28" spans="1:3" x14ac:dyDescent="0.25">
      <c r="C28" s="143"/>
    </row>
    <row r="29" spans="1:3" ht="13" x14ac:dyDescent="0.25">
      <c r="A29" s="32" t="s">
        <v>22</v>
      </c>
      <c r="B29" s="33"/>
      <c r="C29" s="144"/>
    </row>
    <row r="30" spans="1:3" x14ac:dyDescent="0.25">
      <c r="A30" s="35"/>
      <c r="B30" s="36"/>
      <c r="C30" s="145"/>
    </row>
    <row r="31" spans="1:3" ht="13" x14ac:dyDescent="0.25">
      <c r="A31" s="34" t="s">
        <v>23</v>
      </c>
      <c r="B31" s="37"/>
      <c r="C31" s="175"/>
    </row>
    <row r="32" spans="1:3" ht="13" x14ac:dyDescent="0.25">
      <c r="A32" s="34" t="s">
        <v>24</v>
      </c>
      <c r="B32" s="37"/>
      <c r="C32" s="175"/>
    </row>
    <row r="33" spans="1:3" ht="12.75" customHeight="1" x14ac:dyDescent="0.25">
      <c r="A33" s="34" t="s">
        <v>25</v>
      </c>
      <c r="B33" s="37"/>
      <c r="C33" s="175"/>
    </row>
    <row r="34" spans="1:3" ht="12.75" customHeight="1" x14ac:dyDescent="0.25">
      <c r="A34" s="34" t="s">
        <v>26</v>
      </c>
      <c r="B34" s="38"/>
      <c r="C34" s="176"/>
    </row>
    <row r="35" spans="1:3" ht="13" x14ac:dyDescent="0.25">
      <c r="A35" s="34" t="s">
        <v>27</v>
      </c>
      <c r="B35" s="37"/>
      <c r="C35" s="175"/>
    </row>
    <row r="36" spans="1:3" x14ac:dyDescent="0.25">
      <c r="A36" s="35"/>
      <c r="B36" s="36"/>
      <c r="C36" s="145"/>
    </row>
    <row r="37" spans="1:3" ht="13" x14ac:dyDescent="0.25">
      <c r="A37" s="34" t="s">
        <v>23</v>
      </c>
      <c r="B37" s="37"/>
      <c r="C37" s="175"/>
    </row>
    <row r="38" spans="1:3" ht="13" x14ac:dyDescent="0.25">
      <c r="A38" s="34" t="s">
        <v>24</v>
      </c>
      <c r="B38" s="37"/>
      <c r="C38" s="175"/>
    </row>
    <row r="39" spans="1:3" ht="13" x14ac:dyDescent="0.25">
      <c r="A39" s="34" t="s">
        <v>25</v>
      </c>
      <c r="B39" s="37"/>
      <c r="C39" s="175"/>
    </row>
    <row r="40" spans="1:3" ht="13" x14ac:dyDescent="0.25">
      <c r="A40" s="34" t="s">
        <v>26</v>
      </c>
      <c r="B40" s="38"/>
      <c r="C40" s="176"/>
    </row>
    <row r="41" spans="1:3" ht="13" x14ac:dyDescent="0.25">
      <c r="A41" s="34" t="s">
        <v>27</v>
      </c>
      <c r="B41" s="37"/>
      <c r="C41" s="175"/>
    </row>
    <row r="43" spans="1:3" x14ac:dyDescent="0.25">
      <c r="A43" s="84" t="s">
        <v>28</v>
      </c>
    </row>
    <row r="44" spans="1:3" x14ac:dyDescent="0.25">
      <c r="A44" s="84" t="s">
        <v>29</v>
      </c>
    </row>
    <row r="45" spans="1:3" x14ac:dyDescent="0.25">
      <c r="A45" s="84" t="s">
        <v>30</v>
      </c>
    </row>
    <row r="47" spans="1:3" ht="12.75" hidden="1" customHeight="1" x14ac:dyDescent="0.35">
      <c r="A47" s="149" t="s">
        <v>31</v>
      </c>
    </row>
    <row r="48" spans="1:3" ht="12.75" hidden="1" customHeight="1" x14ac:dyDescent="0.35">
      <c r="A48" s="149" t="s">
        <v>32</v>
      </c>
    </row>
    <row r="49" spans="1:1" ht="12.75" hidden="1" customHeight="1" x14ac:dyDescent="0.35">
      <c r="A49" s="149" t="s">
        <v>33</v>
      </c>
    </row>
  </sheetData>
  <phoneticPr fontId="2" type="noConversion"/>
  <dataValidations count="11">
    <dataValidation allowBlank="1" showInputMessage="1" showErrorMessage="1" prompt="Insert tester name and organization" sqref="C23" xr:uid="{00000000-0002-0000-0000-000000000000}"/>
    <dataValidation allowBlank="1" showInputMessage="1" showErrorMessage="1" prompt="Insert complete agency name" sqref="C17" xr:uid="{00000000-0002-0000-0000-000001000000}"/>
    <dataValidation allowBlank="1" showInputMessage="1" showErrorMessage="1" prompt="Insert complete agency code" sqref="C18" xr:uid="{00000000-0002-0000-0000-000002000000}"/>
    <dataValidation allowBlank="1" showInputMessage="1" showErrorMessage="1" prompt="Insert city, state and address or building number" sqref="C19" xr:uid="{00000000-0002-0000-0000-000003000000}"/>
    <dataValidation allowBlank="1" showInputMessage="1" showErrorMessage="1" prompt="Insert date testing occurred" sqref="C20" xr:uid="{00000000-0002-0000-0000-000004000000}"/>
    <dataValidation allowBlank="1" showInputMessage="1" showErrorMessage="1" prompt="Insert date of closing conference" sqref="C21" xr:uid="{00000000-0002-0000-0000-000005000000}"/>
    <dataValidation allowBlank="1" showInputMessage="1" showErrorMessage="1" prompt="Insert agency code(s) for all shared agencies" sqref="C22" xr:uid="{00000000-0002-0000-0000-000006000000}"/>
    <dataValidation allowBlank="1" showInputMessage="1" showErrorMessage="1" prompt="Insert device/host name" sqref="C24" xr:uid="{00000000-0002-0000-0000-000007000000}"/>
    <dataValidation allowBlank="1" showInputMessage="1" showErrorMessage="1" prompt="Insert operating system version (major and minor release/version)" sqref="C25" xr:uid="{00000000-0002-0000-0000-000008000000}"/>
    <dataValidation type="list" allowBlank="1" showInputMessage="1" showErrorMessage="1" prompt="Select logical network location of device" sqref="C26" xr:uid="{00000000-0002-0000-0000-000009000000}">
      <formula1>$A$47:$A$49</formula1>
    </dataValidation>
    <dataValidation allowBlank="1" showInputMessage="1" showErrorMessage="1" prompt="Insert device function" sqref="C27" xr:uid="{00000000-0002-0000-0000-00000A000000}"/>
  </dataValidations>
  <printOptions horizontalCentered="1"/>
  <pageMargins left="0.25" right="0.25" top="0.5" bottom="0.5" header="0.25" footer="0.25"/>
  <pageSetup orientation="landscape" horizontalDpi="1200" verticalDpi="1200" r:id="rId1"/>
  <headerFooter alignWithMargins="0">
    <oddHeader>&amp;CIRS Office of Safeguards SCSEM</oddHeader>
    <oddFooter>&amp;L&amp;F&amp;RPage &amp;P of &amp;N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4">
    <pageSetUpPr fitToPage="1"/>
  </sheetPr>
  <dimension ref="A1:P30"/>
  <sheetViews>
    <sheetView showGridLines="0" zoomScale="90" zoomScaleNormal="90" workbookViewId="0">
      <selection activeCell="E12" sqref="E12"/>
    </sheetView>
  </sheetViews>
  <sheetFormatPr defaultRowHeight="12.5" x14ac:dyDescent="0.25"/>
  <cols>
    <col min="2" max="2" width="11.453125" customWidth="1"/>
    <col min="3" max="3" width="10.54296875" bestFit="1" customWidth="1"/>
    <col min="4" max="4" width="13.453125" customWidth="1"/>
    <col min="5" max="6" width="12.54296875" customWidth="1"/>
    <col min="7" max="7" width="10.54296875" customWidth="1"/>
    <col min="8" max="8" width="8.54296875" hidden="1" customWidth="1"/>
    <col min="9" max="9" width="9.453125" hidden="1" customWidth="1"/>
    <col min="13" max="13" width="9.453125" customWidth="1"/>
    <col min="16" max="16" width="56.81640625" customWidth="1"/>
  </cols>
  <sheetData>
    <row r="1" spans="1:16" ht="13" x14ac:dyDescent="0.3">
      <c r="A1" s="6" t="s">
        <v>34</v>
      </c>
      <c r="B1" s="7"/>
      <c r="C1" s="7"/>
      <c r="D1" s="7"/>
      <c r="E1" s="7"/>
      <c r="F1" s="7"/>
      <c r="G1" s="7"/>
      <c r="H1" s="7"/>
      <c r="I1" s="7"/>
      <c r="J1" s="7"/>
      <c r="K1" s="7"/>
      <c r="L1" s="7"/>
      <c r="M1" s="7"/>
      <c r="N1" s="7"/>
      <c r="O1" s="7"/>
      <c r="P1" s="8"/>
    </row>
    <row r="2" spans="1:16" ht="18" customHeight="1" x14ac:dyDescent="0.25">
      <c r="A2" s="9" t="s">
        <v>35</v>
      </c>
      <c r="B2" s="10"/>
      <c r="C2" s="10"/>
      <c r="D2" s="10"/>
      <c r="E2" s="10"/>
      <c r="F2" s="10"/>
      <c r="G2" s="10"/>
      <c r="H2" s="10"/>
      <c r="I2" s="10"/>
      <c r="J2" s="10"/>
      <c r="K2" s="10"/>
      <c r="L2" s="10"/>
      <c r="M2" s="10"/>
      <c r="N2" s="10"/>
      <c r="O2" s="10"/>
      <c r="P2" s="11"/>
    </row>
    <row r="3" spans="1:16" ht="12.75" customHeight="1" x14ac:dyDescent="0.25">
      <c r="A3" s="12" t="s">
        <v>36</v>
      </c>
      <c r="B3" s="13"/>
      <c r="C3" s="13"/>
      <c r="D3" s="13"/>
      <c r="E3" s="13"/>
      <c r="F3" s="13"/>
      <c r="G3" s="13"/>
      <c r="H3" s="13"/>
      <c r="I3" s="13"/>
      <c r="J3" s="13"/>
      <c r="K3" s="13"/>
      <c r="L3" s="13"/>
      <c r="M3" s="13"/>
      <c r="N3" s="13"/>
      <c r="O3" s="13"/>
      <c r="P3" s="14"/>
    </row>
    <row r="4" spans="1:16" x14ac:dyDescent="0.25">
      <c r="A4" s="12"/>
      <c r="B4" s="13"/>
      <c r="C4" s="13"/>
      <c r="D4" s="13"/>
      <c r="E4" s="13"/>
      <c r="F4" s="13"/>
      <c r="G4" s="13"/>
      <c r="H4" s="13"/>
      <c r="I4" s="13"/>
      <c r="J4" s="13"/>
      <c r="K4" s="13"/>
      <c r="L4" s="13"/>
      <c r="M4" s="13"/>
      <c r="N4" s="13"/>
      <c r="O4" s="13"/>
      <c r="P4" s="14"/>
    </row>
    <row r="5" spans="1:16" x14ac:dyDescent="0.25">
      <c r="A5" s="12" t="s">
        <v>37</v>
      </c>
      <c r="B5" s="13"/>
      <c r="C5" s="13"/>
      <c r="D5" s="13"/>
      <c r="E5" s="13"/>
      <c r="F5" s="13"/>
      <c r="G5" s="13"/>
      <c r="H5" s="13"/>
      <c r="I5" s="13"/>
      <c r="J5" s="13"/>
      <c r="K5" s="13"/>
      <c r="L5" s="13"/>
      <c r="M5" s="13"/>
      <c r="N5" s="13"/>
      <c r="O5" s="13"/>
      <c r="P5" s="14"/>
    </row>
    <row r="6" spans="1:16" x14ac:dyDescent="0.25">
      <c r="A6" s="12" t="s">
        <v>38</v>
      </c>
      <c r="B6" s="13"/>
      <c r="C6" s="13"/>
      <c r="D6" s="13"/>
      <c r="E6" s="13"/>
      <c r="F6" s="13"/>
      <c r="G6" s="13"/>
      <c r="H6" s="13"/>
      <c r="I6" s="13"/>
      <c r="J6" s="13"/>
      <c r="K6" s="13"/>
      <c r="L6" s="13"/>
      <c r="M6" s="13"/>
      <c r="N6" s="13"/>
      <c r="O6" s="13"/>
      <c r="P6" s="14"/>
    </row>
    <row r="7" spans="1:16" x14ac:dyDescent="0.25">
      <c r="A7" s="18"/>
      <c r="B7" s="15"/>
      <c r="C7" s="15"/>
      <c r="D7" s="15"/>
      <c r="E7" s="15"/>
      <c r="F7" s="15"/>
      <c r="G7" s="15"/>
      <c r="H7" s="15"/>
      <c r="I7" s="15"/>
      <c r="J7" s="15"/>
      <c r="K7" s="15"/>
      <c r="L7" s="15"/>
      <c r="M7" s="15"/>
      <c r="N7" s="15"/>
      <c r="O7" s="15"/>
      <c r="P7" s="16"/>
    </row>
    <row r="8" spans="1:16" x14ac:dyDescent="0.25">
      <c r="A8" s="85"/>
      <c r="B8" s="86"/>
      <c r="C8" s="86"/>
      <c r="D8" s="86"/>
      <c r="E8" s="86"/>
      <c r="F8" s="86"/>
      <c r="G8" s="86"/>
      <c r="H8" s="86"/>
      <c r="I8" s="86"/>
      <c r="J8" s="86"/>
      <c r="K8" s="86"/>
      <c r="L8" s="86"/>
      <c r="M8" s="86"/>
      <c r="N8" s="86"/>
      <c r="O8" s="86"/>
      <c r="P8" s="87"/>
    </row>
    <row r="9" spans="1:16" ht="12.75" customHeight="1" x14ac:dyDescent="0.3">
      <c r="A9" s="88"/>
      <c r="B9" s="89" t="s">
        <v>39</v>
      </c>
      <c r="C9" s="90"/>
      <c r="D9" s="90"/>
      <c r="E9" s="90"/>
      <c r="F9" s="90"/>
      <c r="G9" s="91"/>
      <c r="P9" s="82"/>
    </row>
    <row r="10" spans="1:16" ht="12.75" customHeight="1" x14ac:dyDescent="0.3">
      <c r="A10" s="92" t="s">
        <v>40</v>
      </c>
      <c r="B10" s="93" t="s">
        <v>41</v>
      </c>
      <c r="C10" s="94"/>
      <c r="D10" s="95"/>
      <c r="E10" s="95"/>
      <c r="F10" s="95"/>
      <c r="G10" s="96"/>
      <c r="K10" s="97" t="s">
        <v>42</v>
      </c>
      <c r="L10" s="98"/>
      <c r="M10" s="98"/>
      <c r="N10" s="98"/>
      <c r="O10" s="99"/>
      <c r="P10" s="82"/>
    </row>
    <row r="11" spans="1:16" ht="36" x14ac:dyDescent="0.25">
      <c r="A11" s="100"/>
      <c r="B11" s="101" t="s">
        <v>43</v>
      </c>
      <c r="C11" s="102" t="s">
        <v>44</v>
      </c>
      <c r="D11" s="102" t="s">
        <v>45</v>
      </c>
      <c r="E11" s="102" t="s">
        <v>46</v>
      </c>
      <c r="F11" s="102" t="s">
        <v>47</v>
      </c>
      <c r="G11" s="103" t="s">
        <v>48</v>
      </c>
      <c r="K11" s="104" t="s">
        <v>49</v>
      </c>
      <c r="L11" s="20"/>
      <c r="M11" s="105" t="s">
        <v>50</v>
      </c>
      <c r="N11" s="105" t="s">
        <v>51</v>
      </c>
      <c r="O11" s="106" t="s">
        <v>52</v>
      </c>
      <c r="P11" s="82"/>
    </row>
    <row r="12" spans="1:16" ht="12.75" customHeight="1" x14ac:dyDescent="0.3">
      <c r="A12" s="107"/>
      <c r="B12" s="139">
        <f>COUNTIF('Test Cases'!I3:I295,"Pass")</f>
        <v>0</v>
      </c>
      <c r="C12" s="140">
        <f>COUNTIF('Test Cases'!I3:I295,"Fail")</f>
        <v>0</v>
      </c>
      <c r="D12" s="150">
        <f>COUNTIF('Test Cases'!I3:I295,"Info")</f>
        <v>0</v>
      </c>
      <c r="E12" s="139">
        <f>COUNTIF('Test Cases'!I3:I295,"N/A")</f>
        <v>0</v>
      </c>
      <c r="F12" s="139">
        <f>B12+C12</f>
        <v>0</v>
      </c>
      <c r="G12" s="141">
        <f>D24/100</f>
        <v>0</v>
      </c>
      <c r="K12" s="109" t="s">
        <v>53</v>
      </c>
      <c r="L12" s="110"/>
      <c r="M12" s="111">
        <f>COUNTA('Test Cases'!I3:I295)</f>
        <v>0</v>
      </c>
      <c r="N12" s="111">
        <f>O12-M12</f>
        <v>41</v>
      </c>
      <c r="O12" s="112">
        <f>COUNTA('Test Cases'!A3:A295)</f>
        <v>41</v>
      </c>
      <c r="P12" s="82"/>
    </row>
    <row r="13" spans="1:16" ht="12.75" customHeight="1" x14ac:dyDescent="0.3">
      <c r="A13" s="107"/>
      <c r="B13" s="113"/>
      <c r="K13" s="17"/>
      <c r="L13" s="17"/>
      <c r="M13" s="17"/>
      <c r="N13" s="17"/>
      <c r="O13" s="17"/>
      <c r="P13" s="82"/>
    </row>
    <row r="14" spans="1:16" ht="12.75" customHeight="1" x14ac:dyDescent="0.3">
      <c r="A14" s="107"/>
      <c r="B14" s="93" t="s">
        <v>54</v>
      </c>
      <c r="C14" s="95"/>
      <c r="D14" s="95"/>
      <c r="E14" s="95"/>
      <c r="F14" s="95"/>
      <c r="G14" s="114"/>
      <c r="K14" s="17"/>
      <c r="L14" s="17"/>
      <c r="M14" s="17"/>
      <c r="N14" s="17"/>
      <c r="O14" s="17"/>
      <c r="P14" s="82"/>
    </row>
    <row r="15" spans="1:16" ht="12.75" customHeight="1" x14ac:dyDescent="0.25">
      <c r="A15" s="115"/>
      <c r="B15" s="116" t="s">
        <v>55</v>
      </c>
      <c r="C15" s="116" t="s">
        <v>56</v>
      </c>
      <c r="D15" s="116" t="s">
        <v>57</v>
      </c>
      <c r="E15" s="116" t="s">
        <v>58</v>
      </c>
      <c r="F15" s="116" t="s">
        <v>46</v>
      </c>
      <c r="G15" s="116" t="s">
        <v>59</v>
      </c>
      <c r="H15" s="117" t="s">
        <v>60</v>
      </c>
      <c r="I15" s="117" t="s">
        <v>61</v>
      </c>
      <c r="K15" s="1"/>
      <c r="L15" s="1"/>
      <c r="M15" s="1"/>
      <c r="N15" s="1"/>
      <c r="O15" s="1"/>
      <c r="P15" s="82"/>
    </row>
    <row r="16" spans="1:16" ht="12.75" customHeight="1" x14ac:dyDescent="0.3">
      <c r="A16" s="115"/>
      <c r="B16" s="118">
        <v>8</v>
      </c>
      <c r="C16" s="119">
        <f>COUNTIF('Test Cases'!AA:AA,B16)</f>
        <v>0</v>
      </c>
      <c r="D16" s="108">
        <f>COUNTIFS('Test Cases'!AA:AA,B16,'Test Cases'!I:I,$D$15)</f>
        <v>0</v>
      </c>
      <c r="E16" s="108">
        <f>COUNTIFS('Test Cases'!AA:AA,B16,'Test Cases'!I:I,$E$15)</f>
        <v>0</v>
      </c>
      <c r="F16" s="108">
        <f>COUNTIFS('Test Cases'!AA:AA,B16,'Test Cases'!I:I,$F$15)</f>
        <v>0</v>
      </c>
      <c r="G16" s="160">
        <v>1500</v>
      </c>
      <c r="H16">
        <f t="shared" ref="H16:H21" si="0">(C16-F16)*(G16)</f>
        <v>0</v>
      </c>
      <c r="I16">
        <f t="shared" ref="I16:I21" si="1">D16*G16</f>
        <v>0</v>
      </c>
      <c r="J16" s="151">
        <f>D12+N12</f>
        <v>41</v>
      </c>
      <c r="K16" s="152"/>
      <c r="P16" s="82"/>
    </row>
    <row r="17" spans="1:16" ht="12.75" customHeight="1" x14ac:dyDescent="0.25">
      <c r="A17" s="115"/>
      <c r="B17" s="118">
        <v>7</v>
      </c>
      <c r="C17" s="119">
        <f>COUNTIF('Test Cases'!AA:AA,B17)</f>
        <v>4</v>
      </c>
      <c r="D17" s="108">
        <f>COUNTIFS('Test Cases'!AA:AA,B17,'Test Cases'!I:I,$D$15)</f>
        <v>0</v>
      </c>
      <c r="E17" s="108">
        <f>COUNTIFS('Test Cases'!AA:AA,B17,'Test Cases'!I:I,$E$15)</f>
        <v>0</v>
      </c>
      <c r="F17" s="108">
        <f>COUNTIFS('Test Cases'!AA:AA,B17,'Test Cases'!I:I,$F$15)</f>
        <v>0</v>
      </c>
      <c r="G17" s="160">
        <v>750</v>
      </c>
      <c r="H17">
        <f t="shared" si="0"/>
        <v>3000</v>
      </c>
      <c r="I17">
        <f t="shared" si="1"/>
        <v>0</v>
      </c>
      <c r="P17" s="82"/>
    </row>
    <row r="18" spans="1:16" ht="12.75" customHeight="1" x14ac:dyDescent="0.25">
      <c r="A18" s="115"/>
      <c r="B18" s="118">
        <v>6</v>
      </c>
      <c r="C18" s="119">
        <f>COUNTIF('Test Cases'!AA:AA,B18)</f>
        <v>3</v>
      </c>
      <c r="D18" s="108">
        <f>COUNTIFS('Test Cases'!AA:AA,B18,'Test Cases'!I:I,$D$15)</f>
        <v>0</v>
      </c>
      <c r="E18" s="108">
        <f>COUNTIFS('Test Cases'!AA:AA,B18,'Test Cases'!I:I,$E$15)</f>
        <v>0</v>
      </c>
      <c r="F18" s="108">
        <f>COUNTIFS('Test Cases'!AA:AA,B18,'Test Cases'!I:I,$F$15)</f>
        <v>0</v>
      </c>
      <c r="G18" s="160">
        <v>100</v>
      </c>
      <c r="H18">
        <f t="shared" si="0"/>
        <v>300</v>
      </c>
      <c r="I18">
        <f t="shared" si="1"/>
        <v>0</v>
      </c>
      <c r="P18" s="82"/>
    </row>
    <row r="19" spans="1:16" ht="12.75" customHeight="1" x14ac:dyDescent="0.3">
      <c r="A19" s="115"/>
      <c r="B19" s="118">
        <v>5</v>
      </c>
      <c r="C19" s="119">
        <f>COUNTIF('Test Cases'!AA:AA,B19)</f>
        <v>15</v>
      </c>
      <c r="D19" s="108">
        <f>COUNTIFS('Test Cases'!AA:AA,B19,'Test Cases'!I:I,$D$15)</f>
        <v>0</v>
      </c>
      <c r="E19" s="108">
        <f>COUNTIFS('Test Cases'!AA:AA,B19,'Test Cases'!I:I,$E$15)</f>
        <v>0</v>
      </c>
      <c r="F19" s="108">
        <f>COUNTIFS('Test Cases'!AA:AA,B19,'Test Cases'!I:I,$F$15)</f>
        <v>0</v>
      </c>
      <c r="G19" s="160">
        <v>50</v>
      </c>
      <c r="H19">
        <f t="shared" si="0"/>
        <v>750</v>
      </c>
      <c r="I19">
        <f t="shared" si="1"/>
        <v>0</v>
      </c>
      <c r="J19" s="151">
        <f>SUMPRODUCT(--ISERROR('Test Cases'!AA3:AA284))</f>
        <v>11</v>
      </c>
      <c r="K19" s="152"/>
      <c r="P19" s="82"/>
    </row>
    <row r="20" spans="1:16" ht="12.75" customHeight="1" x14ac:dyDescent="0.25">
      <c r="A20" s="115"/>
      <c r="B20" s="118">
        <v>4</v>
      </c>
      <c r="C20" s="119">
        <f>COUNTIF('Test Cases'!AA:AA,B20)</f>
        <v>4</v>
      </c>
      <c r="D20" s="108">
        <f>COUNTIFS('Test Cases'!AA:AA,B20,'Test Cases'!I:I,$D$15)</f>
        <v>0</v>
      </c>
      <c r="E20" s="108">
        <f>COUNTIFS('Test Cases'!AA:AA,B20,'Test Cases'!I:I,$E$15)</f>
        <v>0</v>
      </c>
      <c r="F20" s="108">
        <f>COUNTIFS('Test Cases'!AA:AA,B20,'Test Cases'!I:I,$F$15)</f>
        <v>0</v>
      </c>
      <c r="G20" s="160">
        <v>10</v>
      </c>
      <c r="H20">
        <f t="shared" si="0"/>
        <v>40</v>
      </c>
      <c r="I20">
        <f t="shared" si="1"/>
        <v>0</v>
      </c>
      <c r="P20" s="82"/>
    </row>
    <row r="21" spans="1:16" ht="12.75" customHeight="1" x14ac:dyDescent="0.25">
      <c r="A21" s="115"/>
      <c r="B21" s="118">
        <v>3</v>
      </c>
      <c r="C21" s="119">
        <f>COUNTIF('Test Cases'!AA:AA,B21)</f>
        <v>1</v>
      </c>
      <c r="D21" s="108">
        <f>COUNTIFS('Test Cases'!AA:AA,B21,'Test Cases'!I:I,$D$15)</f>
        <v>0</v>
      </c>
      <c r="E21" s="108">
        <f>COUNTIFS('Test Cases'!AA:AA,B21,'Test Cases'!I:I,$E$15)</f>
        <v>0</v>
      </c>
      <c r="F21" s="108">
        <f>COUNTIFS('Test Cases'!AA:AA,B21,'Test Cases'!I:I,$F$15)</f>
        <v>0</v>
      </c>
      <c r="G21" s="160">
        <v>5</v>
      </c>
      <c r="H21">
        <f t="shared" si="0"/>
        <v>5</v>
      </c>
      <c r="I21">
        <f t="shared" si="1"/>
        <v>0</v>
      </c>
      <c r="P21" s="82"/>
    </row>
    <row r="22" spans="1:16" ht="12.75" customHeight="1" x14ac:dyDescent="0.25">
      <c r="A22" s="115"/>
      <c r="B22" s="118">
        <v>2</v>
      </c>
      <c r="C22" s="119">
        <f>COUNTIF('Test Cases'!AA:AA,B22)</f>
        <v>2</v>
      </c>
      <c r="D22" s="108">
        <f>COUNTIFS('Test Cases'!AA:AA,B22,'Test Cases'!I:I,$D$15)</f>
        <v>0</v>
      </c>
      <c r="E22" s="108">
        <f>COUNTIFS('Test Cases'!AA:AA,B22,'Test Cases'!I:I,$E$15)</f>
        <v>0</v>
      </c>
      <c r="F22" s="108">
        <f>COUNTIFS('Test Cases'!AA:AA,B22,'Test Cases'!I:I,$F$15)</f>
        <v>0</v>
      </c>
      <c r="G22" s="160">
        <v>2</v>
      </c>
      <c r="H22">
        <f>(C22-F22)*(G22)</f>
        <v>4</v>
      </c>
      <c r="I22">
        <f>D22*G22</f>
        <v>0</v>
      </c>
      <c r="P22" s="82"/>
    </row>
    <row r="23" spans="1:16" ht="12.75" customHeight="1" x14ac:dyDescent="0.25">
      <c r="A23" s="115"/>
      <c r="B23" s="118">
        <v>1</v>
      </c>
      <c r="C23" s="119">
        <f>COUNTIF('Test Cases'!AA:AA,B23)</f>
        <v>1</v>
      </c>
      <c r="D23" s="108">
        <f>COUNTIFS('Test Cases'!AA:AA,B23,'Test Cases'!I:I,$D$15)</f>
        <v>0</v>
      </c>
      <c r="E23" s="108">
        <f>COUNTIFS('Test Cases'!AA:AA,B23,'Test Cases'!I:I,$E$15)</f>
        <v>0</v>
      </c>
      <c r="F23" s="108">
        <f>COUNTIFS('Test Cases'!AA:AA,B23,'Test Cases'!I:I,$F$15)</f>
        <v>0</v>
      </c>
      <c r="G23" s="160">
        <v>1</v>
      </c>
      <c r="H23">
        <f>(C23-F23)*(G23)</f>
        <v>1</v>
      </c>
      <c r="I23">
        <f>D23*G23</f>
        <v>0</v>
      </c>
      <c r="P23" s="82"/>
    </row>
    <row r="24" spans="1:16" ht="13" hidden="1" x14ac:dyDescent="0.3">
      <c r="A24" s="115"/>
      <c r="B24" s="136" t="s">
        <v>62</v>
      </c>
      <c r="C24" s="137"/>
      <c r="D24" s="138">
        <f>SUM(I16:I23)/SUM(H16:H23)*100</f>
        <v>0</v>
      </c>
      <c r="P24" s="82"/>
    </row>
    <row r="25" spans="1:16" ht="13" x14ac:dyDescent="0.25">
      <c r="A25" s="120"/>
      <c r="B25" s="121"/>
      <c r="C25" s="121"/>
      <c r="D25" s="121"/>
      <c r="E25" s="121"/>
      <c r="F25" s="121"/>
      <c r="G25" s="121"/>
      <c r="H25" s="121"/>
      <c r="I25" s="121"/>
      <c r="J25" s="121"/>
      <c r="K25" s="122"/>
      <c r="L25" s="122"/>
      <c r="M25" s="122"/>
      <c r="N25" s="122"/>
      <c r="O25" s="122"/>
      <c r="P25" s="123"/>
    </row>
    <row r="28" spans="1:16" ht="12.75" customHeight="1" x14ac:dyDescent="0.25">
      <c r="B28" s="153"/>
    </row>
    <row r="29" spans="1:16" ht="12.75" customHeight="1" x14ac:dyDescent="0.25"/>
    <row r="30" spans="1:16" ht="12.75" customHeight="1" x14ac:dyDescent="0.25"/>
  </sheetData>
  <phoneticPr fontId="2" type="noConversion"/>
  <conditionalFormatting sqref="D12">
    <cfRule type="cellIs" dxfId="8" priority="5" stopIfTrue="1" operator="greaterThan">
      <formula>0</formula>
    </cfRule>
  </conditionalFormatting>
  <conditionalFormatting sqref="N12">
    <cfRule type="cellIs" dxfId="7" priority="3" stopIfTrue="1" operator="greaterThan">
      <formula>0</formula>
    </cfRule>
    <cfRule type="cellIs" dxfId="6" priority="4" stopIfTrue="1" operator="lessThan">
      <formula>0</formula>
    </cfRule>
  </conditionalFormatting>
  <conditionalFormatting sqref="K16">
    <cfRule type="expression" dxfId="5" priority="17" stopIfTrue="1">
      <formula>$J$16=0</formula>
    </cfRule>
  </conditionalFormatting>
  <conditionalFormatting sqref="K19">
    <cfRule type="expression" dxfId="4" priority="18" stopIfTrue="1">
      <formula>$J$19=0</formula>
    </cfRule>
  </conditionalFormatting>
  <printOptions horizontalCentered="1"/>
  <pageMargins left="0.25" right="0.25" top="0.5" bottom="0.5" header="0.25" footer="0.25"/>
  <pageSetup orientation="landscape" horizontalDpi="1200" verticalDpi="1200" r:id="rId1"/>
  <headerFooter alignWithMargins="0">
    <oddHeader>&amp;CIRS Office of Safeguards SCSEM</oddHeader>
    <oddFooter>&amp;L&amp;F&amp;RPage &amp;P of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6"/>
  <dimension ref="A1:N45"/>
  <sheetViews>
    <sheetView showGridLines="0" zoomScale="80" zoomScaleNormal="80" workbookViewId="0">
      <pane ySplit="1" topLeftCell="A2" activePane="bottomLeft" state="frozen"/>
      <selection pane="bottomLeft" activeCell="A3" sqref="A3:N15"/>
    </sheetView>
  </sheetViews>
  <sheetFormatPr defaultColWidth="9.453125" defaultRowHeight="12.5" x14ac:dyDescent="0.25"/>
  <cols>
    <col min="14" max="14" width="9.453125" customWidth="1"/>
  </cols>
  <sheetData>
    <row r="1" spans="1:14" ht="13" x14ac:dyDescent="0.3">
      <c r="A1" s="6" t="s">
        <v>63</v>
      </c>
      <c r="B1" s="7"/>
      <c r="C1" s="7"/>
      <c r="D1" s="7"/>
      <c r="E1" s="7"/>
      <c r="F1" s="7"/>
      <c r="G1" s="7"/>
      <c r="H1" s="7"/>
      <c r="I1" s="7"/>
      <c r="J1" s="7"/>
      <c r="K1" s="7"/>
      <c r="L1" s="7"/>
      <c r="M1" s="7"/>
      <c r="N1" s="8"/>
    </row>
    <row r="2" spans="1:14" ht="12.75" customHeight="1" x14ac:dyDescent="0.25">
      <c r="A2" s="39" t="s">
        <v>64</v>
      </c>
      <c r="B2" s="40"/>
      <c r="C2" s="40"/>
      <c r="D2" s="40"/>
      <c r="E2" s="40"/>
      <c r="F2" s="40"/>
      <c r="G2" s="40"/>
      <c r="H2" s="40"/>
      <c r="I2" s="40"/>
      <c r="J2" s="40"/>
      <c r="K2" s="40"/>
      <c r="L2" s="40"/>
      <c r="M2" s="40"/>
      <c r="N2" s="41"/>
    </row>
    <row r="3" spans="1:14" s="64" customFormat="1" ht="12.75" customHeight="1" x14ac:dyDescent="0.25">
      <c r="A3" s="193" t="s">
        <v>1441</v>
      </c>
      <c r="B3" s="194"/>
      <c r="C3" s="194"/>
      <c r="D3" s="194"/>
      <c r="E3" s="194"/>
      <c r="F3" s="194"/>
      <c r="G3" s="194"/>
      <c r="H3" s="194"/>
      <c r="I3" s="194"/>
      <c r="J3" s="194"/>
      <c r="K3" s="194"/>
      <c r="L3" s="194"/>
      <c r="M3" s="194"/>
      <c r="N3" s="195"/>
    </row>
    <row r="4" spans="1:14" s="64" customFormat="1" x14ac:dyDescent="0.25">
      <c r="A4" s="196"/>
      <c r="B4" s="197"/>
      <c r="C4" s="197"/>
      <c r="D4" s="197"/>
      <c r="E4" s="197"/>
      <c r="F4" s="197"/>
      <c r="G4" s="197"/>
      <c r="H4" s="197"/>
      <c r="I4" s="197"/>
      <c r="J4" s="197"/>
      <c r="K4" s="197"/>
      <c r="L4" s="197"/>
      <c r="M4" s="197"/>
      <c r="N4" s="198"/>
    </row>
    <row r="5" spans="1:14" s="64" customFormat="1" x14ac:dyDescent="0.25">
      <c r="A5" s="196"/>
      <c r="B5" s="197"/>
      <c r="C5" s="197"/>
      <c r="D5" s="197"/>
      <c r="E5" s="197"/>
      <c r="F5" s="197"/>
      <c r="G5" s="197"/>
      <c r="H5" s="197"/>
      <c r="I5" s="197"/>
      <c r="J5" s="197"/>
      <c r="K5" s="197"/>
      <c r="L5" s="197"/>
      <c r="M5" s="197"/>
      <c r="N5" s="198"/>
    </row>
    <row r="6" spans="1:14" s="64" customFormat="1" x14ac:dyDescent="0.25">
      <c r="A6" s="196"/>
      <c r="B6" s="197"/>
      <c r="C6" s="197"/>
      <c r="D6" s="197"/>
      <c r="E6" s="197"/>
      <c r="F6" s="197"/>
      <c r="G6" s="197"/>
      <c r="H6" s="197"/>
      <c r="I6" s="197"/>
      <c r="J6" s="197"/>
      <c r="K6" s="197"/>
      <c r="L6" s="197"/>
      <c r="M6" s="197"/>
      <c r="N6" s="198"/>
    </row>
    <row r="7" spans="1:14" s="64" customFormat="1" x14ac:dyDescent="0.25">
      <c r="A7" s="196"/>
      <c r="B7" s="197"/>
      <c r="C7" s="197"/>
      <c r="D7" s="197"/>
      <c r="E7" s="197"/>
      <c r="F7" s="197"/>
      <c r="G7" s="197"/>
      <c r="H7" s="197"/>
      <c r="I7" s="197"/>
      <c r="J7" s="197"/>
      <c r="K7" s="197"/>
      <c r="L7" s="197"/>
      <c r="M7" s="197"/>
      <c r="N7" s="198"/>
    </row>
    <row r="8" spans="1:14" s="64" customFormat="1" x14ac:dyDescent="0.25">
      <c r="A8" s="196"/>
      <c r="B8" s="197"/>
      <c r="C8" s="197"/>
      <c r="D8" s="197"/>
      <c r="E8" s="197"/>
      <c r="F8" s="197"/>
      <c r="G8" s="197"/>
      <c r="H8" s="197"/>
      <c r="I8" s="197"/>
      <c r="J8" s="197"/>
      <c r="K8" s="197"/>
      <c r="L8" s="197"/>
      <c r="M8" s="197"/>
      <c r="N8" s="198"/>
    </row>
    <row r="9" spans="1:14" s="64" customFormat="1" x14ac:dyDescent="0.25">
      <c r="A9" s="196"/>
      <c r="B9" s="197"/>
      <c r="C9" s="197"/>
      <c r="D9" s="197"/>
      <c r="E9" s="197"/>
      <c r="F9" s="197"/>
      <c r="G9" s="197"/>
      <c r="H9" s="197"/>
      <c r="I9" s="197"/>
      <c r="J9" s="197"/>
      <c r="K9" s="197"/>
      <c r="L9" s="197"/>
      <c r="M9" s="197"/>
      <c r="N9" s="198"/>
    </row>
    <row r="10" spans="1:14" s="64" customFormat="1" x14ac:dyDescent="0.25">
      <c r="A10" s="196"/>
      <c r="B10" s="197"/>
      <c r="C10" s="197"/>
      <c r="D10" s="197"/>
      <c r="E10" s="197"/>
      <c r="F10" s="197"/>
      <c r="G10" s="197"/>
      <c r="H10" s="197"/>
      <c r="I10" s="197"/>
      <c r="J10" s="197"/>
      <c r="K10" s="197"/>
      <c r="L10" s="197"/>
      <c r="M10" s="197"/>
      <c r="N10" s="198"/>
    </row>
    <row r="11" spans="1:14" s="64" customFormat="1" x14ac:dyDescent="0.25">
      <c r="A11" s="196"/>
      <c r="B11" s="197"/>
      <c r="C11" s="197"/>
      <c r="D11" s="197"/>
      <c r="E11" s="197"/>
      <c r="F11" s="197"/>
      <c r="G11" s="197"/>
      <c r="H11" s="197"/>
      <c r="I11" s="197"/>
      <c r="J11" s="197"/>
      <c r="K11" s="197"/>
      <c r="L11" s="197"/>
      <c r="M11" s="197"/>
      <c r="N11" s="198"/>
    </row>
    <row r="12" spans="1:14" s="64" customFormat="1" x14ac:dyDescent="0.25">
      <c r="A12" s="196"/>
      <c r="B12" s="197"/>
      <c r="C12" s="197"/>
      <c r="D12" s="197"/>
      <c r="E12" s="197"/>
      <c r="F12" s="197"/>
      <c r="G12" s="197"/>
      <c r="H12" s="197"/>
      <c r="I12" s="197"/>
      <c r="J12" s="197"/>
      <c r="K12" s="197"/>
      <c r="L12" s="197"/>
      <c r="M12" s="197"/>
      <c r="N12" s="198"/>
    </row>
    <row r="13" spans="1:14" s="64" customFormat="1" ht="11.25" customHeight="1" x14ac:dyDescent="0.25">
      <c r="A13" s="196"/>
      <c r="B13" s="197"/>
      <c r="C13" s="197"/>
      <c r="D13" s="197"/>
      <c r="E13" s="197"/>
      <c r="F13" s="197"/>
      <c r="G13" s="197"/>
      <c r="H13" s="197"/>
      <c r="I13" s="197"/>
      <c r="J13" s="197"/>
      <c r="K13" s="197"/>
      <c r="L13" s="197"/>
      <c r="M13" s="197"/>
      <c r="N13" s="198"/>
    </row>
    <row r="14" spans="1:14" s="64" customFormat="1" hidden="1" x14ac:dyDescent="0.25">
      <c r="A14" s="196"/>
      <c r="B14" s="197"/>
      <c r="C14" s="197"/>
      <c r="D14" s="197"/>
      <c r="E14" s="197"/>
      <c r="F14" s="197"/>
      <c r="G14" s="197"/>
      <c r="H14" s="197"/>
      <c r="I14" s="197"/>
      <c r="J14" s="197"/>
      <c r="K14" s="197"/>
      <c r="L14" s="197"/>
      <c r="M14" s="197"/>
      <c r="N14" s="198"/>
    </row>
    <row r="15" spans="1:14" s="64" customFormat="1" hidden="1" x14ac:dyDescent="0.25">
      <c r="A15" s="199"/>
      <c r="B15" s="200"/>
      <c r="C15" s="200"/>
      <c r="D15" s="200"/>
      <c r="E15" s="200"/>
      <c r="F15" s="200"/>
      <c r="G15" s="200"/>
      <c r="H15" s="200"/>
      <c r="I15" s="200"/>
      <c r="J15" s="200"/>
      <c r="K15" s="200"/>
      <c r="L15" s="200"/>
      <c r="M15" s="200"/>
      <c r="N15" s="201"/>
    </row>
    <row r="16" spans="1:14" s="64" customFormat="1" x14ac:dyDescent="0.25"/>
    <row r="17" spans="1:14" s="64" customFormat="1" ht="12.75" customHeight="1" x14ac:dyDescent="0.25">
      <c r="A17" s="39" t="s">
        <v>65</v>
      </c>
      <c r="B17" s="40"/>
      <c r="C17" s="40"/>
      <c r="D17" s="40"/>
      <c r="E17" s="40"/>
      <c r="F17" s="40"/>
      <c r="G17" s="40"/>
      <c r="H17" s="40"/>
      <c r="I17" s="40"/>
      <c r="J17" s="40"/>
      <c r="K17" s="40"/>
      <c r="L17" s="40"/>
      <c r="M17" s="40"/>
      <c r="N17" s="41"/>
    </row>
    <row r="18" spans="1:14" s="64" customFormat="1" ht="12.75" customHeight="1" x14ac:dyDescent="0.25">
      <c r="A18" s="42" t="s">
        <v>66</v>
      </c>
      <c r="B18" s="43"/>
      <c r="C18" s="44"/>
      <c r="D18" s="45" t="s">
        <v>67</v>
      </c>
      <c r="E18" s="46"/>
      <c r="F18" s="46"/>
      <c r="G18" s="46"/>
      <c r="H18" s="46"/>
      <c r="I18" s="46"/>
      <c r="J18" s="46"/>
      <c r="K18" s="46"/>
      <c r="L18" s="46"/>
      <c r="M18" s="46"/>
      <c r="N18" s="47"/>
    </row>
    <row r="19" spans="1:14" s="64" customFormat="1" ht="13" x14ac:dyDescent="0.25">
      <c r="A19" s="48"/>
      <c r="B19" s="49"/>
      <c r="C19" s="50"/>
      <c r="D19" s="18" t="s">
        <v>68</v>
      </c>
      <c r="E19" s="15"/>
      <c r="F19" s="15"/>
      <c r="G19" s="15"/>
      <c r="H19" s="15"/>
      <c r="I19" s="15"/>
      <c r="J19" s="15"/>
      <c r="K19" s="15"/>
      <c r="L19" s="15"/>
      <c r="M19" s="15"/>
      <c r="N19" s="16"/>
    </row>
    <row r="20" spans="1:14" s="64" customFormat="1" ht="12.75" customHeight="1" x14ac:dyDescent="0.25">
      <c r="A20" s="51" t="s">
        <v>69</v>
      </c>
      <c r="B20" s="52"/>
      <c r="C20" s="53"/>
      <c r="D20" s="54" t="s">
        <v>70</v>
      </c>
      <c r="E20" s="55"/>
      <c r="F20" s="55"/>
      <c r="G20" s="55"/>
      <c r="H20" s="55"/>
      <c r="I20" s="55"/>
      <c r="J20" s="55"/>
      <c r="K20" s="55"/>
      <c r="L20" s="55"/>
      <c r="M20" s="55"/>
      <c r="N20" s="56"/>
    </row>
    <row r="21" spans="1:14" ht="12.75" customHeight="1" x14ac:dyDescent="0.25">
      <c r="A21" s="42" t="s">
        <v>71</v>
      </c>
      <c r="B21" s="43"/>
      <c r="C21" s="44"/>
      <c r="D21" s="45" t="s">
        <v>72</v>
      </c>
      <c r="E21" s="46"/>
      <c r="F21" s="46"/>
      <c r="G21" s="46"/>
      <c r="H21" s="46"/>
      <c r="I21" s="46"/>
      <c r="J21" s="46"/>
      <c r="K21" s="46"/>
      <c r="L21" s="46"/>
      <c r="M21" s="46"/>
      <c r="N21" s="47"/>
    </row>
    <row r="22" spans="1:14" s="64" customFormat="1" ht="12.75" customHeight="1" x14ac:dyDescent="0.25">
      <c r="A22" s="42" t="s">
        <v>73</v>
      </c>
      <c r="B22" s="43"/>
      <c r="C22" s="44"/>
      <c r="D22" s="45" t="s">
        <v>74</v>
      </c>
      <c r="E22" s="46"/>
      <c r="F22" s="46"/>
      <c r="G22" s="46"/>
      <c r="H22" s="46"/>
      <c r="I22" s="46"/>
      <c r="J22" s="46"/>
      <c r="K22" s="46"/>
      <c r="L22" s="46"/>
      <c r="M22" s="46"/>
      <c r="N22" s="47"/>
    </row>
    <row r="23" spans="1:14" s="64" customFormat="1" ht="13" x14ac:dyDescent="0.25">
      <c r="A23" s="57"/>
      <c r="B23" s="58"/>
      <c r="C23" s="59"/>
      <c r="D23" s="12" t="s">
        <v>75</v>
      </c>
      <c r="E23" s="13"/>
      <c r="F23" s="13"/>
      <c r="G23" s="13"/>
      <c r="H23" s="13"/>
      <c r="I23" s="13"/>
      <c r="J23" s="13"/>
      <c r="K23" s="13"/>
      <c r="L23" s="13"/>
      <c r="M23" s="13"/>
      <c r="N23" s="14"/>
    </row>
    <row r="24" spans="1:14" s="64" customFormat="1" ht="12.75" customHeight="1" x14ac:dyDescent="0.25">
      <c r="A24" s="48"/>
      <c r="B24" s="49"/>
      <c r="C24" s="50"/>
      <c r="D24" s="18" t="s">
        <v>76</v>
      </c>
      <c r="E24" s="15"/>
      <c r="F24" s="15"/>
      <c r="G24" s="15"/>
      <c r="H24" s="15"/>
      <c r="I24" s="15"/>
      <c r="J24" s="15"/>
      <c r="K24" s="15"/>
      <c r="L24" s="15"/>
      <c r="M24" s="15"/>
      <c r="N24" s="16"/>
    </row>
    <row r="25" spans="1:14" s="64" customFormat="1" ht="12.75" customHeight="1" x14ac:dyDescent="0.25">
      <c r="A25" s="42" t="s">
        <v>77</v>
      </c>
      <c r="B25" s="43"/>
      <c r="C25" s="44"/>
      <c r="D25" s="45" t="s">
        <v>78</v>
      </c>
      <c r="E25" s="46"/>
      <c r="F25" s="46"/>
      <c r="G25" s="46"/>
      <c r="H25" s="46"/>
      <c r="I25" s="46"/>
      <c r="J25" s="46"/>
      <c r="K25" s="46"/>
      <c r="L25" s="46"/>
      <c r="M25" s="46"/>
      <c r="N25" s="47"/>
    </row>
    <row r="26" spans="1:14" s="64" customFormat="1" ht="12.75" customHeight="1" x14ac:dyDescent="0.25">
      <c r="A26" s="48"/>
      <c r="B26" s="49"/>
      <c r="C26" s="50"/>
      <c r="D26" s="18" t="s">
        <v>79</v>
      </c>
      <c r="E26" s="15"/>
      <c r="F26" s="15"/>
      <c r="G26" s="15"/>
      <c r="H26" s="15"/>
      <c r="I26" s="15"/>
      <c r="J26" s="15"/>
      <c r="K26" s="15"/>
      <c r="L26" s="15"/>
      <c r="M26" s="15"/>
      <c r="N26" s="16"/>
    </row>
    <row r="27" spans="1:14" ht="12.75" customHeight="1" x14ac:dyDescent="0.25">
      <c r="A27" s="42" t="s">
        <v>80</v>
      </c>
      <c r="B27" s="43"/>
      <c r="C27" s="44"/>
      <c r="D27" s="45" t="s">
        <v>81</v>
      </c>
      <c r="E27" s="46"/>
      <c r="F27" s="46"/>
      <c r="G27" s="46"/>
      <c r="H27" s="46"/>
      <c r="I27" s="46"/>
      <c r="J27" s="46"/>
      <c r="K27" s="46"/>
      <c r="L27" s="46"/>
      <c r="M27" s="46"/>
      <c r="N27" s="47"/>
    </row>
    <row r="28" spans="1:14" ht="13" x14ac:dyDescent="0.25">
      <c r="A28" s="48"/>
      <c r="B28" s="49"/>
      <c r="C28" s="50"/>
      <c r="D28" s="18" t="s">
        <v>82</v>
      </c>
      <c r="E28" s="15"/>
      <c r="F28" s="15"/>
      <c r="G28" s="15"/>
      <c r="H28" s="15"/>
      <c r="I28" s="15"/>
      <c r="J28" s="15"/>
      <c r="K28" s="15"/>
      <c r="L28" s="15"/>
      <c r="M28" s="15"/>
      <c r="N28" s="16"/>
    </row>
    <row r="29" spans="1:14" ht="12.75" customHeight="1" x14ac:dyDescent="0.25">
      <c r="A29" s="42" t="s">
        <v>83</v>
      </c>
      <c r="B29" s="43"/>
      <c r="C29" s="44"/>
      <c r="D29" s="45" t="s">
        <v>84</v>
      </c>
      <c r="E29" s="46"/>
      <c r="F29" s="46"/>
      <c r="G29" s="46"/>
      <c r="H29" s="46"/>
      <c r="I29" s="46"/>
      <c r="J29" s="46"/>
      <c r="K29" s="46"/>
      <c r="L29" s="46"/>
      <c r="M29" s="46"/>
      <c r="N29" s="47"/>
    </row>
    <row r="30" spans="1:14" ht="13" x14ac:dyDescent="0.25">
      <c r="A30" s="48"/>
      <c r="B30" s="49"/>
      <c r="C30" s="50"/>
      <c r="D30" s="18" t="s">
        <v>85</v>
      </c>
      <c r="E30" s="15"/>
      <c r="F30" s="15"/>
      <c r="G30" s="15"/>
      <c r="H30" s="15"/>
      <c r="I30" s="15"/>
      <c r="J30" s="15"/>
      <c r="K30" s="15"/>
      <c r="L30" s="15"/>
      <c r="M30" s="15"/>
      <c r="N30" s="16"/>
    </row>
    <row r="31" spans="1:14" ht="12.75" customHeight="1" x14ac:dyDescent="0.25">
      <c r="A31" s="51" t="s">
        <v>86</v>
      </c>
      <c r="B31" s="52"/>
      <c r="C31" s="53"/>
      <c r="D31" s="54" t="s">
        <v>87</v>
      </c>
      <c r="E31" s="55"/>
      <c r="F31" s="55"/>
      <c r="G31" s="55"/>
      <c r="H31" s="55"/>
      <c r="I31" s="55"/>
      <c r="J31" s="55"/>
      <c r="K31" s="55"/>
      <c r="L31" s="55"/>
      <c r="M31" s="55"/>
      <c r="N31" s="56"/>
    </row>
    <row r="32" spans="1:14" ht="12.75" customHeight="1" x14ac:dyDescent="0.25">
      <c r="A32" s="42" t="s">
        <v>88</v>
      </c>
      <c r="B32" s="43"/>
      <c r="C32" s="44"/>
      <c r="D32" s="45" t="s">
        <v>89</v>
      </c>
      <c r="E32" s="46"/>
      <c r="F32" s="46"/>
      <c r="G32" s="46"/>
      <c r="H32" s="46"/>
      <c r="I32" s="46"/>
      <c r="J32" s="46"/>
      <c r="K32" s="46"/>
      <c r="L32" s="46"/>
      <c r="M32" s="46"/>
      <c r="N32" s="47"/>
    </row>
    <row r="33" spans="1:14" ht="13" x14ac:dyDescent="0.25">
      <c r="A33" s="48"/>
      <c r="B33" s="49"/>
      <c r="C33" s="50"/>
      <c r="D33" s="18" t="s">
        <v>90</v>
      </c>
      <c r="E33" s="15"/>
      <c r="F33" s="15"/>
      <c r="G33" s="15"/>
      <c r="H33" s="15"/>
      <c r="I33" s="15"/>
      <c r="J33" s="15"/>
      <c r="K33" s="15"/>
      <c r="L33" s="15"/>
      <c r="M33" s="15"/>
      <c r="N33" s="16"/>
    </row>
    <row r="34" spans="1:14" ht="12.75" customHeight="1" x14ac:dyDescent="0.25">
      <c r="A34" s="42" t="s">
        <v>91</v>
      </c>
      <c r="B34" s="43"/>
      <c r="C34" s="44"/>
      <c r="D34" s="45" t="s">
        <v>92</v>
      </c>
      <c r="E34" s="46"/>
      <c r="F34" s="46"/>
      <c r="G34" s="46"/>
      <c r="H34" s="46"/>
      <c r="I34" s="46"/>
      <c r="J34" s="46"/>
      <c r="K34" s="46"/>
      <c r="L34" s="46"/>
      <c r="M34" s="46"/>
      <c r="N34" s="47"/>
    </row>
    <row r="35" spans="1:14" ht="13" x14ac:dyDescent="0.25">
      <c r="A35" s="57"/>
      <c r="B35" s="58"/>
      <c r="C35" s="59"/>
      <c r="D35" s="12" t="s">
        <v>93</v>
      </c>
      <c r="E35" s="13"/>
      <c r="F35" s="13"/>
      <c r="G35" s="13"/>
      <c r="H35" s="13"/>
      <c r="I35" s="13"/>
      <c r="J35" s="13"/>
      <c r="K35" s="13"/>
      <c r="L35" s="13"/>
      <c r="M35" s="13"/>
      <c r="N35" s="14"/>
    </row>
    <row r="36" spans="1:14" ht="13" x14ac:dyDescent="0.25">
      <c r="A36" s="57"/>
      <c r="B36" s="58"/>
      <c r="C36" s="59"/>
      <c r="D36" s="12" t="s">
        <v>94</v>
      </c>
      <c r="E36" s="13"/>
      <c r="F36" s="13"/>
      <c r="G36" s="13"/>
      <c r="H36" s="13"/>
      <c r="I36" s="13"/>
      <c r="J36" s="13"/>
      <c r="K36" s="13"/>
      <c r="L36" s="13"/>
      <c r="M36" s="13"/>
      <c r="N36" s="14"/>
    </row>
    <row r="37" spans="1:14" ht="13" x14ac:dyDescent="0.25">
      <c r="A37" s="57"/>
      <c r="B37" s="58"/>
      <c r="C37" s="59"/>
      <c r="D37" s="12" t="s">
        <v>95</v>
      </c>
      <c r="E37" s="13"/>
      <c r="F37" s="13"/>
      <c r="G37" s="13"/>
      <c r="H37" s="13"/>
      <c r="I37" s="13"/>
      <c r="J37" s="13"/>
      <c r="K37" s="13"/>
      <c r="L37" s="13"/>
      <c r="M37" s="13"/>
      <c r="N37" s="14"/>
    </row>
    <row r="38" spans="1:14" ht="13" x14ac:dyDescent="0.25">
      <c r="A38" s="48"/>
      <c r="B38" s="49"/>
      <c r="C38" s="50"/>
      <c r="D38" s="18" t="s">
        <v>96</v>
      </c>
      <c r="E38" s="15"/>
      <c r="F38" s="15"/>
      <c r="G38" s="15"/>
      <c r="H38" s="15"/>
      <c r="I38" s="15"/>
      <c r="J38" s="15"/>
      <c r="K38" s="15"/>
      <c r="L38" s="15"/>
      <c r="M38" s="15"/>
      <c r="N38" s="16"/>
    </row>
    <row r="39" spans="1:14" ht="12.75" customHeight="1" x14ac:dyDescent="0.25">
      <c r="A39" s="42" t="s">
        <v>97</v>
      </c>
      <c r="B39" s="43"/>
      <c r="C39" s="44"/>
      <c r="D39" s="45" t="s">
        <v>98</v>
      </c>
      <c r="E39" s="46"/>
      <c r="F39" s="46"/>
      <c r="G39" s="46"/>
      <c r="H39" s="46"/>
      <c r="I39" s="46"/>
      <c r="J39" s="46"/>
      <c r="K39" s="46"/>
      <c r="L39" s="46"/>
      <c r="M39" s="46"/>
      <c r="N39" s="47"/>
    </row>
    <row r="40" spans="1:14" ht="13" x14ac:dyDescent="0.25">
      <c r="A40" s="48"/>
      <c r="B40" s="49"/>
      <c r="C40" s="50"/>
      <c r="D40" s="18" t="s">
        <v>99</v>
      </c>
      <c r="E40" s="15"/>
      <c r="F40" s="15"/>
      <c r="G40" s="15"/>
      <c r="H40" s="15"/>
      <c r="I40" s="15"/>
      <c r="J40" s="15"/>
      <c r="K40" s="15"/>
      <c r="L40" s="15"/>
      <c r="M40" s="15"/>
      <c r="N40" s="16"/>
    </row>
    <row r="41" spans="1:14" ht="13" x14ac:dyDescent="0.25">
      <c r="A41" s="124" t="s">
        <v>100</v>
      </c>
      <c r="B41" s="125"/>
      <c r="C41" s="126"/>
      <c r="D41" s="184" t="s">
        <v>101</v>
      </c>
      <c r="E41" s="185"/>
      <c r="F41" s="185"/>
      <c r="G41" s="185"/>
      <c r="H41" s="185"/>
      <c r="I41" s="185"/>
      <c r="J41" s="185"/>
      <c r="K41" s="185"/>
      <c r="L41" s="185"/>
      <c r="M41" s="185"/>
      <c r="N41" s="186"/>
    </row>
    <row r="42" spans="1:14" ht="13" x14ac:dyDescent="0.25">
      <c r="A42" s="127"/>
      <c r="B42" s="58"/>
      <c r="C42" s="128"/>
      <c r="D42" s="187"/>
      <c r="E42" s="188"/>
      <c r="F42" s="188"/>
      <c r="G42" s="188"/>
      <c r="H42" s="188"/>
      <c r="I42" s="188"/>
      <c r="J42" s="188"/>
      <c r="K42" s="188"/>
      <c r="L42" s="188"/>
      <c r="M42" s="188"/>
      <c r="N42" s="189"/>
    </row>
    <row r="43" spans="1:14" ht="13" x14ac:dyDescent="0.25">
      <c r="A43" s="129"/>
      <c r="B43" s="130"/>
      <c r="C43" s="131"/>
      <c r="D43" s="190"/>
      <c r="E43" s="191"/>
      <c r="F43" s="191"/>
      <c r="G43" s="191"/>
      <c r="H43" s="191"/>
      <c r="I43" s="191"/>
      <c r="J43" s="191"/>
      <c r="K43" s="191"/>
      <c r="L43" s="191"/>
      <c r="M43" s="191"/>
      <c r="N43" s="192"/>
    </row>
    <row r="44" spans="1:14" ht="13" x14ac:dyDescent="0.25">
      <c r="A44" s="124" t="s">
        <v>102</v>
      </c>
      <c r="B44" s="125"/>
      <c r="C44" s="126"/>
      <c r="D44" s="184" t="s">
        <v>103</v>
      </c>
      <c r="E44" s="185"/>
      <c r="F44" s="185"/>
      <c r="G44" s="185"/>
      <c r="H44" s="185"/>
      <c r="I44" s="185"/>
      <c r="J44" s="185"/>
      <c r="K44" s="185"/>
      <c r="L44" s="185"/>
      <c r="M44" s="185"/>
      <c r="N44" s="186"/>
    </row>
    <row r="45" spans="1:14" ht="13" x14ac:dyDescent="0.25">
      <c r="A45" s="129"/>
      <c r="B45" s="130"/>
      <c r="C45" s="131"/>
      <c r="D45" s="190"/>
      <c r="E45" s="191"/>
      <c r="F45" s="191"/>
      <c r="G45" s="191"/>
      <c r="H45" s="191"/>
      <c r="I45" s="191"/>
      <c r="J45" s="191"/>
      <c r="K45" s="191"/>
      <c r="L45" s="191"/>
      <c r="M45" s="191"/>
      <c r="N45" s="192"/>
    </row>
  </sheetData>
  <mergeCells count="3">
    <mergeCell ref="D41:N43"/>
    <mergeCell ref="D44:N45"/>
    <mergeCell ref="A3:N15"/>
  </mergeCells>
  <phoneticPr fontId="2" type="noConversion"/>
  <printOptions horizontalCentered="1"/>
  <pageMargins left="0.25" right="0.25" top="0.5" bottom="0.5" header="0.25" footer="0.25"/>
  <pageSetup orientation="landscape" horizontalDpi="1200" verticalDpi="1200" r:id="rId1"/>
  <headerFooter alignWithMargins="0">
    <oddHeader>&amp;CIRS Office of Safeguards SCSEM</oddHeader>
    <oddFooter>&amp;L&amp;F&amp;RPage &amp;P of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2"/>
  <dimension ref="A1:AA61"/>
  <sheetViews>
    <sheetView showGridLines="0" zoomScale="80" zoomScaleNormal="80" workbookViewId="0">
      <pane ySplit="2" topLeftCell="A3" activePane="bottomLeft" state="frozen"/>
      <selection pane="bottomLeft" activeCell="A5" sqref="A5"/>
    </sheetView>
  </sheetViews>
  <sheetFormatPr defaultColWidth="9.453125" defaultRowHeight="12.5" x14ac:dyDescent="0.25"/>
  <cols>
    <col min="1" max="1" width="10.453125" customWidth="1"/>
    <col min="2" max="2" width="8.54296875" customWidth="1"/>
    <col min="3" max="3" width="18.54296875" customWidth="1"/>
    <col min="4" max="4" width="14.453125" customWidth="1"/>
    <col min="5" max="5" width="28.54296875" customWidth="1"/>
    <col min="6" max="6" width="42" customWidth="1"/>
    <col min="7" max="7" width="28.54296875" customWidth="1"/>
    <col min="8" max="8" width="22" customWidth="1"/>
    <col min="9" max="9" width="10.54296875" customWidth="1"/>
    <col min="10" max="10" width="18" customWidth="1"/>
    <col min="11" max="11" width="12.54296875" style="132" customWidth="1"/>
    <col min="12" max="12" width="12.54296875" style="158" customWidth="1"/>
    <col min="13" max="13" width="98.453125" style="158" customWidth="1"/>
    <col min="14" max="26" width="9.453125" customWidth="1"/>
    <col min="27" max="27" width="16" hidden="1" customWidth="1"/>
  </cols>
  <sheetData>
    <row r="1" spans="1:27" ht="13" x14ac:dyDescent="0.3">
      <c r="A1" s="6" t="s">
        <v>56</v>
      </c>
      <c r="B1" s="7"/>
      <c r="C1" s="7"/>
      <c r="D1" s="7"/>
      <c r="E1" s="7"/>
      <c r="F1" s="7"/>
      <c r="G1" s="7"/>
      <c r="H1" s="7"/>
      <c r="I1" s="7"/>
      <c r="J1" s="7"/>
      <c r="K1" s="154"/>
      <c r="L1" s="156"/>
      <c r="M1" s="157"/>
      <c r="AA1" s="7"/>
    </row>
    <row r="2" spans="1:27" ht="41.25" customHeight="1" x14ac:dyDescent="0.25">
      <c r="A2" s="161" t="s">
        <v>104</v>
      </c>
      <c r="B2" s="161" t="s">
        <v>105</v>
      </c>
      <c r="C2" s="161" t="s">
        <v>106</v>
      </c>
      <c r="D2" s="161" t="s">
        <v>107</v>
      </c>
      <c r="E2" s="161" t="s">
        <v>108</v>
      </c>
      <c r="F2" s="161" t="s">
        <v>109</v>
      </c>
      <c r="G2" s="161" t="s">
        <v>110</v>
      </c>
      <c r="H2" s="161" t="s">
        <v>111</v>
      </c>
      <c r="I2" s="161" t="s">
        <v>112</v>
      </c>
      <c r="J2" s="161" t="s">
        <v>113</v>
      </c>
      <c r="K2" s="162" t="s">
        <v>114</v>
      </c>
      <c r="L2" s="163" t="s">
        <v>115</v>
      </c>
      <c r="M2" s="163" t="s">
        <v>116</v>
      </c>
      <c r="AA2" s="133" t="s">
        <v>117</v>
      </c>
    </row>
    <row r="3" spans="1:27" ht="114.75" customHeight="1" x14ac:dyDescent="0.25">
      <c r="A3" s="177" t="s">
        <v>118</v>
      </c>
      <c r="B3" s="177" t="s">
        <v>119</v>
      </c>
      <c r="C3" s="177" t="s">
        <v>120</v>
      </c>
      <c r="D3" s="178" t="s">
        <v>121</v>
      </c>
      <c r="E3" s="178" t="s">
        <v>122</v>
      </c>
      <c r="F3" s="177" t="s">
        <v>123</v>
      </c>
      <c r="G3" s="178" t="s">
        <v>124</v>
      </c>
      <c r="H3" s="165"/>
      <c r="I3" s="155"/>
      <c r="J3" s="165"/>
      <c r="K3" s="165" t="s">
        <v>125</v>
      </c>
      <c r="L3" s="166" t="s">
        <v>126</v>
      </c>
      <c r="M3" s="166" t="s">
        <v>127</v>
      </c>
      <c r="AA3" s="135" t="e">
        <f>IF(OR(I3="Fail",ISBLANK(I3)),INDEX('Issue Code Table'!C:C,MATCH(L:L,'Issue Code Table'!A:A,0)),IF(K3="Critical",6,IF(K3="Significant",5,IF(K3="Moderate",3,2))))</f>
        <v>#N/A</v>
      </c>
    </row>
    <row r="4" spans="1:27" ht="90" customHeight="1" x14ac:dyDescent="0.25">
      <c r="A4" s="177" t="s">
        <v>128</v>
      </c>
      <c r="B4" s="177" t="s">
        <v>129</v>
      </c>
      <c r="C4" s="177" t="s">
        <v>130</v>
      </c>
      <c r="D4" s="178" t="s">
        <v>121</v>
      </c>
      <c r="E4" s="177" t="s">
        <v>131</v>
      </c>
      <c r="F4" s="177" t="s">
        <v>132</v>
      </c>
      <c r="G4" s="177" t="s">
        <v>133</v>
      </c>
      <c r="H4" s="165"/>
      <c r="I4" s="155"/>
      <c r="J4" s="165"/>
      <c r="K4" s="165" t="s">
        <v>134</v>
      </c>
      <c r="L4" s="166" t="s">
        <v>135</v>
      </c>
      <c r="M4" s="155" t="s">
        <v>136</v>
      </c>
      <c r="AA4" s="135" t="e">
        <f>IF(OR(I4="Fail",ISBLANK(I4)),INDEX('Issue Code Table'!C:C,MATCH(L:L,'Issue Code Table'!A:A,0)),IF(K4="Critical",6,IF(K4="Significant",5,IF(K4="Moderate",3,2))))</f>
        <v>#N/A</v>
      </c>
    </row>
    <row r="5" spans="1:27" ht="90" customHeight="1" x14ac:dyDescent="0.25">
      <c r="A5" s="177" t="s">
        <v>137</v>
      </c>
      <c r="B5" s="165" t="s">
        <v>138</v>
      </c>
      <c r="C5" s="165" t="s">
        <v>139</v>
      </c>
      <c r="D5" s="169" t="s">
        <v>140</v>
      </c>
      <c r="E5" s="165" t="s">
        <v>141</v>
      </c>
      <c r="F5" s="165" t="s">
        <v>142</v>
      </c>
      <c r="G5" s="165" t="s">
        <v>143</v>
      </c>
      <c r="H5" s="165"/>
      <c r="I5" s="155"/>
      <c r="J5" s="165"/>
      <c r="K5" s="182" t="s">
        <v>134</v>
      </c>
      <c r="L5" s="183" t="s">
        <v>144</v>
      </c>
      <c r="M5" s="169" t="s">
        <v>145</v>
      </c>
      <c r="AA5" s="135" t="e">
        <f>IF(OR(I5="Fail",ISBLANK(I5)),INDEX('Issue Code Table'!C:C,MATCH(L:L,'Issue Code Table'!A:A,0)),IF(K5="Critical",6,IF(K5="Significant",5,IF(K5="Moderate",3,2))))</f>
        <v>#N/A</v>
      </c>
    </row>
    <row r="6" spans="1:27" ht="80.5" customHeight="1" x14ac:dyDescent="0.25">
      <c r="A6" s="177" t="s">
        <v>146</v>
      </c>
      <c r="B6" s="177" t="s">
        <v>147</v>
      </c>
      <c r="C6" s="177" t="s">
        <v>148</v>
      </c>
      <c r="D6" s="178" t="s">
        <v>121</v>
      </c>
      <c r="E6" s="177" t="s">
        <v>149</v>
      </c>
      <c r="F6" s="177" t="s">
        <v>150</v>
      </c>
      <c r="G6" s="177" t="s">
        <v>151</v>
      </c>
      <c r="H6" s="165"/>
      <c r="I6" s="155"/>
      <c r="J6" s="165"/>
      <c r="K6" s="165" t="s">
        <v>152</v>
      </c>
      <c r="L6" s="166" t="s">
        <v>153</v>
      </c>
      <c r="M6" s="155" t="s">
        <v>154</v>
      </c>
      <c r="AA6" s="135">
        <f>IF(OR(I6="Fail",ISBLANK(I6)),INDEX('Issue Code Table'!C:C,MATCH(L:L,'Issue Code Table'!A:A,0)),IF(K6="Critical",6,IF(K6="Significant",5,IF(K6="Moderate",3,2))))</f>
        <v>4</v>
      </c>
    </row>
    <row r="7" spans="1:27" ht="72" customHeight="1" x14ac:dyDescent="0.25">
      <c r="A7" s="177" t="s">
        <v>155</v>
      </c>
      <c r="B7" s="177" t="s">
        <v>156</v>
      </c>
      <c r="C7" s="177" t="s">
        <v>157</v>
      </c>
      <c r="D7" s="178" t="s">
        <v>158</v>
      </c>
      <c r="E7" s="177" t="s">
        <v>159</v>
      </c>
      <c r="F7" s="177" t="s">
        <v>160</v>
      </c>
      <c r="G7" s="177" t="s">
        <v>161</v>
      </c>
      <c r="H7" s="165"/>
      <c r="I7" s="155"/>
      <c r="J7" s="165"/>
      <c r="K7" s="165" t="s">
        <v>152</v>
      </c>
      <c r="L7" s="166" t="s">
        <v>162</v>
      </c>
      <c r="M7" s="155" t="s">
        <v>163</v>
      </c>
      <c r="AA7" s="135">
        <f>IF(OR(I7="Fail",ISBLANK(I7)),INDEX('Issue Code Table'!C:C,MATCH(L:L,'Issue Code Table'!A:A,0)),IF(K7="Critical",6,IF(K7="Significant",5,IF(K7="Moderate",3,2))))</f>
        <v>6</v>
      </c>
    </row>
    <row r="8" spans="1:27" ht="90" customHeight="1" x14ac:dyDescent="0.25">
      <c r="A8" s="177" t="s">
        <v>164</v>
      </c>
      <c r="B8" s="177" t="s">
        <v>156</v>
      </c>
      <c r="C8" s="177" t="s">
        <v>157</v>
      </c>
      <c r="D8" s="178" t="s">
        <v>165</v>
      </c>
      <c r="E8" s="177" t="s">
        <v>166</v>
      </c>
      <c r="F8" s="177" t="s">
        <v>167</v>
      </c>
      <c r="G8" s="177" t="s">
        <v>168</v>
      </c>
      <c r="H8" s="165"/>
      <c r="I8" s="155"/>
      <c r="J8" s="165"/>
      <c r="K8" s="165" t="s">
        <v>134</v>
      </c>
      <c r="L8" s="166" t="s">
        <v>169</v>
      </c>
      <c r="M8" s="155" t="s">
        <v>170</v>
      </c>
      <c r="AA8" s="135">
        <f>IF(OR(I8="Fail",ISBLANK(I8)),INDEX('Issue Code Table'!C:C,MATCH(L:L,'Issue Code Table'!A:A,0)),IF(K8="Critical",6,IF(K8="Significant",5,IF(K8="Moderate",3,2))))</f>
        <v>5</v>
      </c>
    </row>
    <row r="9" spans="1:27" ht="95.25" customHeight="1" x14ac:dyDescent="0.25">
      <c r="A9" s="177" t="s">
        <v>171</v>
      </c>
      <c r="B9" s="177" t="s">
        <v>172</v>
      </c>
      <c r="C9" s="177" t="s">
        <v>173</v>
      </c>
      <c r="D9" s="178" t="s">
        <v>158</v>
      </c>
      <c r="E9" s="177" t="s">
        <v>174</v>
      </c>
      <c r="F9" s="177" t="s">
        <v>175</v>
      </c>
      <c r="G9" s="177" t="s">
        <v>174</v>
      </c>
      <c r="H9" s="165"/>
      <c r="I9" s="155"/>
      <c r="J9" s="165"/>
      <c r="K9" s="165" t="s">
        <v>134</v>
      </c>
      <c r="L9" s="166" t="s">
        <v>169</v>
      </c>
      <c r="M9" s="155" t="s">
        <v>170</v>
      </c>
      <c r="AA9" s="135">
        <f>IF(OR(I9="Fail",ISBLANK(I9)),INDEX('Issue Code Table'!C:C,MATCH(L:L,'Issue Code Table'!A:A,0)),IF(K9="Critical",6,IF(K9="Significant",5,IF(K9="Moderate",3,2))))</f>
        <v>5</v>
      </c>
    </row>
    <row r="10" spans="1:27" ht="93" customHeight="1" x14ac:dyDescent="0.25">
      <c r="A10" s="177" t="s">
        <v>176</v>
      </c>
      <c r="B10" s="177" t="s">
        <v>177</v>
      </c>
      <c r="C10" s="177" t="s">
        <v>178</v>
      </c>
      <c r="D10" s="178" t="s">
        <v>121</v>
      </c>
      <c r="E10" s="177" t="s">
        <v>179</v>
      </c>
      <c r="F10" s="177" t="s">
        <v>180</v>
      </c>
      <c r="G10" s="177" t="s">
        <v>179</v>
      </c>
      <c r="H10" s="165"/>
      <c r="I10" s="155"/>
      <c r="J10" s="165"/>
      <c r="K10" s="165" t="s">
        <v>134</v>
      </c>
      <c r="L10" s="166" t="s">
        <v>181</v>
      </c>
      <c r="M10" s="155" t="s">
        <v>182</v>
      </c>
      <c r="AA10" s="135">
        <f>IF(OR(I10="Fail",ISBLANK(I10)),INDEX('Issue Code Table'!C:C,MATCH(L:L,'Issue Code Table'!A:A,0)),IF(K10="Critical",6,IF(K10="Significant",5,IF(K10="Moderate",3,2))))</f>
        <v>5</v>
      </c>
    </row>
    <row r="11" spans="1:27" ht="87.5" x14ac:dyDescent="0.25">
      <c r="A11" s="177" t="s">
        <v>183</v>
      </c>
      <c r="B11" s="177" t="s">
        <v>184</v>
      </c>
      <c r="C11" s="177" t="s">
        <v>185</v>
      </c>
      <c r="D11" s="178" t="s">
        <v>121</v>
      </c>
      <c r="E11" s="177" t="s">
        <v>186</v>
      </c>
      <c r="F11" s="177" t="s">
        <v>187</v>
      </c>
      <c r="G11" s="177" t="s">
        <v>188</v>
      </c>
      <c r="H11" s="165"/>
      <c r="I11" s="155"/>
      <c r="J11" s="165"/>
      <c r="K11" s="165" t="s">
        <v>134</v>
      </c>
      <c r="L11" s="166" t="s">
        <v>189</v>
      </c>
      <c r="M11" s="155" t="s">
        <v>190</v>
      </c>
      <c r="AA11" s="135">
        <f>IF(OR(I11="Fail",ISBLANK(I11)),INDEX('Issue Code Table'!C:C,MATCH(L:L,'Issue Code Table'!A:A,0)),IF(K11="Critical",6,IF(K11="Significant",5,IF(K11="Moderate",3,2))))</f>
        <v>5</v>
      </c>
    </row>
    <row r="12" spans="1:27" ht="75" x14ac:dyDescent="0.25">
      <c r="A12" s="177" t="s">
        <v>191</v>
      </c>
      <c r="B12" s="177" t="s">
        <v>184</v>
      </c>
      <c r="C12" s="177" t="s">
        <v>185</v>
      </c>
      <c r="D12" s="178" t="s">
        <v>121</v>
      </c>
      <c r="E12" s="177" t="s">
        <v>192</v>
      </c>
      <c r="F12" s="177" t="s">
        <v>193</v>
      </c>
      <c r="G12" s="177" t="s">
        <v>192</v>
      </c>
      <c r="H12" s="165"/>
      <c r="I12" s="155"/>
      <c r="J12" s="165"/>
      <c r="K12" s="165" t="s">
        <v>134</v>
      </c>
      <c r="L12" s="166" t="s">
        <v>189</v>
      </c>
      <c r="M12" s="155" t="s">
        <v>190</v>
      </c>
      <c r="AA12" s="135">
        <f>IF(OR(I12="Fail",ISBLANK(I12)),INDEX('Issue Code Table'!C:C,MATCH(L:L,'Issue Code Table'!A:A,0)),IF(K12="Critical",6,IF(K12="Significant",5,IF(K12="Moderate",3,2))))</f>
        <v>5</v>
      </c>
    </row>
    <row r="13" spans="1:27" ht="125" x14ac:dyDescent="0.25">
      <c r="A13" s="177" t="s">
        <v>194</v>
      </c>
      <c r="B13" s="177" t="s">
        <v>184</v>
      </c>
      <c r="C13" s="177" t="s">
        <v>185</v>
      </c>
      <c r="D13" s="178" t="s">
        <v>121</v>
      </c>
      <c r="E13" s="177" t="s">
        <v>195</v>
      </c>
      <c r="F13" s="177" t="s">
        <v>196</v>
      </c>
      <c r="G13" s="177" t="s">
        <v>197</v>
      </c>
      <c r="H13" s="165"/>
      <c r="I13" s="155"/>
      <c r="J13" s="165"/>
      <c r="K13" s="165" t="s">
        <v>134</v>
      </c>
      <c r="L13" s="166" t="s">
        <v>189</v>
      </c>
      <c r="M13" s="155" t="s">
        <v>190</v>
      </c>
      <c r="AA13" s="135">
        <f>IF(OR(I13="Fail",ISBLANK(I13)),INDEX('Issue Code Table'!C:C,MATCH(L:L,'Issue Code Table'!A:A,0)),IF(K13="Critical",6,IF(K13="Significant",5,IF(K13="Moderate",3,2))))</f>
        <v>5</v>
      </c>
    </row>
    <row r="14" spans="1:27" ht="94.5" customHeight="1" x14ac:dyDescent="0.25">
      <c r="A14" s="177" t="s">
        <v>198</v>
      </c>
      <c r="B14" s="177" t="s">
        <v>199</v>
      </c>
      <c r="C14" s="177" t="s">
        <v>200</v>
      </c>
      <c r="D14" s="178" t="s">
        <v>158</v>
      </c>
      <c r="E14" s="177" t="s">
        <v>201</v>
      </c>
      <c r="F14" s="177" t="s">
        <v>202</v>
      </c>
      <c r="G14" s="177" t="s">
        <v>201</v>
      </c>
      <c r="H14" s="165"/>
      <c r="I14" s="155"/>
      <c r="J14" s="165"/>
      <c r="K14" s="165" t="s">
        <v>134</v>
      </c>
      <c r="L14" s="166" t="s">
        <v>203</v>
      </c>
      <c r="M14" s="155" t="s">
        <v>204</v>
      </c>
      <c r="AA14" s="135">
        <f>IF(OR(I14="Fail",ISBLANK(I14)),INDEX('Issue Code Table'!C:C,MATCH(L:L,'Issue Code Table'!A:A,0)),IF(K14="Critical",6,IF(K14="Significant",5,IF(K14="Moderate",3,2))))</f>
        <v>4</v>
      </c>
    </row>
    <row r="15" spans="1:27" ht="75" x14ac:dyDescent="0.25">
      <c r="A15" s="177" t="s">
        <v>205</v>
      </c>
      <c r="B15" s="177" t="s">
        <v>184</v>
      </c>
      <c r="C15" s="177" t="s">
        <v>185</v>
      </c>
      <c r="D15" s="178" t="s">
        <v>158</v>
      </c>
      <c r="E15" s="177" t="s">
        <v>206</v>
      </c>
      <c r="F15" s="177" t="s">
        <v>207</v>
      </c>
      <c r="G15" s="177" t="s">
        <v>208</v>
      </c>
      <c r="H15" s="165"/>
      <c r="I15" s="155"/>
      <c r="J15" s="165"/>
      <c r="K15" s="165" t="s">
        <v>134</v>
      </c>
      <c r="L15" s="166" t="s">
        <v>189</v>
      </c>
      <c r="M15" s="155" t="s">
        <v>190</v>
      </c>
      <c r="AA15" s="135">
        <f>IF(OR(I15="Fail",ISBLANK(I15)),INDEX('Issue Code Table'!C:C,MATCH(L:L,'Issue Code Table'!A:A,0)),IF(K15="Critical",6,IF(K15="Significant",5,IF(K15="Moderate",3,2))))</f>
        <v>5</v>
      </c>
    </row>
    <row r="16" spans="1:27" ht="147.65" customHeight="1" x14ac:dyDescent="0.25">
      <c r="A16" s="177" t="s">
        <v>209</v>
      </c>
      <c r="B16" s="177" t="s">
        <v>210</v>
      </c>
      <c r="C16" s="177" t="s">
        <v>211</v>
      </c>
      <c r="D16" s="178" t="s">
        <v>158</v>
      </c>
      <c r="E16" s="177" t="s">
        <v>212</v>
      </c>
      <c r="F16" s="177" t="s">
        <v>213</v>
      </c>
      <c r="G16" s="177" t="s">
        <v>212</v>
      </c>
      <c r="H16" s="165"/>
      <c r="I16" s="155"/>
      <c r="J16" s="165"/>
      <c r="K16" s="165" t="s">
        <v>134</v>
      </c>
      <c r="L16" s="166" t="s">
        <v>214</v>
      </c>
      <c r="M16" s="155" t="s">
        <v>215</v>
      </c>
      <c r="AA16" s="135">
        <f>IF(OR(I16="Fail",ISBLANK(I16)),INDEX('Issue Code Table'!C:C,MATCH(L:L,'Issue Code Table'!A:A,0)),IF(K16="Critical",6,IF(K16="Significant",5,IF(K16="Moderate",3,2))))</f>
        <v>5</v>
      </c>
    </row>
    <row r="17" spans="1:27" ht="175" x14ac:dyDescent="0.25">
      <c r="A17" s="177" t="s">
        <v>216</v>
      </c>
      <c r="B17" s="177" t="s">
        <v>217</v>
      </c>
      <c r="C17" s="177" t="s">
        <v>218</v>
      </c>
      <c r="D17" s="178" t="s">
        <v>158</v>
      </c>
      <c r="E17" s="177" t="s">
        <v>219</v>
      </c>
      <c r="F17" s="177" t="s">
        <v>220</v>
      </c>
      <c r="G17" s="177" t="s">
        <v>221</v>
      </c>
      <c r="H17" s="165"/>
      <c r="I17" s="155"/>
      <c r="J17" s="165"/>
      <c r="K17" s="165" t="s">
        <v>222</v>
      </c>
      <c r="L17" s="166" t="s">
        <v>223</v>
      </c>
      <c r="M17" s="155" t="s">
        <v>224</v>
      </c>
      <c r="AA17" s="135" t="e">
        <f>IF(OR(I17="Fail",ISBLANK(I17)),INDEX('Issue Code Table'!C:C,MATCH(L:L,'Issue Code Table'!A:A,0)),IF(K17="Critical",6,IF(K17="Significant",5,IF(K17="Moderate",3,2))))</f>
        <v>#N/A</v>
      </c>
    </row>
    <row r="18" spans="1:27" ht="87" customHeight="1" x14ac:dyDescent="0.25">
      <c r="A18" s="177" t="s">
        <v>225</v>
      </c>
      <c r="B18" s="177" t="s">
        <v>226</v>
      </c>
      <c r="C18" s="177" t="s">
        <v>227</v>
      </c>
      <c r="D18" s="178" t="s">
        <v>165</v>
      </c>
      <c r="E18" s="177" t="s">
        <v>228</v>
      </c>
      <c r="F18" s="177" t="s">
        <v>229</v>
      </c>
      <c r="G18" s="177" t="s">
        <v>230</v>
      </c>
      <c r="H18" s="165"/>
      <c r="I18" s="155"/>
      <c r="J18" s="165"/>
      <c r="K18" s="165" t="s">
        <v>134</v>
      </c>
      <c r="L18" s="166" t="s">
        <v>231</v>
      </c>
      <c r="M18" s="155" t="s">
        <v>232</v>
      </c>
      <c r="AA18" s="135">
        <f>IF(OR(I18="Fail",ISBLANK(I18)),INDEX('Issue Code Table'!C:C,MATCH(L:L,'Issue Code Table'!A:A,0)),IF(K18="Critical",6,IF(K18="Significant",5,IF(K18="Moderate",3,2))))</f>
        <v>6</v>
      </c>
    </row>
    <row r="19" spans="1:27" ht="87.65" customHeight="1" x14ac:dyDescent="0.25">
      <c r="A19" s="177" t="s">
        <v>233</v>
      </c>
      <c r="B19" s="177" t="s">
        <v>234</v>
      </c>
      <c r="C19" s="177" t="s">
        <v>235</v>
      </c>
      <c r="D19" s="178" t="s">
        <v>121</v>
      </c>
      <c r="E19" s="177" t="s">
        <v>236</v>
      </c>
      <c r="F19" s="177" t="s">
        <v>237</v>
      </c>
      <c r="G19" s="177" t="s">
        <v>236</v>
      </c>
      <c r="H19" s="165"/>
      <c r="I19" s="155"/>
      <c r="J19" s="165"/>
      <c r="K19" s="165" t="s">
        <v>152</v>
      </c>
      <c r="L19" s="166" t="s">
        <v>238</v>
      </c>
      <c r="M19" s="155" t="s">
        <v>239</v>
      </c>
      <c r="AA19" s="135" t="e">
        <f>IF(OR(I19="Fail",ISBLANK(I19)),INDEX('Issue Code Table'!C:C,MATCH(L:L,'Issue Code Table'!A:A,0)),IF(K19="Critical",6,IF(K19="Significant",5,IF(K19="Moderate",3,2))))</f>
        <v>#N/A</v>
      </c>
    </row>
    <row r="20" spans="1:27" ht="60" customHeight="1" x14ac:dyDescent="0.25">
      <c r="A20" s="177" t="s">
        <v>240</v>
      </c>
      <c r="B20" s="177" t="s">
        <v>234</v>
      </c>
      <c r="C20" s="177" t="s">
        <v>235</v>
      </c>
      <c r="D20" s="178" t="s">
        <v>121</v>
      </c>
      <c r="E20" s="177" t="s">
        <v>241</v>
      </c>
      <c r="F20" s="177" t="s">
        <v>242</v>
      </c>
      <c r="G20" s="177" t="s">
        <v>241</v>
      </c>
      <c r="H20" s="165"/>
      <c r="I20" s="155"/>
      <c r="J20" s="165"/>
      <c r="K20" s="165" t="s">
        <v>152</v>
      </c>
      <c r="L20" s="166" t="s">
        <v>243</v>
      </c>
      <c r="M20" s="155" t="s">
        <v>244</v>
      </c>
      <c r="AA20" s="135" t="e">
        <f>IF(OR(I20="Fail",ISBLANK(I20)),INDEX('Issue Code Table'!C:C,MATCH(L:L,'Issue Code Table'!A:A,0)),IF(K20="Critical",6,IF(K20="Significant",5,IF(K20="Moderate",3,2))))</f>
        <v>#N/A</v>
      </c>
    </row>
    <row r="21" spans="1:27" ht="312.5" x14ac:dyDescent="0.25">
      <c r="A21" s="177" t="s">
        <v>245</v>
      </c>
      <c r="B21" s="177" t="s">
        <v>246</v>
      </c>
      <c r="C21" s="177" t="s">
        <v>247</v>
      </c>
      <c r="D21" s="178" t="s">
        <v>158</v>
      </c>
      <c r="E21" s="177" t="s">
        <v>248</v>
      </c>
      <c r="F21" s="177" t="s">
        <v>249</v>
      </c>
      <c r="G21" s="177" t="s">
        <v>250</v>
      </c>
      <c r="H21" s="165"/>
      <c r="I21" s="155"/>
      <c r="J21" s="165"/>
      <c r="K21" s="165" t="s">
        <v>152</v>
      </c>
      <c r="L21" s="166" t="s">
        <v>251</v>
      </c>
      <c r="M21" s="155" t="s">
        <v>252</v>
      </c>
      <c r="AA21" s="135" t="e">
        <f>IF(OR(I21="Fail",ISBLANK(I21)),INDEX('Issue Code Table'!C:C,MATCH(L:L,'Issue Code Table'!A:A,0)),IF(K21="Critical",6,IF(K21="Significant",5,IF(K21="Moderate",3,2))))</f>
        <v>#N/A</v>
      </c>
    </row>
    <row r="22" spans="1:27" ht="77.150000000000006" customHeight="1" x14ac:dyDescent="0.25">
      <c r="A22" s="177" t="s">
        <v>253</v>
      </c>
      <c r="B22" s="177" t="s">
        <v>254</v>
      </c>
      <c r="C22" s="177" t="s">
        <v>255</v>
      </c>
      <c r="D22" s="178" t="s">
        <v>165</v>
      </c>
      <c r="E22" s="177" t="s">
        <v>256</v>
      </c>
      <c r="F22" s="177" t="s">
        <v>257</v>
      </c>
      <c r="G22" s="177" t="s">
        <v>258</v>
      </c>
      <c r="H22" s="165"/>
      <c r="I22" s="155"/>
      <c r="J22" s="165"/>
      <c r="K22" s="165" t="s">
        <v>152</v>
      </c>
      <c r="L22" s="166" t="s">
        <v>259</v>
      </c>
      <c r="M22" s="155" t="s">
        <v>260</v>
      </c>
      <c r="AA22" s="135">
        <f>IF(OR(I22="Fail",ISBLANK(I22)),INDEX('Issue Code Table'!C:C,MATCH(L:L,'Issue Code Table'!A:A,0)),IF(K22="Critical",6,IF(K22="Significant",5,IF(K22="Moderate",3,2))))</f>
        <v>2</v>
      </c>
    </row>
    <row r="23" spans="1:27" ht="187.5" x14ac:dyDescent="0.25">
      <c r="A23" s="177" t="s">
        <v>261</v>
      </c>
      <c r="B23" s="177" t="s">
        <v>262</v>
      </c>
      <c r="C23" s="177" t="s">
        <v>263</v>
      </c>
      <c r="D23" s="178" t="s">
        <v>165</v>
      </c>
      <c r="E23" s="177" t="s">
        <v>264</v>
      </c>
      <c r="F23" s="177" t="s">
        <v>265</v>
      </c>
      <c r="G23" s="177" t="s">
        <v>266</v>
      </c>
      <c r="H23" s="165"/>
      <c r="I23" s="155"/>
      <c r="J23" s="165"/>
      <c r="K23" s="165" t="s">
        <v>152</v>
      </c>
      <c r="L23" s="166" t="s">
        <v>267</v>
      </c>
      <c r="M23" s="155" t="s">
        <v>268</v>
      </c>
      <c r="AA23" s="135">
        <f>IF(OR(I23="Fail",ISBLANK(I23)),INDEX('Issue Code Table'!C:C,MATCH(L:L,'Issue Code Table'!A:A,0)),IF(K23="Critical",6,IF(K23="Significant",5,IF(K23="Moderate",3,2))))</f>
        <v>5</v>
      </c>
    </row>
    <row r="24" spans="1:27" ht="112.5" x14ac:dyDescent="0.25">
      <c r="A24" s="177" t="s">
        <v>269</v>
      </c>
      <c r="B24" s="177" t="s">
        <v>270</v>
      </c>
      <c r="C24" s="177" t="s">
        <v>271</v>
      </c>
      <c r="D24" s="178" t="s">
        <v>165</v>
      </c>
      <c r="E24" s="177" t="s">
        <v>272</v>
      </c>
      <c r="F24" s="177" t="s">
        <v>273</v>
      </c>
      <c r="G24" s="177" t="s">
        <v>274</v>
      </c>
      <c r="H24" s="165"/>
      <c r="I24" s="155"/>
      <c r="J24" s="165"/>
      <c r="K24" s="165" t="s">
        <v>134</v>
      </c>
      <c r="L24" s="166" t="s">
        <v>275</v>
      </c>
      <c r="M24" s="155" t="s">
        <v>276</v>
      </c>
      <c r="AA24" s="135" t="e">
        <f>IF(OR(I24="Fail",ISBLANK(I24)),INDEX('Issue Code Table'!C:C,MATCH(L:L,'Issue Code Table'!A:A,0)),IF(K24="Critical",6,IF(K24="Significant",5,IF(K24="Moderate",3,2))))</f>
        <v>#N/A</v>
      </c>
    </row>
    <row r="25" spans="1:27" ht="100" x14ac:dyDescent="0.25">
      <c r="A25" s="177" t="s">
        <v>277</v>
      </c>
      <c r="B25" s="177" t="s">
        <v>199</v>
      </c>
      <c r="C25" s="177" t="s">
        <v>200</v>
      </c>
      <c r="D25" s="178" t="s">
        <v>158</v>
      </c>
      <c r="E25" s="177" t="s">
        <v>278</v>
      </c>
      <c r="F25" s="177" t="s">
        <v>279</v>
      </c>
      <c r="G25" s="177" t="s">
        <v>280</v>
      </c>
      <c r="H25" s="165"/>
      <c r="I25" s="155"/>
      <c r="J25" s="165"/>
      <c r="K25" s="165" t="s">
        <v>152</v>
      </c>
      <c r="L25" s="166" t="s">
        <v>281</v>
      </c>
      <c r="M25" s="155" t="s">
        <v>282</v>
      </c>
      <c r="AA25" s="135" t="e">
        <f>IF(OR(I25="Fail",ISBLANK(I25)),INDEX('Issue Code Table'!C:C,MATCH(L:L,'Issue Code Table'!A:A,0)),IF(K25="Critical",6,IF(K25="Significant",5,IF(K25="Moderate",3,2))))</f>
        <v>#N/A</v>
      </c>
    </row>
    <row r="26" spans="1:27" ht="87.5" x14ac:dyDescent="0.25">
      <c r="A26" s="177" t="s">
        <v>283</v>
      </c>
      <c r="B26" s="177" t="s">
        <v>199</v>
      </c>
      <c r="C26" s="177" t="s">
        <v>200</v>
      </c>
      <c r="D26" s="178" t="s">
        <v>158</v>
      </c>
      <c r="E26" s="177" t="s">
        <v>284</v>
      </c>
      <c r="F26" s="177" t="s">
        <v>202</v>
      </c>
      <c r="G26" s="177" t="s">
        <v>285</v>
      </c>
      <c r="H26" s="165"/>
      <c r="I26" s="155"/>
      <c r="J26" s="165"/>
      <c r="K26" s="165" t="s">
        <v>152</v>
      </c>
      <c r="L26" s="166" t="s">
        <v>203</v>
      </c>
      <c r="M26" s="155" t="s">
        <v>204</v>
      </c>
      <c r="AA26" s="135">
        <f>IF(OR(I26="Fail",ISBLANK(I26)),INDEX('Issue Code Table'!C:C,MATCH(L:L,'Issue Code Table'!A:A,0)),IF(K26="Critical",6,IF(K26="Significant",5,IF(K26="Moderate",3,2))))</f>
        <v>4</v>
      </c>
    </row>
    <row r="27" spans="1:27" ht="87.5" x14ac:dyDescent="0.25">
      <c r="A27" s="177" t="s">
        <v>286</v>
      </c>
      <c r="B27" s="177" t="s">
        <v>138</v>
      </c>
      <c r="C27" s="177" t="s">
        <v>139</v>
      </c>
      <c r="D27" s="178" t="s">
        <v>158</v>
      </c>
      <c r="E27" s="177" t="s">
        <v>287</v>
      </c>
      <c r="F27" s="177" t="s">
        <v>288</v>
      </c>
      <c r="G27" s="177" t="s">
        <v>287</v>
      </c>
      <c r="H27" s="165"/>
      <c r="I27" s="155"/>
      <c r="J27" s="165"/>
      <c r="K27" s="165" t="s">
        <v>134</v>
      </c>
      <c r="L27" s="166" t="s">
        <v>289</v>
      </c>
      <c r="M27" s="155" t="s">
        <v>290</v>
      </c>
      <c r="AA27" s="135">
        <f>IF(OR(I27="Fail",ISBLANK(I27)),INDEX('Issue Code Table'!C:C,MATCH(L:L,'Issue Code Table'!A:A,0)),IF(K27="Critical",6,IF(K27="Significant",5,IF(K27="Moderate",3,2))))</f>
        <v>7</v>
      </c>
    </row>
    <row r="28" spans="1:27" ht="50" x14ac:dyDescent="0.25">
      <c r="A28" s="177" t="s">
        <v>291</v>
      </c>
      <c r="B28" s="177" t="s">
        <v>138</v>
      </c>
      <c r="C28" s="177" t="s">
        <v>139</v>
      </c>
      <c r="D28" s="178" t="s">
        <v>158</v>
      </c>
      <c r="E28" s="177" t="s">
        <v>292</v>
      </c>
      <c r="F28" s="177" t="s">
        <v>293</v>
      </c>
      <c r="G28" s="177" t="s">
        <v>294</v>
      </c>
      <c r="H28" s="165"/>
      <c r="I28" s="155"/>
      <c r="J28" s="165"/>
      <c r="K28" s="165" t="s">
        <v>134</v>
      </c>
      <c r="L28" s="166" t="s">
        <v>295</v>
      </c>
      <c r="M28" s="155" t="s">
        <v>296</v>
      </c>
      <c r="AA28" s="135" t="e">
        <f>IF(OR(I28="Fail",ISBLANK(I28)),INDEX('Issue Code Table'!C:C,MATCH(L:L,'Issue Code Table'!A:A,0)),IF(K28="Critical",6,IF(K28="Significant",5,IF(K28="Moderate",3,2))))</f>
        <v>#N/A</v>
      </c>
    </row>
    <row r="29" spans="1:27" ht="61.5" customHeight="1" x14ac:dyDescent="0.25">
      <c r="A29" s="177" t="s">
        <v>297</v>
      </c>
      <c r="B29" s="177" t="s">
        <v>298</v>
      </c>
      <c r="C29" s="177" t="s">
        <v>299</v>
      </c>
      <c r="D29" s="178" t="s">
        <v>121</v>
      </c>
      <c r="E29" s="177" t="s">
        <v>300</v>
      </c>
      <c r="F29" s="177" t="s">
        <v>301</v>
      </c>
      <c r="G29" s="177" t="s">
        <v>302</v>
      </c>
      <c r="H29" s="165"/>
      <c r="I29" s="155"/>
      <c r="J29" s="165"/>
      <c r="K29" s="165" t="s">
        <v>134</v>
      </c>
      <c r="L29" s="166" t="s">
        <v>303</v>
      </c>
      <c r="M29" s="155" t="s">
        <v>304</v>
      </c>
      <c r="AA29" s="135">
        <f>IF(OR(I29="Fail",ISBLANK(I29)),INDEX('Issue Code Table'!C:C,MATCH(L:L,'Issue Code Table'!A:A,0)),IF(K29="Critical",6,IF(K29="Significant",5,IF(K29="Moderate",3,2))))</f>
        <v>5</v>
      </c>
    </row>
    <row r="30" spans="1:27" ht="50" x14ac:dyDescent="0.25">
      <c r="A30" s="177" t="s">
        <v>305</v>
      </c>
      <c r="B30" s="177" t="s">
        <v>306</v>
      </c>
      <c r="C30" s="177" t="s">
        <v>307</v>
      </c>
      <c r="D30" s="178" t="s">
        <v>165</v>
      </c>
      <c r="E30" s="177" t="s">
        <v>308</v>
      </c>
      <c r="F30" s="177" t="s">
        <v>309</v>
      </c>
      <c r="G30" s="177" t="s">
        <v>308</v>
      </c>
      <c r="H30" s="165"/>
      <c r="I30" s="155"/>
      <c r="J30" s="165"/>
      <c r="K30" s="165" t="s">
        <v>134</v>
      </c>
      <c r="L30" s="166" t="s">
        <v>310</v>
      </c>
      <c r="M30" s="155" t="s">
        <v>311</v>
      </c>
      <c r="AA30" s="135">
        <f>IF(OR(I30="Fail",ISBLANK(I30)),INDEX('Issue Code Table'!C:C,MATCH(L:L,'Issue Code Table'!A:A,0)),IF(K30="Critical",6,IF(K30="Significant",5,IF(K30="Moderate",3,2))))</f>
        <v>5</v>
      </c>
    </row>
    <row r="31" spans="1:27" ht="62.5" x14ac:dyDescent="0.25">
      <c r="A31" s="177" t="s">
        <v>312</v>
      </c>
      <c r="B31" s="177" t="s">
        <v>313</v>
      </c>
      <c r="C31" s="177" t="s">
        <v>314</v>
      </c>
      <c r="D31" s="178" t="s">
        <v>158</v>
      </c>
      <c r="E31" s="177" t="s">
        <v>315</v>
      </c>
      <c r="F31" s="177" t="s">
        <v>316</v>
      </c>
      <c r="G31" s="177" t="s">
        <v>315</v>
      </c>
      <c r="H31" s="165"/>
      <c r="I31" s="155"/>
      <c r="J31" s="165"/>
      <c r="K31" s="165" t="s">
        <v>134</v>
      </c>
      <c r="L31" s="166" t="s">
        <v>317</v>
      </c>
      <c r="M31" s="155" t="s">
        <v>318</v>
      </c>
      <c r="AA31" s="135" t="e">
        <f>IF(OR(I31="Fail",ISBLANK(I31)),INDEX('Issue Code Table'!C:C,MATCH(L:L,'Issue Code Table'!A:A,0)),IF(K31="Critical",6,IF(K31="Significant",5,IF(K31="Moderate",3,2))))</f>
        <v>#N/A</v>
      </c>
    </row>
    <row r="32" spans="1:27" ht="62.5" x14ac:dyDescent="0.25">
      <c r="A32" s="177" t="s">
        <v>319</v>
      </c>
      <c r="B32" s="177" t="s">
        <v>313</v>
      </c>
      <c r="C32" s="177" t="s">
        <v>314</v>
      </c>
      <c r="D32" s="178" t="s">
        <v>158</v>
      </c>
      <c r="E32" s="177" t="s">
        <v>320</v>
      </c>
      <c r="F32" s="177" t="s">
        <v>321</v>
      </c>
      <c r="G32" s="177" t="s">
        <v>322</v>
      </c>
      <c r="H32" s="165"/>
      <c r="I32" s="155"/>
      <c r="J32" s="165" t="s">
        <v>323</v>
      </c>
      <c r="K32" s="165" t="s">
        <v>134</v>
      </c>
      <c r="L32" s="166" t="s">
        <v>324</v>
      </c>
      <c r="M32" s="155" t="s">
        <v>325</v>
      </c>
      <c r="AA32" s="135">
        <f>IF(OR(I32="Fail",ISBLANK(I32)),INDEX('Issue Code Table'!C:C,MATCH(L:L,'Issue Code Table'!A:A,0)),IF(K32="Critical",6,IF(K32="Significant",5,IF(K32="Moderate",3,2))))</f>
        <v>5</v>
      </c>
    </row>
    <row r="33" spans="1:27" ht="37.5" x14ac:dyDescent="0.25">
      <c r="A33" s="177" t="s">
        <v>326</v>
      </c>
      <c r="B33" s="177" t="s">
        <v>313</v>
      </c>
      <c r="C33" s="177" t="s">
        <v>314</v>
      </c>
      <c r="D33" s="178" t="s">
        <v>158</v>
      </c>
      <c r="E33" s="177" t="s">
        <v>327</v>
      </c>
      <c r="F33" s="177" t="s">
        <v>328</v>
      </c>
      <c r="G33" s="177" t="s">
        <v>329</v>
      </c>
      <c r="H33" s="165"/>
      <c r="I33" s="155"/>
      <c r="J33" s="165" t="s">
        <v>330</v>
      </c>
      <c r="K33" s="165" t="s">
        <v>152</v>
      </c>
      <c r="L33" s="166" t="s">
        <v>331</v>
      </c>
      <c r="M33" s="155" t="s">
        <v>332</v>
      </c>
      <c r="AA33" s="135">
        <f>IF(OR(I33="Fail",ISBLANK(I33)),INDEX('Issue Code Table'!C:C,MATCH(L:L,'Issue Code Table'!A:A,0)),IF(K33="Critical",6,IF(K33="Significant",5,IF(K33="Moderate",3,2))))</f>
        <v>3</v>
      </c>
    </row>
    <row r="34" spans="1:27" ht="37.5" x14ac:dyDescent="0.25">
      <c r="A34" s="177" t="s">
        <v>333</v>
      </c>
      <c r="B34" s="177" t="s">
        <v>313</v>
      </c>
      <c r="C34" s="177" t="s">
        <v>314</v>
      </c>
      <c r="D34" s="178" t="s">
        <v>158</v>
      </c>
      <c r="E34" s="177" t="s">
        <v>334</v>
      </c>
      <c r="F34" s="177" t="s">
        <v>335</v>
      </c>
      <c r="G34" s="177" t="s">
        <v>336</v>
      </c>
      <c r="H34" s="165"/>
      <c r="I34" s="155"/>
      <c r="J34" s="165"/>
      <c r="K34" s="165" t="s">
        <v>222</v>
      </c>
      <c r="L34" s="166" t="s">
        <v>337</v>
      </c>
      <c r="M34" s="155" t="s">
        <v>338</v>
      </c>
      <c r="AA34" s="135">
        <f>IF(OR(I34="Fail",ISBLANK(I34)),INDEX('Issue Code Table'!C:C,MATCH(L:L,'Issue Code Table'!A:A,0)),IF(K34="Critical",6,IF(K34="Significant",5,IF(K34="Moderate",3,2))))</f>
        <v>1</v>
      </c>
    </row>
    <row r="35" spans="1:27" ht="37.5" x14ac:dyDescent="0.25">
      <c r="A35" s="177" t="s">
        <v>339</v>
      </c>
      <c r="B35" s="177" t="s">
        <v>313</v>
      </c>
      <c r="C35" s="177" t="s">
        <v>314</v>
      </c>
      <c r="D35" s="178" t="s">
        <v>121</v>
      </c>
      <c r="E35" s="177" t="s">
        <v>340</v>
      </c>
      <c r="F35" s="177" t="s">
        <v>341</v>
      </c>
      <c r="G35" s="177" t="s">
        <v>342</v>
      </c>
      <c r="H35" s="165"/>
      <c r="I35" s="155"/>
      <c r="J35" s="165"/>
      <c r="K35" s="165" t="s">
        <v>134</v>
      </c>
      <c r="L35" s="166" t="s">
        <v>343</v>
      </c>
      <c r="M35" s="155" t="s">
        <v>344</v>
      </c>
      <c r="AA35" s="135">
        <f>IF(OR(I35="Fail",ISBLANK(I35)),INDEX('Issue Code Table'!C:C,MATCH(L:L,'Issue Code Table'!A:A,0)),IF(K35="Critical",6,IF(K35="Significant",5,IF(K35="Moderate",3,2))))</f>
        <v>6</v>
      </c>
    </row>
    <row r="36" spans="1:27" ht="75" x14ac:dyDescent="0.25">
      <c r="A36" s="177" t="s">
        <v>345</v>
      </c>
      <c r="B36" s="177" t="s">
        <v>313</v>
      </c>
      <c r="C36" s="177" t="s">
        <v>314</v>
      </c>
      <c r="D36" s="178" t="s">
        <v>158</v>
      </c>
      <c r="E36" s="177" t="s">
        <v>346</v>
      </c>
      <c r="F36" s="177" t="s">
        <v>347</v>
      </c>
      <c r="G36" s="177" t="s">
        <v>348</v>
      </c>
      <c r="H36" s="165"/>
      <c r="I36" s="155"/>
      <c r="J36" s="165" t="s">
        <v>349</v>
      </c>
      <c r="K36" s="165" t="s">
        <v>152</v>
      </c>
      <c r="L36" s="166" t="s">
        <v>350</v>
      </c>
      <c r="M36" s="155" t="s">
        <v>351</v>
      </c>
      <c r="AA36" s="135">
        <f>IF(OR(I36="Fail",ISBLANK(I36)),INDEX('Issue Code Table'!C:C,MATCH(L:L,'Issue Code Table'!A:A,0)),IF(K36="Critical",6,IF(K36="Significant",5,IF(K36="Moderate",3,2))))</f>
        <v>5</v>
      </c>
    </row>
    <row r="37" spans="1:27" ht="75" x14ac:dyDescent="0.25">
      <c r="A37" s="177" t="s">
        <v>352</v>
      </c>
      <c r="B37" s="177" t="s">
        <v>313</v>
      </c>
      <c r="C37" s="177" t="s">
        <v>314</v>
      </c>
      <c r="D37" s="178" t="s">
        <v>165</v>
      </c>
      <c r="E37" s="177" t="s">
        <v>353</v>
      </c>
      <c r="F37" s="177" t="s">
        <v>354</v>
      </c>
      <c r="G37" s="177" t="s">
        <v>355</v>
      </c>
      <c r="H37" s="165"/>
      <c r="I37" s="155"/>
      <c r="J37" s="165"/>
      <c r="K37" s="165" t="s">
        <v>222</v>
      </c>
      <c r="L37" s="166" t="s">
        <v>356</v>
      </c>
      <c r="M37" s="155" t="s">
        <v>357</v>
      </c>
      <c r="AA37" s="135">
        <f>IF(OR(I37="Fail",ISBLANK(I37)),INDEX('Issue Code Table'!C:C,MATCH(L:L,'Issue Code Table'!A:A,0)),IF(K37="Critical",6,IF(K37="Significant",5,IF(K37="Moderate",3,2))))</f>
        <v>2</v>
      </c>
    </row>
    <row r="38" spans="1:27" ht="75" x14ac:dyDescent="0.25">
      <c r="A38" s="177" t="s">
        <v>358</v>
      </c>
      <c r="B38" s="177" t="s">
        <v>313</v>
      </c>
      <c r="C38" s="177" t="s">
        <v>314</v>
      </c>
      <c r="D38" s="178" t="s">
        <v>165</v>
      </c>
      <c r="E38" s="177" t="s">
        <v>359</v>
      </c>
      <c r="F38" s="177" t="s">
        <v>360</v>
      </c>
      <c r="G38" s="177" t="s">
        <v>361</v>
      </c>
      <c r="H38" s="165"/>
      <c r="I38" s="155"/>
      <c r="J38" s="165"/>
      <c r="K38" s="165" t="s">
        <v>134</v>
      </c>
      <c r="L38" s="166" t="s">
        <v>362</v>
      </c>
      <c r="M38" s="155" t="s">
        <v>363</v>
      </c>
      <c r="AA38" s="135">
        <f>IF(OR(I38="Fail",ISBLANK(I38)),INDEX('Issue Code Table'!C:C,MATCH(L:L,'Issue Code Table'!A:A,0)),IF(K38="Critical",6,IF(K38="Significant",5,IF(K38="Moderate",3,2))))</f>
        <v>7</v>
      </c>
    </row>
    <row r="39" spans="1:27" ht="175" x14ac:dyDescent="0.25">
      <c r="A39" s="177" t="s">
        <v>364</v>
      </c>
      <c r="B39" s="177" t="s">
        <v>313</v>
      </c>
      <c r="C39" s="177" t="s">
        <v>314</v>
      </c>
      <c r="D39" s="178" t="s">
        <v>165</v>
      </c>
      <c r="E39" s="177" t="s">
        <v>365</v>
      </c>
      <c r="F39" s="177" t="s">
        <v>366</v>
      </c>
      <c r="G39" s="177" t="s">
        <v>367</v>
      </c>
      <c r="H39" s="165"/>
      <c r="I39" s="155"/>
      <c r="J39" s="165"/>
      <c r="K39" s="165" t="s">
        <v>134</v>
      </c>
      <c r="L39" s="166" t="s">
        <v>368</v>
      </c>
      <c r="M39" s="155" t="s">
        <v>369</v>
      </c>
      <c r="AA39" s="135">
        <f>IF(OR(I39="Fail",ISBLANK(I39)),INDEX('Issue Code Table'!C:C,MATCH(L:L,'Issue Code Table'!A:A,0)),IF(K39="Critical",6,IF(K39="Significant",5,IF(K39="Moderate",3,2))))</f>
        <v>5</v>
      </c>
    </row>
    <row r="40" spans="1:27" ht="125" x14ac:dyDescent="0.25">
      <c r="A40" s="177" t="s">
        <v>370</v>
      </c>
      <c r="B40" s="177" t="s">
        <v>371</v>
      </c>
      <c r="C40" s="177" t="s">
        <v>372</v>
      </c>
      <c r="D40" s="178" t="s">
        <v>165</v>
      </c>
      <c r="E40" s="177" t="s">
        <v>373</v>
      </c>
      <c r="F40" s="177" t="s">
        <v>374</v>
      </c>
      <c r="G40" s="177" t="s">
        <v>375</v>
      </c>
      <c r="H40" s="165"/>
      <c r="I40" s="155"/>
      <c r="J40" s="165"/>
      <c r="K40" s="165" t="s">
        <v>134</v>
      </c>
      <c r="L40" s="166" t="s">
        <v>376</v>
      </c>
      <c r="M40" s="155" t="s">
        <v>377</v>
      </c>
      <c r="AA40" s="135">
        <f>IF(OR(I40="Fail",ISBLANK(I40)),INDEX('Issue Code Table'!C:C,MATCH(L:L,'Issue Code Table'!A:A,0)),IF(K40="Critical",6,IF(K40="Significant",5,IF(K40="Moderate",3,2))))</f>
        <v>7</v>
      </c>
    </row>
    <row r="41" spans="1:27" ht="83.15" customHeight="1" x14ac:dyDescent="0.25">
      <c r="A41" s="177" t="s">
        <v>378</v>
      </c>
      <c r="B41" s="177" t="s">
        <v>379</v>
      </c>
      <c r="C41" s="177" t="s">
        <v>380</v>
      </c>
      <c r="D41" s="178" t="s">
        <v>165</v>
      </c>
      <c r="E41" s="177" t="s">
        <v>381</v>
      </c>
      <c r="F41" s="177" t="s">
        <v>382</v>
      </c>
      <c r="G41" s="177" t="s">
        <v>383</v>
      </c>
      <c r="H41" s="165"/>
      <c r="I41" s="155"/>
      <c r="J41" s="165" t="s">
        <v>384</v>
      </c>
      <c r="K41" s="165" t="s">
        <v>152</v>
      </c>
      <c r="L41" s="166" t="s">
        <v>385</v>
      </c>
      <c r="M41" s="155" t="s">
        <v>386</v>
      </c>
      <c r="AA41" s="135">
        <f>IF(OR(I41="Fail",ISBLANK(I41)),INDEX('Issue Code Table'!C:C,MATCH(L:L,'Issue Code Table'!A:A,0)),IF(K41="Critical",6,IF(K41="Significant",5,IF(K41="Moderate",3,2))))</f>
        <v>4</v>
      </c>
    </row>
    <row r="42" spans="1:27" ht="137.5" x14ac:dyDescent="0.25">
      <c r="A42" s="177" t="s">
        <v>387</v>
      </c>
      <c r="B42" s="177" t="s">
        <v>388</v>
      </c>
      <c r="C42" s="177" t="s">
        <v>389</v>
      </c>
      <c r="D42" s="178" t="s">
        <v>158</v>
      </c>
      <c r="E42" s="177" t="s">
        <v>390</v>
      </c>
      <c r="F42" s="177" t="s">
        <v>391</v>
      </c>
      <c r="G42" s="177" t="s">
        <v>392</v>
      </c>
      <c r="H42" s="165"/>
      <c r="I42" s="155"/>
      <c r="J42" s="165"/>
      <c r="K42" s="165" t="s">
        <v>134</v>
      </c>
      <c r="L42" s="166" t="s">
        <v>393</v>
      </c>
      <c r="M42" s="155" t="s">
        <v>394</v>
      </c>
      <c r="AA42" s="135">
        <f>IF(OR(I42="Fail",ISBLANK(I42)),INDEX('Issue Code Table'!C:C,MATCH(L:L,'Issue Code Table'!A:A,0)),IF(K42="Critical",6,IF(K42="Significant",5,IF(K42="Moderate",3,2))))</f>
        <v>7</v>
      </c>
    </row>
    <row r="43" spans="1:27" ht="150" x14ac:dyDescent="0.25">
      <c r="A43" s="177" t="s">
        <v>395</v>
      </c>
      <c r="B43" s="177" t="s">
        <v>388</v>
      </c>
      <c r="C43" s="177" t="s">
        <v>389</v>
      </c>
      <c r="D43" s="178" t="s">
        <v>165</v>
      </c>
      <c r="E43" s="177" t="s">
        <v>396</v>
      </c>
      <c r="F43" s="177" t="s">
        <v>397</v>
      </c>
      <c r="G43" s="177" t="s">
        <v>398</v>
      </c>
      <c r="H43" s="165"/>
      <c r="I43" s="155"/>
      <c r="J43" s="165"/>
      <c r="K43" s="165" t="s">
        <v>134</v>
      </c>
      <c r="L43" s="166" t="s">
        <v>399</v>
      </c>
      <c r="M43" s="155" t="s">
        <v>400</v>
      </c>
      <c r="AA43" s="135">
        <f>IF(OR(I43="Fail",ISBLANK(I43)),INDEX('Issue Code Table'!C:C,MATCH(L:L,'Issue Code Table'!A:A,0)),IF(K43="Critical",6,IF(K43="Significant",5,IF(K43="Moderate",3,2))))</f>
        <v>5</v>
      </c>
    </row>
    <row r="44" spans="1:27" x14ac:dyDescent="0.25">
      <c r="A44" s="60"/>
      <c r="B44" s="164"/>
      <c r="C44" s="74"/>
      <c r="D44" s="60"/>
      <c r="E44" s="60"/>
      <c r="F44" s="60"/>
      <c r="G44" s="60"/>
      <c r="H44" s="60"/>
      <c r="I44" s="60"/>
      <c r="J44" s="60"/>
      <c r="K44" s="60"/>
      <c r="L44" s="159"/>
      <c r="M44" s="159"/>
      <c r="AA44" s="60"/>
    </row>
    <row r="45" spans="1:27" ht="12" customHeight="1" x14ac:dyDescent="0.25"/>
    <row r="46" spans="1:27" hidden="1" x14ac:dyDescent="0.25"/>
    <row r="47" spans="1:27" hidden="1" x14ac:dyDescent="0.25">
      <c r="H47" t="s">
        <v>401</v>
      </c>
    </row>
    <row r="48" spans="1:27" hidden="1" x14ac:dyDescent="0.25">
      <c r="H48" t="s">
        <v>57</v>
      </c>
    </row>
    <row r="49" spans="8:8" hidden="1" x14ac:dyDescent="0.25">
      <c r="H49" t="s">
        <v>58</v>
      </c>
    </row>
    <row r="50" spans="8:8" hidden="1" x14ac:dyDescent="0.25">
      <c r="H50" t="s">
        <v>46</v>
      </c>
    </row>
    <row r="51" spans="8:8" hidden="1" x14ac:dyDescent="0.25">
      <c r="H51" t="s">
        <v>402</v>
      </c>
    </row>
    <row r="52" spans="8:8" hidden="1" x14ac:dyDescent="0.25">
      <c r="H52" t="s">
        <v>403</v>
      </c>
    </row>
    <row r="53" spans="8:8" hidden="1" x14ac:dyDescent="0.25">
      <c r="H53" t="s">
        <v>404</v>
      </c>
    </row>
    <row r="54" spans="8:8" hidden="1" x14ac:dyDescent="0.25"/>
    <row r="55" spans="8:8" hidden="1" x14ac:dyDescent="0.25">
      <c r="H55" s="132" t="s">
        <v>405</v>
      </c>
    </row>
    <row r="56" spans="8:8" hidden="1" x14ac:dyDescent="0.25">
      <c r="H56" s="134" t="s">
        <v>125</v>
      </c>
    </row>
    <row r="57" spans="8:8" hidden="1" x14ac:dyDescent="0.25">
      <c r="H57" s="132" t="s">
        <v>134</v>
      </c>
    </row>
    <row r="58" spans="8:8" hidden="1" x14ac:dyDescent="0.25">
      <c r="H58" s="132" t="s">
        <v>152</v>
      </c>
    </row>
    <row r="59" spans="8:8" hidden="1" x14ac:dyDescent="0.25">
      <c r="H59" s="132" t="s">
        <v>222</v>
      </c>
    </row>
    <row r="60" spans="8:8" hidden="1" x14ac:dyDescent="0.25"/>
    <row r="61" spans="8:8" hidden="1" x14ac:dyDescent="0.25"/>
  </sheetData>
  <protectedRanges>
    <protectedRange password="E1A2" sqref="L6:M13 M15" name="Range1"/>
    <protectedRange password="E1A2" sqref="AA3:AA43" name="Range1_1_1"/>
    <protectedRange password="E1A2" sqref="L2:M2" name="Range1_5_1_1"/>
    <protectedRange password="E1A2" sqref="AA2" name="Range1_1_2"/>
    <protectedRange password="E1A2" sqref="L3:M3" name="Range1_2_1"/>
    <protectedRange password="E1A2" sqref="L4:M4" name="Range1_4"/>
    <protectedRange password="E1A2" sqref="L17:M17" name="Range1_1_3"/>
    <protectedRange password="E1A2" sqref="M5" name="Range1_1_2_1"/>
  </protectedRanges>
  <autoFilter ref="A2:M44" xr:uid="{00000000-0009-0000-0000-000003000000}"/>
  <phoneticPr fontId="2" type="noConversion"/>
  <conditionalFormatting sqref="L3:L43">
    <cfRule type="expression" dxfId="3" priority="17" stopIfTrue="1">
      <formula>ISERROR(AA3)</formula>
    </cfRule>
  </conditionalFormatting>
  <conditionalFormatting sqref="I3:J43">
    <cfRule type="cellIs" dxfId="2" priority="11" stopIfTrue="1" operator="equal">
      <formula>"Pass"</formula>
    </cfRule>
    <cfRule type="cellIs" dxfId="1" priority="12" stopIfTrue="1" operator="equal">
      <formula>"Fail"</formula>
    </cfRule>
    <cfRule type="cellIs" dxfId="0" priority="13" stopIfTrue="1" operator="equal">
      <formula>"Info"</formula>
    </cfRule>
  </conditionalFormatting>
  <dataValidations count="2">
    <dataValidation type="list" allowBlank="1" showInputMessage="1" showErrorMessage="1" sqref="I3:I43" xr:uid="{00000000-0002-0000-0300-000000000000}">
      <formula1>$H$48:$H$51</formula1>
    </dataValidation>
    <dataValidation type="list" allowBlank="1" showInputMessage="1" showErrorMessage="1" sqref="K3:K43" xr:uid="{00000000-0002-0000-0300-000001000000}">
      <formula1>$H$56:$H$59</formula1>
    </dataValidation>
  </dataValidations>
  <printOptions horizontalCentered="1"/>
  <pageMargins left="0.25" right="0.25" top="0.5" bottom="0.5" header="0.25" footer="0.25"/>
  <pageSetup scale="65" orientation="landscape" horizontalDpi="1200" verticalDpi="1200" r:id="rId1"/>
  <headerFooter alignWithMargins="0">
    <oddHeader>&amp;CIRS Office of Safeguards SCSEM</oddHeader>
    <oddFooter>&amp;L&amp;F&amp;RPage &amp;P of &amp;N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8">
    <pageSetUpPr fitToPage="1"/>
  </sheetPr>
  <dimension ref="A1:D33"/>
  <sheetViews>
    <sheetView showGridLines="0" zoomScaleNormal="100" workbookViewId="0">
      <pane ySplit="1" topLeftCell="A2" activePane="bottomLeft" state="frozen"/>
      <selection pane="bottomLeft" activeCell="A22" sqref="A22"/>
    </sheetView>
  </sheetViews>
  <sheetFormatPr defaultRowHeight="12.5" x14ac:dyDescent="0.25"/>
  <cols>
    <col min="2" max="2" width="13.453125" customWidth="1"/>
    <col min="3" max="3" width="95.7265625" customWidth="1"/>
    <col min="4" max="4" width="22.453125" customWidth="1"/>
  </cols>
  <sheetData>
    <row r="1" spans="1:4" ht="13" x14ac:dyDescent="0.3">
      <c r="A1" s="6" t="s">
        <v>406</v>
      </c>
      <c r="B1" s="7"/>
      <c r="C1" s="7"/>
      <c r="D1" s="7"/>
    </row>
    <row r="2" spans="1:4" ht="12.75" customHeight="1" x14ac:dyDescent="0.25">
      <c r="A2" s="19" t="s">
        <v>407</v>
      </c>
      <c r="B2" s="19" t="s">
        <v>408</v>
      </c>
      <c r="C2" s="19" t="s">
        <v>409</v>
      </c>
      <c r="D2" s="19" t="s">
        <v>410</v>
      </c>
    </row>
    <row r="3" spans="1:4" x14ac:dyDescent="0.25">
      <c r="A3" s="69">
        <v>0.1</v>
      </c>
      <c r="B3" s="70">
        <v>40620</v>
      </c>
      <c r="C3" s="71" t="s">
        <v>411</v>
      </c>
      <c r="D3" s="65" t="s">
        <v>412</v>
      </c>
    </row>
    <row r="4" spans="1:4" x14ac:dyDescent="0.25">
      <c r="A4" s="69">
        <v>1</v>
      </c>
      <c r="B4" s="70">
        <v>40814</v>
      </c>
      <c r="C4" s="71" t="s">
        <v>413</v>
      </c>
      <c r="D4" s="65" t="s">
        <v>412</v>
      </c>
    </row>
    <row r="5" spans="1:4" x14ac:dyDescent="0.25">
      <c r="A5" s="69">
        <v>1.1000000000000001</v>
      </c>
      <c r="B5" s="70">
        <v>41183</v>
      </c>
      <c r="C5" s="71" t="s">
        <v>414</v>
      </c>
      <c r="D5" s="65" t="s">
        <v>412</v>
      </c>
    </row>
    <row r="6" spans="1:4" x14ac:dyDescent="0.25">
      <c r="A6" s="2">
        <v>1.2</v>
      </c>
      <c r="B6" s="72">
        <v>41317</v>
      </c>
      <c r="C6" s="73" t="s">
        <v>415</v>
      </c>
      <c r="D6" s="65" t="s">
        <v>412</v>
      </c>
    </row>
    <row r="7" spans="1:4" ht="20.25" customHeight="1" x14ac:dyDescent="0.25">
      <c r="A7" s="67">
        <v>1.3</v>
      </c>
      <c r="B7" s="68" t="s">
        <v>416</v>
      </c>
      <c r="C7" s="66" t="s">
        <v>417</v>
      </c>
      <c r="D7" s="65" t="s">
        <v>412</v>
      </c>
    </row>
    <row r="8" spans="1:4" x14ac:dyDescent="0.25">
      <c r="A8" s="67">
        <v>1.4</v>
      </c>
      <c r="B8" s="68">
        <v>41740</v>
      </c>
      <c r="C8" s="73" t="s">
        <v>418</v>
      </c>
      <c r="D8" s="65" t="s">
        <v>412</v>
      </c>
    </row>
    <row r="9" spans="1:4" x14ac:dyDescent="0.25">
      <c r="A9" s="67">
        <v>1.5</v>
      </c>
      <c r="B9" s="68">
        <v>41815</v>
      </c>
      <c r="C9" s="66" t="s">
        <v>419</v>
      </c>
      <c r="D9" s="65" t="s">
        <v>412</v>
      </c>
    </row>
    <row r="10" spans="1:4" ht="25" x14ac:dyDescent="0.25">
      <c r="A10" s="67">
        <v>1.6</v>
      </c>
      <c r="B10" s="68">
        <v>42079</v>
      </c>
      <c r="C10" s="73" t="s">
        <v>420</v>
      </c>
      <c r="D10" s="65" t="s">
        <v>412</v>
      </c>
    </row>
    <row r="11" spans="1:4" x14ac:dyDescent="0.25">
      <c r="A11" s="67">
        <v>2</v>
      </c>
      <c r="B11" s="4">
        <v>42454</v>
      </c>
      <c r="C11" s="73" t="s">
        <v>421</v>
      </c>
      <c r="D11" s="65" t="s">
        <v>412</v>
      </c>
    </row>
    <row r="12" spans="1:4" ht="19.5" customHeight="1" x14ac:dyDescent="0.25">
      <c r="A12" s="167">
        <v>2.1</v>
      </c>
      <c r="B12" s="168">
        <v>42735</v>
      </c>
      <c r="C12" s="169" t="s">
        <v>422</v>
      </c>
      <c r="D12" s="169" t="s">
        <v>412</v>
      </c>
    </row>
    <row r="13" spans="1:4" x14ac:dyDescent="0.25">
      <c r="A13" s="2">
        <v>2.1</v>
      </c>
      <c r="B13" s="4">
        <v>42766</v>
      </c>
      <c r="C13" s="3" t="s">
        <v>423</v>
      </c>
      <c r="D13" s="3" t="s">
        <v>412</v>
      </c>
    </row>
    <row r="14" spans="1:4" x14ac:dyDescent="0.25">
      <c r="A14" s="2">
        <v>2.1</v>
      </c>
      <c r="B14" s="4">
        <v>43008</v>
      </c>
      <c r="C14" s="3" t="s">
        <v>424</v>
      </c>
      <c r="D14" s="3" t="s">
        <v>412</v>
      </c>
    </row>
    <row r="15" spans="1:4" x14ac:dyDescent="0.25">
      <c r="A15" s="2">
        <v>2.1</v>
      </c>
      <c r="B15" s="4">
        <v>42766</v>
      </c>
      <c r="C15" s="3" t="s">
        <v>425</v>
      </c>
      <c r="D15" s="3" t="s">
        <v>412</v>
      </c>
    </row>
    <row r="16" spans="1:4" x14ac:dyDescent="0.25">
      <c r="A16" s="2">
        <v>2.1</v>
      </c>
      <c r="B16" s="4">
        <v>43373</v>
      </c>
      <c r="C16" s="3" t="s">
        <v>426</v>
      </c>
      <c r="D16" s="3" t="s">
        <v>412</v>
      </c>
    </row>
    <row r="17" spans="1:4" x14ac:dyDescent="0.25">
      <c r="A17" s="2">
        <v>2.2000000000000002</v>
      </c>
      <c r="B17" s="4">
        <v>43555</v>
      </c>
      <c r="C17" s="65" t="s">
        <v>427</v>
      </c>
      <c r="D17" s="3" t="s">
        <v>412</v>
      </c>
    </row>
    <row r="18" spans="1:4" x14ac:dyDescent="0.25">
      <c r="A18" s="2">
        <v>2.2999999999999998</v>
      </c>
      <c r="B18" s="4">
        <v>43921</v>
      </c>
      <c r="C18" s="65" t="s">
        <v>424</v>
      </c>
      <c r="D18" s="3" t="s">
        <v>412</v>
      </c>
    </row>
    <row r="19" spans="1:4" x14ac:dyDescent="0.25">
      <c r="A19" s="2">
        <v>2.4</v>
      </c>
      <c r="B19" s="4">
        <v>44104</v>
      </c>
      <c r="C19" s="65" t="s">
        <v>428</v>
      </c>
      <c r="D19" s="3" t="s">
        <v>412</v>
      </c>
    </row>
    <row r="20" spans="1:4" ht="30" customHeight="1" x14ac:dyDescent="0.25">
      <c r="A20" s="2">
        <v>2.5</v>
      </c>
      <c r="B20" s="4">
        <v>44469</v>
      </c>
      <c r="C20" s="65" t="s">
        <v>429</v>
      </c>
      <c r="D20" s="3" t="s">
        <v>412</v>
      </c>
    </row>
    <row r="21" spans="1:4" x14ac:dyDescent="0.25">
      <c r="A21" s="2">
        <v>2.6</v>
      </c>
      <c r="B21" s="4">
        <v>44469</v>
      </c>
      <c r="C21" s="3" t="s">
        <v>426</v>
      </c>
      <c r="D21" s="3" t="s">
        <v>412</v>
      </c>
    </row>
    <row r="22" spans="1:4" x14ac:dyDescent="0.25">
      <c r="A22" s="2"/>
      <c r="B22" s="4"/>
      <c r="C22" s="65"/>
      <c r="D22" s="3"/>
    </row>
    <row r="23" spans="1:4" x14ac:dyDescent="0.25">
      <c r="A23" s="2"/>
      <c r="B23" s="4"/>
      <c r="C23" s="65"/>
      <c r="D23" s="3"/>
    </row>
    <row r="24" spans="1:4" x14ac:dyDescent="0.25">
      <c r="A24" s="2"/>
      <c r="B24" s="4"/>
      <c r="C24" s="65"/>
      <c r="D24" s="3"/>
    </row>
    <row r="25" spans="1:4" x14ac:dyDescent="0.25">
      <c r="A25" s="2"/>
      <c r="B25" s="4"/>
      <c r="C25" s="65"/>
      <c r="D25" s="3"/>
    </row>
    <row r="26" spans="1:4" x14ac:dyDescent="0.25">
      <c r="A26" s="2"/>
      <c r="B26" s="4"/>
      <c r="C26" s="65"/>
      <c r="D26" s="3"/>
    </row>
    <row r="27" spans="1:4" x14ac:dyDescent="0.25">
      <c r="A27" s="2"/>
      <c r="B27" s="4"/>
      <c r="C27" s="65"/>
      <c r="D27" s="3"/>
    </row>
    <row r="28" spans="1:4" x14ac:dyDescent="0.25">
      <c r="A28" s="2"/>
      <c r="B28" s="4"/>
      <c r="C28" s="65"/>
      <c r="D28" s="3"/>
    </row>
    <row r="29" spans="1:4" x14ac:dyDescent="0.25">
      <c r="A29" s="2"/>
      <c r="B29" s="4"/>
      <c r="C29" s="65"/>
      <c r="D29" s="3"/>
    </row>
    <row r="30" spans="1:4" x14ac:dyDescent="0.25">
      <c r="A30" s="2"/>
      <c r="B30" s="4"/>
      <c r="C30" s="65"/>
      <c r="D30" s="3"/>
    </row>
    <row r="31" spans="1:4" x14ac:dyDescent="0.25">
      <c r="A31" s="2"/>
      <c r="B31" s="4"/>
      <c r="C31" s="65"/>
      <c r="D31" s="3"/>
    </row>
    <row r="32" spans="1:4" x14ac:dyDescent="0.25">
      <c r="A32" s="2"/>
      <c r="B32" s="4"/>
      <c r="C32" s="65"/>
      <c r="D32" s="3"/>
    </row>
    <row r="33" spans="1:4" x14ac:dyDescent="0.25">
      <c r="A33" s="2"/>
      <c r="B33" s="4"/>
      <c r="C33" s="65"/>
      <c r="D33" s="3"/>
    </row>
  </sheetData>
  <phoneticPr fontId="2" type="noConversion"/>
  <printOptions horizontalCentered="1"/>
  <pageMargins left="0.25" right="0.25" top="0.5" bottom="0.5" header="0.25" footer="0.25"/>
  <pageSetup orientation="landscape" horizontalDpi="1200" verticalDpi="1200" r:id="rId1"/>
  <headerFooter alignWithMargins="0">
    <oddHeader>&amp;CIRS Office of Safeguards SCSEM</oddHeader>
    <oddFooter>&amp;L&amp;F&amp;RPage &amp;P of &amp;N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3"/>
  <dimension ref="A1:U527"/>
  <sheetViews>
    <sheetView zoomScale="80" zoomScaleNormal="80" workbookViewId="0">
      <pane ySplit="1" topLeftCell="A2" activePane="bottomLeft" state="frozen"/>
      <selection pane="bottomLeft" activeCell="B22" sqref="B22"/>
    </sheetView>
  </sheetViews>
  <sheetFormatPr defaultColWidth="9.1796875" defaultRowHeight="12.5" x14ac:dyDescent="0.25"/>
  <cols>
    <col min="1" max="1" width="9.453125" customWidth="1"/>
    <col min="2" max="2" width="71.453125" customWidth="1"/>
    <col min="3" max="3" width="8.7265625"/>
    <col min="4" max="4" width="10" customWidth="1"/>
    <col min="5" max="21" width="9.1796875" style="170"/>
    <col min="22" max="16384" width="9.1796875" style="171"/>
  </cols>
  <sheetData>
    <row r="1" spans="1:4" ht="29" x14ac:dyDescent="0.35">
      <c r="A1" s="179" t="s">
        <v>115</v>
      </c>
      <c r="B1" s="179" t="s">
        <v>430</v>
      </c>
      <c r="C1" s="179" t="s">
        <v>59</v>
      </c>
      <c r="D1" s="5">
        <v>44469</v>
      </c>
    </row>
    <row r="2" spans="1:4" ht="15.5" x14ac:dyDescent="0.35">
      <c r="A2" s="180" t="s">
        <v>431</v>
      </c>
      <c r="B2" s="180" t="s">
        <v>432</v>
      </c>
      <c r="C2" s="181">
        <v>6</v>
      </c>
    </row>
    <row r="3" spans="1:4" ht="15.5" x14ac:dyDescent="0.35">
      <c r="A3" s="180" t="s">
        <v>433</v>
      </c>
      <c r="B3" s="180" t="s">
        <v>434</v>
      </c>
      <c r="C3" s="181">
        <v>4</v>
      </c>
    </row>
    <row r="4" spans="1:4" ht="15.5" x14ac:dyDescent="0.35">
      <c r="A4" s="180" t="s">
        <v>435</v>
      </c>
      <c r="B4" s="180" t="s">
        <v>436</v>
      </c>
      <c r="C4" s="181">
        <v>1</v>
      </c>
    </row>
    <row r="5" spans="1:4" ht="15.5" x14ac:dyDescent="0.35">
      <c r="A5" s="180" t="s">
        <v>437</v>
      </c>
      <c r="B5" s="180" t="s">
        <v>438</v>
      </c>
      <c r="C5" s="181">
        <v>2</v>
      </c>
    </row>
    <row r="6" spans="1:4" ht="15.5" x14ac:dyDescent="0.35">
      <c r="A6" s="180" t="s">
        <v>439</v>
      </c>
      <c r="B6" s="180" t="s">
        <v>440</v>
      </c>
      <c r="C6" s="181">
        <v>2</v>
      </c>
    </row>
    <row r="7" spans="1:4" ht="15.5" x14ac:dyDescent="0.35">
      <c r="A7" s="180" t="s">
        <v>441</v>
      </c>
      <c r="B7" s="180" t="s">
        <v>442</v>
      </c>
      <c r="C7" s="181">
        <v>4</v>
      </c>
    </row>
    <row r="8" spans="1:4" ht="15.5" x14ac:dyDescent="0.35">
      <c r="A8" s="180" t="s">
        <v>443</v>
      </c>
      <c r="B8" s="180" t="s">
        <v>444</v>
      </c>
      <c r="C8" s="181">
        <v>2</v>
      </c>
    </row>
    <row r="9" spans="1:4" ht="15.5" x14ac:dyDescent="0.35">
      <c r="A9" s="180" t="s">
        <v>445</v>
      </c>
      <c r="B9" s="180" t="s">
        <v>446</v>
      </c>
      <c r="C9" s="181">
        <v>5</v>
      </c>
    </row>
    <row r="10" spans="1:4" ht="15.5" x14ac:dyDescent="0.35">
      <c r="A10" s="180" t="s">
        <v>447</v>
      </c>
      <c r="B10" s="180" t="s">
        <v>448</v>
      </c>
      <c r="C10" s="181">
        <v>5</v>
      </c>
    </row>
    <row r="11" spans="1:4" ht="15.5" x14ac:dyDescent="0.35">
      <c r="A11" s="180" t="s">
        <v>449</v>
      </c>
      <c r="B11" s="180" t="s">
        <v>450</v>
      </c>
      <c r="C11" s="181">
        <v>5</v>
      </c>
    </row>
    <row r="12" spans="1:4" ht="15.5" x14ac:dyDescent="0.35">
      <c r="A12" s="180" t="s">
        <v>451</v>
      </c>
      <c r="B12" s="180" t="s">
        <v>452</v>
      </c>
      <c r="C12" s="181">
        <v>2</v>
      </c>
    </row>
    <row r="13" spans="1:4" ht="15.5" x14ac:dyDescent="0.35">
      <c r="A13" s="180" t="s">
        <v>189</v>
      </c>
      <c r="B13" s="180" t="s">
        <v>453</v>
      </c>
      <c r="C13" s="181">
        <v>5</v>
      </c>
    </row>
    <row r="14" spans="1:4" ht="15.5" x14ac:dyDescent="0.35">
      <c r="A14" s="180" t="s">
        <v>454</v>
      </c>
      <c r="B14" s="180" t="s">
        <v>455</v>
      </c>
      <c r="C14" s="181">
        <v>4</v>
      </c>
    </row>
    <row r="15" spans="1:4" ht="15.5" x14ac:dyDescent="0.35">
      <c r="A15" s="180" t="s">
        <v>456</v>
      </c>
      <c r="B15" s="180" t="s">
        <v>457</v>
      </c>
      <c r="C15" s="181">
        <v>4</v>
      </c>
    </row>
    <row r="16" spans="1:4" ht="15.5" x14ac:dyDescent="0.35">
      <c r="A16" s="180" t="s">
        <v>458</v>
      </c>
      <c r="B16" s="180" t="s">
        <v>459</v>
      </c>
      <c r="C16" s="181">
        <v>1</v>
      </c>
    </row>
    <row r="17" spans="1:3" ht="15.5" x14ac:dyDescent="0.35">
      <c r="A17" s="180" t="s">
        <v>214</v>
      </c>
      <c r="B17" s="180" t="s">
        <v>460</v>
      </c>
      <c r="C17" s="181">
        <v>5</v>
      </c>
    </row>
    <row r="18" spans="1:3" ht="15.5" x14ac:dyDescent="0.35">
      <c r="A18" s="180" t="s">
        <v>461</v>
      </c>
      <c r="B18" s="180" t="s">
        <v>462</v>
      </c>
      <c r="C18" s="181">
        <v>8</v>
      </c>
    </row>
    <row r="19" spans="1:3" ht="15.5" x14ac:dyDescent="0.35">
      <c r="A19" s="180" t="s">
        <v>463</v>
      </c>
      <c r="B19" s="180" t="s">
        <v>464</v>
      </c>
      <c r="C19" s="181">
        <v>1</v>
      </c>
    </row>
    <row r="20" spans="1:3" ht="15.5" x14ac:dyDescent="0.35">
      <c r="A20" s="180" t="s">
        <v>465</v>
      </c>
      <c r="B20" s="180" t="s">
        <v>466</v>
      </c>
      <c r="C20" s="181">
        <v>8</v>
      </c>
    </row>
    <row r="21" spans="1:3" ht="15.5" x14ac:dyDescent="0.35">
      <c r="A21" s="180" t="s">
        <v>467</v>
      </c>
      <c r="B21" s="180" t="s">
        <v>468</v>
      </c>
      <c r="C21" s="181">
        <v>6</v>
      </c>
    </row>
    <row r="22" spans="1:3" ht="15.5" x14ac:dyDescent="0.35">
      <c r="A22" s="180" t="s">
        <v>289</v>
      </c>
      <c r="B22" s="180" t="s">
        <v>469</v>
      </c>
      <c r="C22" s="181">
        <v>7</v>
      </c>
    </row>
    <row r="23" spans="1:3" ht="15.5" x14ac:dyDescent="0.35">
      <c r="A23" s="180" t="s">
        <v>470</v>
      </c>
      <c r="B23" s="180" t="s">
        <v>471</v>
      </c>
      <c r="C23" s="181">
        <v>7</v>
      </c>
    </row>
    <row r="24" spans="1:3" ht="15.5" x14ac:dyDescent="0.35">
      <c r="A24" s="180" t="s">
        <v>472</v>
      </c>
      <c r="B24" s="180" t="s">
        <v>473</v>
      </c>
      <c r="C24" s="181">
        <v>7</v>
      </c>
    </row>
    <row r="25" spans="1:3" ht="15.5" x14ac:dyDescent="0.35">
      <c r="A25" s="180" t="s">
        <v>474</v>
      </c>
      <c r="B25" s="180" t="s">
        <v>475</v>
      </c>
      <c r="C25" s="181">
        <v>5</v>
      </c>
    </row>
    <row r="26" spans="1:3" ht="15.5" x14ac:dyDescent="0.35">
      <c r="A26" s="180" t="s">
        <v>476</v>
      </c>
      <c r="B26" s="180" t="s">
        <v>477</v>
      </c>
      <c r="C26" s="181">
        <v>5</v>
      </c>
    </row>
    <row r="27" spans="1:3" ht="15.5" x14ac:dyDescent="0.35">
      <c r="A27" s="180" t="s">
        <v>478</v>
      </c>
      <c r="B27" s="180" t="s">
        <v>479</v>
      </c>
      <c r="C27" s="181">
        <v>5</v>
      </c>
    </row>
    <row r="28" spans="1:3" ht="15.5" x14ac:dyDescent="0.35">
      <c r="A28" s="180" t="s">
        <v>480</v>
      </c>
      <c r="B28" s="180" t="s">
        <v>481</v>
      </c>
      <c r="C28" s="181">
        <v>6</v>
      </c>
    </row>
    <row r="29" spans="1:3" ht="15.5" x14ac:dyDescent="0.35">
      <c r="A29" s="180" t="s">
        <v>162</v>
      </c>
      <c r="B29" s="180" t="s">
        <v>482</v>
      </c>
      <c r="C29" s="181">
        <v>6</v>
      </c>
    </row>
    <row r="30" spans="1:3" ht="15.5" x14ac:dyDescent="0.35">
      <c r="A30" s="180" t="s">
        <v>483</v>
      </c>
      <c r="B30" s="180" t="s">
        <v>484</v>
      </c>
      <c r="C30" s="181">
        <v>4</v>
      </c>
    </row>
    <row r="31" spans="1:3" ht="15.5" x14ac:dyDescent="0.35">
      <c r="A31" s="180" t="s">
        <v>393</v>
      </c>
      <c r="B31" s="180" t="s">
        <v>485</v>
      </c>
      <c r="C31" s="181">
        <v>7</v>
      </c>
    </row>
    <row r="32" spans="1:3" ht="15.5" x14ac:dyDescent="0.35">
      <c r="A32" s="180" t="s">
        <v>486</v>
      </c>
      <c r="B32" s="180" t="s">
        <v>487</v>
      </c>
      <c r="C32" s="181">
        <v>5</v>
      </c>
    </row>
    <row r="33" spans="1:3" ht="15.5" x14ac:dyDescent="0.35">
      <c r="A33" s="180" t="s">
        <v>488</v>
      </c>
      <c r="B33" s="180" t="s">
        <v>489</v>
      </c>
      <c r="C33" s="181">
        <v>5</v>
      </c>
    </row>
    <row r="34" spans="1:3" ht="15.5" x14ac:dyDescent="0.35">
      <c r="A34" s="180" t="s">
        <v>490</v>
      </c>
      <c r="B34" s="180" t="s">
        <v>491</v>
      </c>
      <c r="C34" s="181">
        <v>8</v>
      </c>
    </row>
    <row r="35" spans="1:3" ht="15.5" x14ac:dyDescent="0.35">
      <c r="A35" s="180" t="s">
        <v>492</v>
      </c>
      <c r="B35" s="180" t="s">
        <v>493</v>
      </c>
      <c r="C35" s="181">
        <v>1</v>
      </c>
    </row>
    <row r="36" spans="1:3" ht="15.5" x14ac:dyDescent="0.35">
      <c r="A36" s="180" t="s">
        <v>494</v>
      </c>
      <c r="B36" s="180" t="s">
        <v>495</v>
      </c>
      <c r="C36" s="181">
        <v>5</v>
      </c>
    </row>
    <row r="37" spans="1:3" ht="15.5" x14ac:dyDescent="0.35">
      <c r="A37" s="180" t="s">
        <v>496</v>
      </c>
      <c r="B37" s="180" t="s">
        <v>497</v>
      </c>
      <c r="C37" s="181">
        <v>8</v>
      </c>
    </row>
    <row r="38" spans="1:3" ht="15.5" x14ac:dyDescent="0.35">
      <c r="A38" s="180" t="s">
        <v>498</v>
      </c>
      <c r="B38" s="180" t="s">
        <v>499</v>
      </c>
      <c r="C38" s="181">
        <v>5</v>
      </c>
    </row>
    <row r="39" spans="1:3" ht="15.5" x14ac:dyDescent="0.35">
      <c r="A39" s="180" t="s">
        <v>169</v>
      </c>
      <c r="B39" s="180" t="s">
        <v>500</v>
      </c>
      <c r="C39" s="181">
        <v>5</v>
      </c>
    </row>
    <row r="40" spans="1:3" ht="15.5" x14ac:dyDescent="0.35">
      <c r="A40" s="180" t="s">
        <v>501</v>
      </c>
      <c r="B40" s="180" t="s">
        <v>502</v>
      </c>
      <c r="C40" s="181">
        <v>2</v>
      </c>
    </row>
    <row r="41" spans="1:3" ht="15.5" x14ac:dyDescent="0.35">
      <c r="A41" s="180" t="s">
        <v>503</v>
      </c>
      <c r="B41" s="180" t="s">
        <v>504</v>
      </c>
      <c r="C41" s="181">
        <v>4</v>
      </c>
    </row>
    <row r="42" spans="1:3" ht="15.5" x14ac:dyDescent="0.35">
      <c r="A42" s="180" t="s">
        <v>505</v>
      </c>
      <c r="B42" s="180" t="s">
        <v>506</v>
      </c>
      <c r="C42" s="181">
        <v>5</v>
      </c>
    </row>
    <row r="43" spans="1:3" ht="15.5" x14ac:dyDescent="0.35">
      <c r="A43" s="180" t="s">
        <v>310</v>
      </c>
      <c r="B43" s="180" t="s">
        <v>507</v>
      </c>
      <c r="C43" s="181">
        <v>5</v>
      </c>
    </row>
    <row r="44" spans="1:3" ht="15.5" x14ac:dyDescent="0.35">
      <c r="A44" s="180" t="s">
        <v>508</v>
      </c>
      <c r="B44" s="180" t="s">
        <v>509</v>
      </c>
      <c r="C44" s="181">
        <v>6</v>
      </c>
    </row>
    <row r="45" spans="1:3" ht="15.5" x14ac:dyDescent="0.35">
      <c r="A45" s="180" t="s">
        <v>510</v>
      </c>
      <c r="B45" s="180" t="s">
        <v>511</v>
      </c>
      <c r="C45" s="181">
        <v>5</v>
      </c>
    </row>
    <row r="46" spans="1:3" ht="15.5" x14ac:dyDescent="0.35">
      <c r="A46" s="180" t="s">
        <v>512</v>
      </c>
      <c r="B46" s="180" t="s">
        <v>513</v>
      </c>
      <c r="C46" s="181">
        <v>4</v>
      </c>
    </row>
    <row r="47" spans="1:3" ht="15.5" x14ac:dyDescent="0.35">
      <c r="A47" s="180" t="s">
        <v>514</v>
      </c>
      <c r="B47" s="180" t="s">
        <v>515</v>
      </c>
      <c r="C47" s="181">
        <v>5</v>
      </c>
    </row>
    <row r="48" spans="1:3" ht="15.5" x14ac:dyDescent="0.35">
      <c r="A48" s="180" t="s">
        <v>516</v>
      </c>
      <c r="B48" s="180" t="s">
        <v>517</v>
      </c>
      <c r="C48" s="181">
        <v>6</v>
      </c>
    </row>
    <row r="49" spans="1:3" ht="15.5" x14ac:dyDescent="0.35">
      <c r="A49" s="180" t="s">
        <v>518</v>
      </c>
      <c r="B49" s="180" t="s">
        <v>519</v>
      </c>
      <c r="C49" s="181">
        <v>7</v>
      </c>
    </row>
    <row r="50" spans="1:3" ht="15.5" x14ac:dyDescent="0.35">
      <c r="A50" s="180" t="s">
        <v>520</v>
      </c>
      <c r="B50" s="180" t="s">
        <v>521</v>
      </c>
      <c r="C50" s="181">
        <v>3</v>
      </c>
    </row>
    <row r="51" spans="1:3" ht="15.5" x14ac:dyDescent="0.35">
      <c r="A51" s="180" t="s">
        <v>522</v>
      </c>
      <c r="B51" s="180" t="s">
        <v>523</v>
      </c>
      <c r="C51" s="181">
        <v>6</v>
      </c>
    </row>
    <row r="52" spans="1:3" ht="15.5" x14ac:dyDescent="0.35">
      <c r="A52" s="180" t="s">
        <v>524</v>
      </c>
      <c r="B52" s="180" t="s">
        <v>525</v>
      </c>
      <c r="C52" s="181">
        <v>4</v>
      </c>
    </row>
    <row r="53" spans="1:3" ht="15.5" x14ac:dyDescent="0.35">
      <c r="A53" s="180" t="s">
        <v>526</v>
      </c>
      <c r="B53" s="180" t="s">
        <v>527</v>
      </c>
      <c r="C53" s="181">
        <v>5</v>
      </c>
    </row>
    <row r="54" spans="1:3" ht="15.5" x14ac:dyDescent="0.35">
      <c r="A54" s="180" t="s">
        <v>528</v>
      </c>
      <c r="B54" s="180" t="s">
        <v>529</v>
      </c>
      <c r="C54" s="181">
        <v>2</v>
      </c>
    </row>
    <row r="55" spans="1:3" ht="15.5" x14ac:dyDescent="0.35">
      <c r="A55" s="180" t="s">
        <v>530</v>
      </c>
      <c r="B55" s="180" t="s">
        <v>531</v>
      </c>
      <c r="C55" s="181">
        <v>2</v>
      </c>
    </row>
    <row r="56" spans="1:3" ht="15.5" x14ac:dyDescent="0.35">
      <c r="A56" s="180" t="s">
        <v>532</v>
      </c>
      <c r="B56" s="180" t="s">
        <v>533</v>
      </c>
      <c r="C56" s="181">
        <v>5</v>
      </c>
    </row>
    <row r="57" spans="1:3" ht="15.5" x14ac:dyDescent="0.35">
      <c r="A57" s="180" t="s">
        <v>534</v>
      </c>
      <c r="B57" s="180" t="s">
        <v>535</v>
      </c>
      <c r="C57" s="181">
        <v>5</v>
      </c>
    </row>
    <row r="58" spans="1:3" ht="31" x14ac:dyDescent="0.35">
      <c r="A58" s="180" t="s">
        <v>536</v>
      </c>
      <c r="B58" s="180" t="s">
        <v>537</v>
      </c>
      <c r="C58" s="181">
        <v>5</v>
      </c>
    </row>
    <row r="59" spans="1:3" ht="15.5" x14ac:dyDescent="0.35">
      <c r="A59" s="180" t="s">
        <v>538</v>
      </c>
      <c r="B59" s="180" t="s">
        <v>539</v>
      </c>
      <c r="C59" s="181">
        <v>5</v>
      </c>
    </row>
    <row r="60" spans="1:3" ht="15.5" x14ac:dyDescent="0.35">
      <c r="A60" s="180" t="s">
        <v>540</v>
      </c>
      <c r="B60" s="180" t="s">
        <v>541</v>
      </c>
      <c r="C60" s="181">
        <v>3</v>
      </c>
    </row>
    <row r="61" spans="1:3" ht="15.5" x14ac:dyDescent="0.35">
      <c r="A61" s="180" t="s">
        <v>542</v>
      </c>
      <c r="B61" s="180" t="s">
        <v>543</v>
      </c>
      <c r="C61" s="181">
        <v>6</v>
      </c>
    </row>
    <row r="62" spans="1:3" ht="15.5" x14ac:dyDescent="0.35">
      <c r="A62" s="180" t="s">
        <v>544</v>
      </c>
      <c r="B62" s="180" t="s">
        <v>545</v>
      </c>
      <c r="C62" s="181">
        <v>3</v>
      </c>
    </row>
    <row r="63" spans="1:3" ht="15.5" x14ac:dyDescent="0.35">
      <c r="A63" s="180" t="s">
        <v>546</v>
      </c>
      <c r="B63" s="180" t="s">
        <v>547</v>
      </c>
      <c r="C63" s="181">
        <v>4</v>
      </c>
    </row>
    <row r="64" spans="1:3" ht="31" x14ac:dyDescent="0.35">
      <c r="A64" s="180" t="s">
        <v>548</v>
      </c>
      <c r="B64" s="180" t="s">
        <v>549</v>
      </c>
      <c r="C64" s="181">
        <v>3</v>
      </c>
    </row>
    <row r="65" spans="1:3" ht="15.5" x14ac:dyDescent="0.35">
      <c r="A65" s="180" t="s">
        <v>550</v>
      </c>
      <c r="B65" s="180" t="s">
        <v>551</v>
      </c>
      <c r="C65" s="181">
        <v>3</v>
      </c>
    </row>
    <row r="66" spans="1:3" ht="31" x14ac:dyDescent="0.35">
      <c r="A66" s="180" t="s">
        <v>552</v>
      </c>
      <c r="B66" s="180" t="s">
        <v>553</v>
      </c>
      <c r="C66" s="181">
        <v>6</v>
      </c>
    </row>
    <row r="67" spans="1:3" ht="15.5" x14ac:dyDescent="0.35">
      <c r="A67" s="180" t="s">
        <v>554</v>
      </c>
      <c r="B67" s="180" t="s">
        <v>555</v>
      </c>
      <c r="C67" s="181">
        <v>6</v>
      </c>
    </row>
    <row r="68" spans="1:3" ht="31" x14ac:dyDescent="0.35">
      <c r="A68" s="180" t="s">
        <v>556</v>
      </c>
      <c r="B68" s="180" t="s">
        <v>557</v>
      </c>
      <c r="C68" s="181">
        <v>5</v>
      </c>
    </row>
    <row r="69" spans="1:3" ht="15.5" x14ac:dyDescent="0.35">
      <c r="A69" s="180" t="s">
        <v>558</v>
      </c>
      <c r="B69" s="180" t="s">
        <v>559</v>
      </c>
      <c r="C69" s="181">
        <v>3</v>
      </c>
    </row>
    <row r="70" spans="1:3" ht="15.5" x14ac:dyDescent="0.35">
      <c r="A70" s="180" t="s">
        <v>560</v>
      </c>
      <c r="B70" s="180" t="s">
        <v>452</v>
      </c>
      <c r="C70" s="181">
        <v>2</v>
      </c>
    </row>
    <row r="71" spans="1:3" ht="15.5" x14ac:dyDescent="0.35">
      <c r="A71" s="180" t="s">
        <v>561</v>
      </c>
      <c r="B71" s="180" t="s">
        <v>562</v>
      </c>
      <c r="C71" s="181">
        <v>3</v>
      </c>
    </row>
    <row r="72" spans="1:3" ht="15.5" x14ac:dyDescent="0.35">
      <c r="A72" s="180" t="s">
        <v>563</v>
      </c>
      <c r="B72" s="180" t="s">
        <v>564</v>
      </c>
      <c r="C72" s="181">
        <v>3</v>
      </c>
    </row>
    <row r="73" spans="1:3" ht="15.5" x14ac:dyDescent="0.35">
      <c r="A73" s="180" t="s">
        <v>565</v>
      </c>
      <c r="B73" s="180" t="s">
        <v>566</v>
      </c>
      <c r="C73" s="181">
        <v>3</v>
      </c>
    </row>
    <row r="74" spans="1:3" ht="15.5" x14ac:dyDescent="0.35">
      <c r="A74" s="180" t="s">
        <v>303</v>
      </c>
      <c r="B74" s="180" t="s">
        <v>567</v>
      </c>
      <c r="C74" s="181">
        <v>5</v>
      </c>
    </row>
    <row r="75" spans="1:3" ht="15.5" x14ac:dyDescent="0.35">
      <c r="A75" s="180" t="s">
        <v>568</v>
      </c>
      <c r="B75" s="180" t="s">
        <v>569</v>
      </c>
      <c r="C75" s="181">
        <v>3</v>
      </c>
    </row>
    <row r="76" spans="1:3" ht="15.5" x14ac:dyDescent="0.35">
      <c r="A76" s="180" t="s">
        <v>570</v>
      </c>
      <c r="B76" s="180" t="s">
        <v>571</v>
      </c>
      <c r="C76" s="181">
        <v>6</v>
      </c>
    </row>
    <row r="77" spans="1:3" ht="15.5" x14ac:dyDescent="0.35">
      <c r="A77" s="180" t="s">
        <v>572</v>
      </c>
      <c r="B77" s="180" t="s">
        <v>573</v>
      </c>
      <c r="C77" s="181">
        <v>5</v>
      </c>
    </row>
    <row r="78" spans="1:3" ht="15.5" x14ac:dyDescent="0.35">
      <c r="A78" s="180" t="s">
        <v>574</v>
      </c>
      <c r="B78" s="180" t="s">
        <v>575</v>
      </c>
      <c r="C78" s="181">
        <v>4</v>
      </c>
    </row>
    <row r="79" spans="1:3" ht="15.5" x14ac:dyDescent="0.35">
      <c r="A79" s="180" t="s">
        <v>576</v>
      </c>
      <c r="B79" s="180" t="s">
        <v>577</v>
      </c>
      <c r="C79" s="181">
        <v>4</v>
      </c>
    </row>
    <row r="80" spans="1:3" ht="15.5" x14ac:dyDescent="0.35">
      <c r="A80" s="180" t="s">
        <v>578</v>
      </c>
      <c r="B80" s="180" t="s">
        <v>579</v>
      </c>
      <c r="C80" s="181">
        <v>4</v>
      </c>
    </row>
    <row r="81" spans="1:3" ht="15.5" x14ac:dyDescent="0.35">
      <c r="A81" s="180" t="s">
        <v>580</v>
      </c>
      <c r="B81" s="180" t="s">
        <v>581</v>
      </c>
      <c r="C81" s="181">
        <v>7</v>
      </c>
    </row>
    <row r="82" spans="1:3" ht="15.5" x14ac:dyDescent="0.35">
      <c r="A82" s="180" t="s">
        <v>231</v>
      </c>
      <c r="B82" s="180" t="s">
        <v>582</v>
      </c>
      <c r="C82" s="181">
        <v>6</v>
      </c>
    </row>
    <row r="83" spans="1:3" ht="15.5" x14ac:dyDescent="0.35">
      <c r="A83" s="180" t="s">
        <v>583</v>
      </c>
      <c r="B83" s="180" t="s">
        <v>584</v>
      </c>
      <c r="C83" s="181">
        <v>5</v>
      </c>
    </row>
    <row r="84" spans="1:3" ht="15.5" x14ac:dyDescent="0.35">
      <c r="A84" s="180" t="s">
        <v>585</v>
      </c>
      <c r="B84" s="180" t="s">
        <v>586</v>
      </c>
      <c r="C84" s="181">
        <v>3</v>
      </c>
    </row>
    <row r="85" spans="1:3" ht="15.5" x14ac:dyDescent="0.35">
      <c r="A85" s="180" t="s">
        <v>587</v>
      </c>
      <c r="B85" s="180" t="s">
        <v>588</v>
      </c>
      <c r="C85" s="181">
        <v>5</v>
      </c>
    </row>
    <row r="86" spans="1:3" ht="15.5" x14ac:dyDescent="0.35">
      <c r="A86" s="180" t="s">
        <v>589</v>
      </c>
      <c r="B86" s="180" t="s">
        <v>590</v>
      </c>
      <c r="C86" s="181">
        <v>4</v>
      </c>
    </row>
    <row r="87" spans="1:3" ht="15.5" x14ac:dyDescent="0.35">
      <c r="A87" s="180" t="s">
        <v>259</v>
      </c>
      <c r="B87" s="180" t="s">
        <v>591</v>
      </c>
      <c r="C87" s="181">
        <v>2</v>
      </c>
    </row>
    <row r="88" spans="1:3" ht="15.5" x14ac:dyDescent="0.35">
      <c r="A88" s="180" t="s">
        <v>592</v>
      </c>
      <c r="B88" s="180" t="s">
        <v>593</v>
      </c>
      <c r="C88" s="181">
        <v>4</v>
      </c>
    </row>
    <row r="89" spans="1:3" ht="15.5" x14ac:dyDescent="0.35">
      <c r="A89" s="180" t="s">
        <v>594</v>
      </c>
      <c r="B89" s="180" t="s">
        <v>595</v>
      </c>
      <c r="C89" s="181">
        <v>4</v>
      </c>
    </row>
    <row r="90" spans="1:3" ht="15.5" x14ac:dyDescent="0.35">
      <c r="A90" s="180" t="s">
        <v>203</v>
      </c>
      <c r="B90" s="180" t="s">
        <v>596</v>
      </c>
      <c r="C90" s="181">
        <v>4</v>
      </c>
    </row>
    <row r="91" spans="1:3" ht="15.5" x14ac:dyDescent="0.35">
      <c r="A91" s="180" t="s">
        <v>597</v>
      </c>
      <c r="B91" s="180" t="s">
        <v>452</v>
      </c>
      <c r="C91" s="181">
        <v>2</v>
      </c>
    </row>
    <row r="92" spans="1:3" ht="15.5" x14ac:dyDescent="0.35">
      <c r="A92" s="180" t="s">
        <v>598</v>
      </c>
      <c r="B92" s="180" t="s">
        <v>599</v>
      </c>
      <c r="C92" s="181">
        <v>3</v>
      </c>
    </row>
    <row r="93" spans="1:3" ht="15.5" x14ac:dyDescent="0.35">
      <c r="A93" s="180" t="s">
        <v>600</v>
      </c>
      <c r="B93" s="180" t="s">
        <v>601</v>
      </c>
      <c r="C93" s="181">
        <v>6</v>
      </c>
    </row>
    <row r="94" spans="1:3" ht="15.5" x14ac:dyDescent="0.35">
      <c r="A94" s="180" t="s">
        <v>602</v>
      </c>
      <c r="B94" s="180" t="s">
        <v>603</v>
      </c>
      <c r="C94" s="181">
        <v>3</v>
      </c>
    </row>
    <row r="95" spans="1:3" ht="15.5" x14ac:dyDescent="0.35">
      <c r="A95" s="180" t="s">
        <v>604</v>
      </c>
      <c r="B95" s="180" t="s">
        <v>605</v>
      </c>
      <c r="C95" s="181">
        <v>6</v>
      </c>
    </row>
    <row r="96" spans="1:3" ht="15.5" x14ac:dyDescent="0.35">
      <c r="A96" s="180" t="s">
        <v>606</v>
      </c>
      <c r="B96" s="180" t="s">
        <v>607</v>
      </c>
      <c r="C96" s="181">
        <v>5</v>
      </c>
    </row>
    <row r="97" spans="1:3" ht="15.5" x14ac:dyDescent="0.35">
      <c r="A97" s="180" t="s">
        <v>608</v>
      </c>
      <c r="B97" s="180" t="s">
        <v>609</v>
      </c>
      <c r="C97" s="181">
        <v>5</v>
      </c>
    </row>
    <row r="98" spans="1:3" ht="15.5" x14ac:dyDescent="0.35">
      <c r="A98" s="180" t="s">
        <v>267</v>
      </c>
      <c r="B98" s="180" t="s">
        <v>610</v>
      </c>
      <c r="C98" s="181">
        <v>5</v>
      </c>
    </row>
    <row r="99" spans="1:3" ht="15.5" x14ac:dyDescent="0.35">
      <c r="A99" s="180" t="s">
        <v>611</v>
      </c>
      <c r="B99" s="180" t="s">
        <v>612</v>
      </c>
      <c r="C99" s="181">
        <v>3</v>
      </c>
    </row>
    <row r="100" spans="1:3" ht="15.5" x14ac:dyDescent="0.35">
      <c r="A100" s="180" t="s">
        <v>613</v>
      </c>
      <c r="B100" s="180" t="s">
        <v>614</v>
      </c>
      <c r="C100" s="181">
        <v>5</v>
      </c>
    </row>
    <row r="101" spans="1:3" ht="15.5" x14ac:dyDescent="0.35">
      <c r="A101" s="180" t="s">
        <v>615</v>
      </c>
      <c r="B101" s="180" t="s">
        <v>616</v>
      </c>
      <c r="C101" s="181">
        <v>2</v>
      </c>
    </row>
    <row r="102" spans="1:3" ht="15.5" x14ac:dyDescent="0.35">
      <c r="A102" s="180" t="s">
        <v>617</v>
      </c>
      <c r="B102" s="180" t="s">
        <v>618</v>
      </c>
      <c r="C102" s="181">
        <v>5</v>
      </c>
    </row>
    <row r="103" spans="1:3" ht="15.5" x14ac:dyDescent="0.35">
      <c r="A103" s="180" t="s">
        <v>619</v>
      </c>
      <c r="B103" s="180" t="s">
        <v>620</v>
      </c>
      <c r="C103" s="181">
        <v>4</v>
      </c>
    </row>
    <row r="104" spans="1:3" ht="15.5" x14ac:dyDescent="0.35">
      <c r="A104" s="180" t="s">
        <v>621</v>
      </c>
      <c r="B104" s="180" t="s">
        <v>622</v>
      </c>
      <c r="C104" s="181">
        <v>2</v>
      </c>
    </row>
    <row r="105" spans="1:3" ht="15.5" x14ac:dyDescent="0.35">
      <c r="A105" s="180" t="s">
        <v>623</v>
      </c>
      <c r="B105" s="180" t="s">
        <v>624</v>
      </c>
      <c r="C105" s="181">
        <v>2</v>
      </c>
    </row>
    <row r="106" spans="1:3" ht="15.5" x14ac:dyDescent="0.35">
      <c r="A106" s="180" t="s">
        <v>625</v>
      </c>
      <c r="B106" s="180" t="s">
        <v>626</v>
      </c>
      <c r="C106" s="181">
        <v>4</v>
      </c>
    </row>
    <row r="107" spans="1:3" ht="31" x14ac:dyDescent="0.35">
      <c r="A107" s="180" t="s">
        <v>627</v>
      </c>
      <c r="B107" s="180" t="s">
        <v>628</v>
      </c>
      <c r="C107" s="181">
        <v>5</v>
      </c>
    </row>
    <row r="108" spans="1:3" ht="15.5" x14ac:dyDescent="0.35">
      <c r="A108" s="180" t="s">
        <v>629</v>
      </c>
      <c r="B108" s="180" t="s">
        <v>630</v>
      </c>
      <c r="C108" s="181">
        <v>4</v>
      </c>
    </row>
    <row r="109" spans="1:3" ht="15.5" x14ac:dyDescent="0.35">
      <c r="A109" s="180" t="s">
        <v>631</v>
      </c>
      <c r="B109" s="180" t="s">
        <v>632</v>
      </c>
      <c r="C109" s="181">
        <v>4</v>
      </c>
    </row>
    <row r="110" spans="1:3" ht="15.5" x14ac:dyDescent="0.35">
      <c r="A110" s="180" t="s">
        <v>633</v>
      </c>
      <c r="B110" s="180" t="s">
        <v>452</v>
      </c>
      <c r="C110" s="181">
        <v>2</v>
      </c>
    </row>
    <row r="111" spans="1:3" ht="15.5" x14ac:dyDescent="0.35">
      <c r="A111" s="180" t="s">
        <v>634</v>
      </c>
      <c r="B111" s="180" t="s">
        <v>635</v>
      </c>
      <c r="C111" s="181">
        <v>4</v>
      </c>
    </row>
    <row r="112" spans="1:3" ht="15.5" x14ac:dyDescent="0.35">
      <c r="A112" s="180" t="s">
        <v>636</v>
      </c>
      <c r="B112" s="180" t="s">
        <v>637</v>
      </c>
      <c r="C112" s="181">
        <v>5</v>
      </c>
    </row>
    <row r="113" spans="1:3" ht="15.5" x14ac:dyDescent="0.35">
      <c r="A113" s="180" t="s">
        <v>638</v>
      </c>
      <c r="B113" s="180" t="s">
        <v>639</v>
      </c>
      <c r="C113" s="181">
        <v>2</v>
      </c>
    </row>
    <row r="114" spans="1:3" ht="15.5" x14ac:dyDescent="0.35">
      <c r="A114" s="180" t="s">
        <v>640</v>
      </c>
      <c r="B114" s="180" t="s">
        <v>641</v>
      </c>
      <c r="C114" s="181">
        <v>5</v>
      </c>
    </row>
    <row r="115" spans="1:3" ht="15.5" x14ac:dyDescent="0.35">
      <c r="A115" s="180" t="s">
        <v>642</v>
      </c>
      <c r="B115" s="180" t="s">
        <v>643</v>
      </c>
      <c r="C115" s="181">
        <v>6</v>
      </c>
    </row>
    <row r="116" spans="1:3" ht="15.5" x14ac:dyDescent="0.35">
      <c r="A116" s="180" t="s">
        <v>644</v>
      </c>
      <c r="B116" s="180" t="s">
        <v>645</v>
      </c>
      <c r="C116" s="181">
        <v>4</v>
      </c>
    </row>
    <row r="117" spans="1:3" ht="15.5" x14ac:dyDescent="0.35">
      <c r="A117" s="180" t="s">
        <v>646</v>
      </c>
      <c r="B117" s="180" t="s">
        <v>647</v>
      </c>
      <c r="C117" s="181">
        <v>5</v>
      </c>
    </row>
    <row r="118" spans="1:3" ht="15.5" x14ac:dyDescent="0.35">
      <c r="A118" s="180" t="s">
        <v>648</v>
      </c>
      <c r="B118" s="180" t="s">
        <v>649</v>
      </c>
      <c r="C118" s="181">
        <v>4</v>
      </c>
    </row>
    <row r="119" spans="1:3" ht="15.5" x14ac:dyDescent="0.35">
      <c r="A119" s="180" t="s">
        <v>650</v>
      </c>
      <c r="B119" s="180" t="s">
        <v>651</v>
      </c>
      <c r="C119" s="181">
        <v>2</v>
      </c>
    </row>
    <row r="120" spans="1:3" ht="15.5" x14ac:dyDescent="0.35">
      <c r="A120" s="180" t="s">
        <v>652</v>
      </c>
      <c r="B120" s="180" t="s">
        <v>653</v>
      </c>
      <c r="C120" s="181">
        <v>2</v>
      </c>
    </row>
    <row r="121" spans="1:3" ht="15.5" x14ac:dyDescent="0.35">
      <c r="A121" s="180" t="s">
        <v>654</v>
      </c>
      <c r="B121" s="180" t="s">
        <v>655</v>
      </c>
      <c r="C121" s="181">
        <v>3</v>
      </c>
    </row>
    <row r="122" spans="1:3" ht="15.5" x14ac:dyDescent="0.35">
      <c r="A122" s="180" t="s">
        <v>656</v>
      </c>
      <c r="B122" s="180" t="s">
        <v>657</v>
      </c>
      <c r="C122" s="181">
        <v>3</v>
      </c>
    </row>
    <row r="123" spans="1:3" ht="15.5" x14ac:dyDescent="0.35">
      <c r="A123" s="180" t="s">
        <v>658</v>
      </c>
      <c r="B123" s="180" t="s">
        <v>659</v>
      </c>
      <c r="C123" s="181">
        <v>5</v>
      </c>
    </row>
    <row r="124" spans="1:3" ht="15.5" x14ac:dyDescent="0.35">
      <c r="A124" s="180" t="s">
        <v>660</v>
      </c>
      <c r="B124" s="180" t="s">
        <v>661</v>
      </c>
      <c r="C124" s="181">
        <v>4</v>
      </c>
    </row>
    <row r="125" spans="1:3" ht="15.5" x14ac:dyDescent="0.35">
      <c r="A125" s="180" t="s">
        <v>662</v>
      </c>
      <c r="B125" s="180" t="s">
        <v>663</v>
      </c>
      <c r="C125" s="181">
        <v>6</v>
      </c>
    </row>
    <row r="126" spans="1:3" ht="15.5" x14ac:dyDescent="0.35">
      <c r="A126" s="180" t="s">
        <v>664</v>
      </c>
      <c r="B126" s="180" t="s">
        <v>665</v>
      </c>
      <c r="C126" s="181">
        <v>6</v>
      </c>
    </row>
    <row r="127" spans="1:3" ht="15.5" x14ac:dyDescent="0.35">
      <c r="A127" s="180" t="s">
        <v>666</v>
      </c>
      <c r="B127" s="180" t="s">
        <v>667</v>
      </c>
      <c r="C127" s="181">
        <v>6</v>
      </c>
    </row>
    <row r="128" spans="1:3" ht="31" x14ac:dyDescent="0.35">
      <c r="A128" s="180" t="s">
        <v>668</v>
      </c>
      <c r="B128" s="180" t="s">
        <v>669</v>
      </c>
      <c r="C128" s="181">
        <v>5</v>
      </c>
    </row>
    <row r="129" spans="1:3" ht="15.5" x14ac:dyDescent="0.35">
      <c r="A129" s="180" t="s">
        <v>670</v>
      </c>
      <c r="B129" s="180" t="s">
        <v>671</v>
      </c>
      <c r="C129" s="181">
        <v>5</v>
      </c>
    </row>
    <row r="130" spans="1:3" ht="15.5" x14ac:dyDescent="0.35">
      <c r="A130" s="180" t="s">
        <v>672</v>
      </c>
      <c r="B130" s="180" t="s">
        <v>673</v>
      </c>
      <c r="C130" s="181">
        <v>3</v>
      </c>
    </row>
    <row r="131" spans="1:3" ht="15.5" x14ac:dyDescent="0.35">
      <c r="A131" s="180" t="s">
        <v>674</v>
      </c>
      <c r="B131" s="180" t="s">
        <v>675</v>
      </c>
      <c r="C131" s="181">
        <v>5</v>
      </c>
    </row>
    <row r="132" spans="1:3" ht="15.5" x14ac:dyDescent="0.35">
      <c r="A132" s="180" t="s">
        <v>676</v>
      </c>
      <c r="B132" s="180" t="s">
        <v>452</v>
      </c>
      <c r="C132" s="181">
        <v>2</v>
      </c>
    </row>
    <row r="133" spans="1:3" ht="15.5" x14ac:dyDescent="0.35">
      <c r="A133" s="180" t="s">
        <v>677</v>
      </c>
      <c r="B133" s="180" t="s">
        <v>678</v>
      </c>
      <c r="C133" s="181">
        <v>4</v>
      </c>
    </row>
    <row r="134" spans="1:3" ht="15.5" x14ac:dyDescent="0.35">
      <c r="A134" s="180" t="s">
        <v>679</v>
      </c>
      <c r="B134" s="180" t="s">
        <v>680</v>
      </c>
      <c r="C134" s="181">
        <v>1</v>
      </c>
    </row>
    <row r="135" spans="1:3" ht="15.5" x14ac:dyDescent="0.35">
      <c r="A135" s="180" t="s">
        <v>681</v>
      </c>
      <c r="B135" s="180" t="s">
        <v>682</v>
      </c>
      <c r="C135" s="181">
        <v>6</v>
      </c>
    </row>
    <row r="136" spans="1:3" ht="15.5" x14ac:dyDescent="0.35">
      <c r="A136" s="180" t="s">
        <v>683</v>
      </c>
      <c r="B136" s="180" t="s">
        <v>684</v>
      </c>
      <c r="C136" s="181">
        <v>5</v>
      </c>
    </row>
    <row r="137" spans="1:3" ht="15.5" x14ac:dyDescent="0.35">
      <c r="A137" s="180" t="s">
        <v>685</v>
      </c>
      <c r="B137" s="180" t="s">
        <v>686</v>
      </c>
      <c r="C137" s="181">
        <v>3</v>
      </c>
    </row>
    <row r="138" spans="1:3" ht="15.5" x14ac:dyDescent="0.35">
      <c r="A138" s="180" t="s">
        <v>687</v>
      </c>
      <c r="B138" s="180" t="s">
        <v>688</v>
      </c>
      <c r="C138" s="181">
        <v>3</v>
      </c>
    </row>
    <row r="139" spans="1:3" ht="15.5" x14ac:dyDescent="0.35">
      <c r="A139" s="180" t="s">
        <v>689</v>
      </c>
      <c r="B139" s="180" t="s">
        <v>690</v>
      </c>
      <c r="C139" s="181">
        <v>4</v>
      </c>
    </row>
    <row r="140" spans="1:3" ht="15.5" x14ac:dyDescent="0.35">
      <c r="A140" s="180" t="s">
        <v>691</v>
      </c>
      <c r="B140" s="180" t="s">
        <v>692</v>
      </c>
      <c r="C140" s="181">
        <v>4</v>
      </c>
    </row>
    <row r="141" spans="1:3" ht="15.5" x14ac:dyDescent="0.35">
      <c r="A141" s="180" t="s">
        <v>693</v>
      </c>
      <c r="B141" s="180" t="s">
        <v>694</v>
      </c>
      <c r="C141" s="181">
        <v>6</v>
      </c>
    </row>
    <row r="142" spans="1:3" ht="15.5" x14ac:dyDescent="0.35">
      <c r="A142" s="180" t="s">
        <v>695</v>
      </c>
      <c r="B142" s="180" t="s">
        <v>696</v>
      </c>
      <c r="C142" s="181">
        <v>3</v>
      </c>
    </row>
    <row r="143" spans="1:3" ht="15.5" x14ac:dyDescent="0.35">
      <c r="A143" s="180" t="s">
        <v>399</v>
      </c>
      <c r="B143" s="180" t="s">
        <v>697</v>
      </c>
      <c r="C143" s="181">
        <v>5</v>
      </c>
    </row>
    <row r="144" spans="1:3" ht="15.5" x14ac:dyDescent="0.35">
      <c r="A144" s="180" t="s">
        <v>698</v>
      </c>
      <c r="B144" s="180" t="s">
        <v>699</v>
      </c>
      <c r="C144" s="181">
        <v>6</v>
      </c>
    </row>
    <row r="145" spans="1:3" ht="15.5" x14ac:dyDescent="0.35">
      <c r="A145" s="180" t="s">
        <v>700</v>
      </c>
      <c r="B145" s="180" t="s">
        <v>701</v>
      </c>
      <c r="C145" s="181">
        <v>4</v>
      </c>
    </row>
    <row r="146" spans="1:3" ht="15.5" x14ac:dyDescent="0.35">
      <c r="A146" s="180" t="s">
        <v>702</v>
      </c>
      <c r="B146" s="180" t="s">
        <v>703</v>
      </c>
      <c r="C146" s="181">
        <v>5</v>
      </c>
    </row>
    <row r="147" spans="1:3" ht="15.5" x14ac:dyDescent="0.35">
      <c r="A147" s="180" t="s">
        <v>704</v>
      </c>
      <c r="B147" s="180" t="s">
        <v>705</v>
      </c>
      <c r="C147" s="181">
        <v>4</v>
      </c>
    </row>
    <row r="148" spans="1:3" ht="15.5" x14ac:dyDescent="0.35">
      <c r="A148" s="180" t="s">
        <v>706</v>
      </c>
      <c r="B148" s="180" t="s">
        <v>707</v>
      </c>
      <c r="C148" s="181">
        <v>4</v>
      </c>
    </row>
    <row r="149" spans="1:3" ht="15.5" x14ac:dyDescent="0.35">
      <c r="A149" s="180" t="s">
        <v>708</v>
      </c>
      <c r="B149" s="180" t="s">
        <v>709</v>
      </c>
      <c r="C149" s="181">
        <v>4</v>
      </c>
    </row>
    <row r="150" spans="1:3" ht="15.5" x14ac:dyDescent="0.35">
      <c r="A150" s="180" t="s">
        <v>710</v>
      </c>
      <c r="B150" s="180" t="s">
        <v>711</v>
      </c>
      <c r="C150" s="181">
        <v>5</v>
      </c>
    </row>
    <row r="151" spans="1:3" ht="15.5" x14ac:dyDescent="0.35">
      <c r="A151" s="180" t="s">
        <v>712</v>
      </c>
      <c r="B151" s="180" t="s">
        <v>713</v>
      </c>
      <c r="C151" s="181">
        <v>6</v>
      </c>
    </row>
    <row r="152" spans="1:3" ht="31" x14ac:dyDescent="0.35">
      <c r="A152" s="180" t="s">
        <v>714</v>
      </c>
      <c r="B152" s="180" t="s">
        <v>715</v>
      </c>
      <c r="C152" s="181">
        <v>5</v>
      </c>
    </row>
    <row r="153" spans="1:3" ht="15.5" x14ac:dyDescent="0.35">
      <c r="A153" s="180" t="s">
        <v>716</v>
      </c>
      <c r="B153" s="180" t="s">
        <v>717</v>
      </c>
      <c r="C153" s="181">
        <v>7</v>
      </c>
    </row>
    <row r="154" spans="1:3" ht="15.5" x14ac:dyDescent="0.35">
      <c r="A154" s="180" t="s">
        <v>718</v>
      </c>
      <c r="B154" s="180" t="s">
        <v>719</v>
      </c>
      <c r="C154" s="181">
        <v>6</v>
      </c>
    </row>
    <row r="155" spans="1:3" ht="15.5" x14ac:dyDescent="0.35">
      <c r="A155" s="180" t="s">
        <v>720</v>
      </c>
      <c r="B155" s="180" t="s">
        <v>721</v>
      </c>
      <c r="C155" s="181">
        <v>1</v>
      </c>
    </row>
    <row r="156" spans="1:3" ht="15.5" x14ac:dyDescent="0.35">
      <c r="A156" s="180" t="s">
        <v>722</v>
      </c>
      <c r="B156" s="180" t="s">
        <v>723</v>
      </c>
      <c r="C156" s="181">
        <v>6</v>
      </c>
    </row>
    <row r="157" spans="1:3" ht="31" x14ac:dyDescent="0.35">
      <c r="A157" s="180" t="s">
        <v>724</v>
      </c>
      <c r="B157" s="180" t="s">
        <v>725</v>
      </c>
      <c r="C157" s="181">
        <v>6</v>
      </c>
    </row>
    <row r="158" spans="1:3" ht="31" x14ac:dyDescent="0.35">
      <c r="A158" s="180" t="s">
        <v>726</v>
      </c>
      <c r="B158" s="180" t="s">
        <v>727</v>
      </c>
      <c r="C158" s="181">
        <v>6</v>
      </c>
    </row>
    <row r="159" spans="1:3" ht="15.5" x14ac:dyDescent="0.35">
      <c r="A159" s="180" t="s">
        <v>728</v>
      </c>
      <c r="B159" s="180" t="s">
        <v>729</v>
      </c>
      <c r="C159" s="181">
        <v>4</v>
      </c>
    </row>
    <row r="160" spans="1:3" ht="15.5" x14ac:dyDescent="0.35">
      <c r="A160" s="180" t="s">
        <v>730</v>
      </c>
      <c r="B160" s="180" t="s">
        <v>731</v>
      </c>
      <c r="C160" s="181">
        <v>6</v>
      </c>
    </row>
    <row r="161" spans="1:3" ht="15.5" x14ac:dyDescent="0.35">
      <c r="A161" s="180" t="s">
        <v>732</v>
      </c>
      <c r="B161" s="180" t="s">
        <v>733</v>
      </c>
      <c r="C161" s="181">
        <v>3</v>
      </c>
    </row>
    <row r="162" spans="1:3" ht="15.5" x14ac:dyDescent="0.35">
      <c r="A162" s="180" t="s">
        <v>734</v>
      </c>
      <c r="B162" s="180" t="s">
        <v>735</v>
      </c>
      <c r="C162" s="181">
        <v>4</v>
      </c>
    </row>
    <row r="163" spans="1:3" ht="15.5" x14ac:dyDescent="0.35">
      <c r="A163" s="180" t="s">
        <v>736</v>
      </c>
      <c r="B163" s="180" t="s">
        <v>737</v>
      </c>
      <c r="C163" s="181">
        <v>5</v>
      </c>
    </row>
    <row r="164" spans="1:3" ht="31" x14ac:dyDescent="0.35">
      <c r="A164" s="180" t="s">
        <v>738</v>
      </c>
      <c r="B164" s="180" t="s">
        <v>739</v>
      </c>
      <c r="C164" s="181">
        <v>3</v>
      </c>
    </row>
    <row r="165" spans="1:3" ht="15.5" x14ac:dyDescent="0.35">
      <c r="A165" s="180" t="s">
        <v>740</v>
      </c>
      <c r="B165" s="180" t="s">
        <v>741</v>
      </c>
      <c r="C165" s="181">
        <v>5</v>
      </c>
    </row>
    <row r="166" spans="1:3" ht="15.5" x14ac:dyDescent="0.35">
      <c r="A166" s="180" t="s">
        <v>742</v>
      </c>
      <c r="B166" s="180" t="s">
        <v>743</v>
      </c>
      <c r="C166" s="181">
        <v>5</v>
      </c>
    </row>
    <row r="167" spans="1:3" ht="15.5" x14ac:dyDescent="0.35">
      <c r="A167" s="180" t="s">
        <v>744</v>
      </c>
      <c r="B167" s="180" t="s">
        <v>745</v>
      </c>
      <c r="C167" s="181">
        <v>5</v>
      </c>
    </row>
    <row r="168" spans="1:3" ht="15.5" x14ac:dyDescent="0.35">
      <c r="A168" s="180" t="s">
        <v>746</v>
      </c>
      <c r="B168" s="180" t="s">
        <v>747</v>
      </c>
      <c r="C168" s="181">
        <v>5</v>
      </c>
    </row>
    <row r="169" spans="1:3" ht="15.5" x14ac:dyDescent="0.35">
      <c r="A169" s="180" t="s">
        <v>748</v>
      </c>
      <c r="B169" s="180" t="s">
        <v>749</v>
      </c>
      <c r="C169" s="181">
        <v>5</v>
      </c>
    </row>
    <row r="170" spans="1:3" ht="15.5" x14ac:dyDescent="0.35">
      <c r="A170" s="180" t="s">
        <v>181</v>
      </c>
      <c r="B170" s="180" t="s">
        <v>750</v>
      </c>
      <c r="C170" s="181">
        <v>5</v>
      </c>
    </row>
    <row r="171" spans="1:3" ht="15.5" x14ac:dyDescent="0.35">
      <c r="A171" s="180" t="s">
        <v>751</v>
      </c>
      <c r="B171" s="180" t="s">
        <v>752</v>
      </c>
      <c r="C171" s="181">
        <v>6</v>
      </c>
    </row>
    <row r="172" spans="1:3" ht="15.5" x14ac:dyDescent="0.35">
      <c r="A172" s="180" t="s">
        <v>753</v>
      </c>
      <c r="B172" s="180" t="s">
        <v>754</v>
      </c>
      <c r="C172" s="181">
        <v>4</v>
      </c>
    </row>
    <row r="173" spans="1:3" ht="15.5" x14ac:dyDescent="0.35">
      <c r="A173" s="180" t="s">
        <v>755</v>
      </c>
      <c r="B173" s="180" t="s">
        <v>756</v>
      </c>
      <c r="C173" s="181">
        <v>3</v>
      </c>
    </row>
    <row r="174" spans="1:3" ht="15.5" x14ac:dyDescent="0.35">
      <c r="A174" s="180" t="s">
        <v>757</v>
      </c>
      <c r="B174" s="180" t="s">
        <v>758</v>
      </c>
      <c r="C174" s="181">
        <v>4</v>
      </c>
    </row>
    <row r="175" spans="1:3" ht="15.5" x14ac:dyDescent="0.35">
      <c r="A175" s="180" t="s">
        <v>759</v>
      </c>
      <c r="B175" s="180" t="s">
        <v>760</v>
      </c>
      <c r="C175" s="181">
        <v>6</v>
      </c>
    </row>
    <row r="176" spans="1:3" ht="31" x14ac:dyDescent="0.35">
      <c r="A176" s="180" t="s">
        <v>761</v>
      </c>
      <c r="B176" s="180" t="s">
        <v>762</v>
      </c>
      <c r="C176" s="181">
        <v>5</v>
      </c>
    </row>
    <row r="177" spans="1:3" ht="15.5" x14ac:dyDescent="0.35">
      <c r="A177" s="180" t="s">
        <v>763</v>
      </c>
      <c r="B177" s="180" t="s">
        <v>764</v>
      </c>
      <c r="C177" s="181">
        <v>3</v>
      </c>
    </row>
    <row r="178" spans="1:3" ht="15.5" x14ac:dyDescent="0.35">
      <c r="A178" s="180" t="s">
        <v>765</v>
      </c>
      <c r="B178" s="180" t="s">
        <v>766</v>
      </c>
      <c r="C178" s="181">
        <v>5</v>
      </c>
    </row>
    <row r="179" spans="1:3" ht="15.5" x14ac:dyDescent="0.35">
      <c r="A179" s="180" t="s">
        <v>767</v>
      </c>
      <c r="B179" s="180" t="s">
        <v>768</v>
      </c>
      <c r="C179" s="181">
        <v>5</v>
      </c>
    </row>
    <row r="180" spans="1:3" ht="15.5" x14ac:dyDescent="0.35">
      <c r="A180" s="180" t="s">
        <v>769</v>
      </c>
      <c r="B180" s="180" t="s">
        <v>770</v>
      </c>
      <c r="C180" s="181">
        <v>4</v>
      </c>
    </row>
    <row r="181" spans="1:3" ht="15.5" x14ac:dyDescent="0.35">
      <c r="A181" s="180" t="s">
        <v>771</v>
      </c>
      <c r="B181" s="180" t="s">
        <v>452</v>
      </c>
      <c r="C181" s="181">
        <v>2</v>
      </c>
    </row>
    <row r="182" spans="1:3" ht="15.5" x14ac:dyDescent="0.35">
      <c r="A182" s="180" t="s">
        <v>772</v>
      </c>
      <c r="B182" s="180" t="s">
        <v>773</v>
      </c>
      <c r="C182" s="181">
        <v>3</v>
      </c>
    </row>
    <row r="183" spans="1:3" ht="15.5" x14ac:dyDescent="0.35">
      <c r="A183" s="180" t="s">
        <v>774</v>
      </c>
      <c r="B183" s="180" t="s">
        <v>775</v>
      </c>
      <c r="C183" s="181">
        <v>3</v>
      </c>
    </row>
    <row r="184" spans="1:3" ht="15.5" x14ac:dyDescent="0.35">
      <c r="A184" s="180" t="s">
        <v>776</v>
      </c>
      <c r="B184" s="180" t="s">
        <v>777</v>
      </c>
      <c r="C184" s="181">
        <v>5</v>
      </c>
    </row>
    <row r="185" spans="1:3" ht="15.5" x14ac:dyDescent="0.35">
      <c r="A185" s="180" t="s">
        <v>778</v>
      </c>
      <c r="B185" s="180" t="s">
        <v>779</v>
      </c>
      <c r="C185" s="181">
        <v>5</v>
      </c>
    </row>
    <row r="186" spans="1:3" ht="15.5" x14ac:dyDescent="0.35">
      <c r="A186" s="180" t="s">
        <v>780</v>
      </c>
      <c r="B186" s="180" t="s">
        <v>781</v>
      </c>
      <c r="C186" s="181">
        <v>2</v>
      </c>
    </row>
    <row r="187" spans="1:3" ht="15.5" x14ac:dyDescent="0.35">
      <c r="A187" s="180" t="s">
        <v>782</v>
      </c>
      <c r="B187" s="180" t="s">
        <v>783</v>
      </c>
      <c r="C187" s="181">
        <v>3</v>
      </c>
    </row>
    <row r="188" spans="1:3" ht="15.5" x14ac:dyDescent="0.35">
      <c r="A188" s="180" t="s">
        <v>784</v>
      </c>
      <c r="B188" s="180" t="s">
        <v>785</v>
      </c>
      <c r="C188" s="181">
        <v>4</v>
      </c>
    </row>
    <row r="189" spans="1:3" ht="15.5" x14ac:dyDescent="0.35">
      <c r="A189" s="180" t="s">
        <v>786</v>
      </c>
      <c r="B189" s="180" t="s">
        <v>787</v>
      </c>
      <c r="C189" s="181">
        <v>2</v>
      </c>
    </row>
    <row r="190" spans="1:3" ht="15.5" x14ac:dyDescent="0.35">
      <c r="A190" s="180" t="s">
        <v>788</v>
      </c>
      <c r="B190" s="180" t="s">
        <v>789</v>
      </c>
      <c r="C190" s="181">
        <v>2</v>
      </c>
    </row>
    <row r="191" spans="1:3" ht="15.5" x14ac:dyDescent="0.35">
      <c r="A191" s="180" t="s">
        <v>790</v>
      </c>
      <c r="B191" s="180" t="s">
        <v>791</v>
      </c>
      <c r="C191" s="181">
        <v>5</v>
      </c>
    </row>
    <row r="192" spans="1:3" ht="15.5" x14ac:dyDescent="0.35">
      <c r="A192" s="180" t="s">
        <v>792</v>
      </c>
      <c r="B192" s="180" t="s">
        <v>452</v>
      </c>
      <c r="C192" s="181">
        <v>2</v>
      </c>
    </row>
    <row r="193" spans="1:3" ht="15.5" x14ac:dyDescent="0.35">
      <c r="A193" s="180" t="s">
        <v>793</v>
      </c>
      <c r="B193" s="180" t="s">
        <v>794</v>
      </c>
      <c r="C193" s="181">
        <v>3</v>
      </c>
    </row>
    <row r="194" spans="1:3" ht="31" x14ac:dyDescent="0.35">
      <c r="A194" s="180" t="s">
        <v>795</v>
      </c>
      <c r="B194" s="180" t="s">
        <v>796</v>
      </c>
      <c r="C194" s="181">
        <v>3</v>
      </c>
    </row>
    <row r="195" spans="1:3" ht="31" x14ac:dyDescent="0.35">
      <c r="A195" s="180" t="s">
        <v>797</v>
      </c>
      <c r="B195" s="180" t="s">
        <v>798</v>
      </c>
      <c r="C195" s="181">
        <v>3</v>
      </c>
    </row>
    <row r="196" spans="1:3" ht="15.5" x14ac:dyDescent="0.35">
      <c r="A196" s="180" t="s">
        <v>799</v>
      </c>
      <c r="B196" s="180" t="s">
        <v>800</v>
      </c>
      <c r="C196" s="181">
        <v>5</v>
      </c>
    </row>
    <row r="197" spans="1:3" ht="15.5" x14ac:dyDescent="0.35">
      <c r="A197" s="180" t="s">
        <v>801</v>
      </c>
      <c r="B197" s="180" t="s">
        <v>802</v>
      </c>
      <c r="C197" s="181">
        <v>4</v>
      </c>
    </row>
    <row r="198" spans="1:3" ht="15.5" x14ac:dyDescent="0.35">
      <c r="A198" s="180" t="s">
        <v>803</v>
      </c>
      <c r="B198" s="180" t="s">
        <v>452</v>
      </c>
      <c r="C198" s="181">
        <v>2</v>
      </c>
    </row>
    <row r="199" spans="1:3" ht="15.5" x14ac:dyDescent="0.35">
      <c r="A199" s="180" t="s">
        <v>804</v>
      </c>
      <c r="B199" s="180" t="s">
        <v>805</v>
      </c>
      <c r="C199" s="181">
        <v>1</v>
      </c>
    </row>
    <row r="200" spans="1:3" ht="15.5" x14ac:dyDescent="0.35">
      <c r="A200" s="180" t="s">
        <v>806</v>
      </c>
      <c r="B200" s="180" t="s">
        <v>807</v>
      </c>
      <c r="C200" s="181">
        <v>4</v>
      </c>
    </row>
    <row r="201" spans="1:3" ht="15.5" x14ac:dyDescent="0.35">
      <c r="A201" s="180" t="s">
        <v>808</v>
      </c>
      <c r="B201" s="180" t="s">
        <v>809</v>
      </c>
      <c r="C201" s="181">
        <v>3</v>
      </c>
    </row>
    <row r="202" spans="1:3" ht="15.5" x14ac:dyDescent="0.35">
      <c r="A202" s="180" t="s">
        <v>810</v>
      </c>
      <c r="B202" s="180" t="s">
        <v>811</v>
      </c>
      <c r="C202" s="181">
        <v>4</v>
      </c>
    </row>
    <row r="203" spans="1:3" ht="15.5" x14ac:dyDescent="0.35">
      <c r="A203" s="180" t="s">
        <v>812</v>
      </c>
      <c r="B203" s="180" t="s">
        <v>813</v>
      </c>
      <c r="C203" s="181">
        <v>4</v>
      </c>
    </row>
    <row r="204" spans="1:3" ht="15.5" x14ac:dyDescent="0.35">
      <c r="A204" s="180" t="s">
        <v>814</v>
      </c>
      <c r="B204" s="180" t="s">
        <v>815</v>
      </c>
      <c r="C204" s="181">
        <v>4</v>
      </c>
    </row>
    <row r="205" spans="1:3" ht="15.5" x14ac:dyDescent="0.35">
      <c r="A205" s="180" t="s">
        <v>816</v>
      </c>
      <c r="B205" s="180" t="s">
        <v>817</v>
      </c>
      <c r="C205" s="181">
        <v>2</v>
      </c>
    </row>
    <row r="206" spans="1:3" ht="15.5" x14ac:dyDescent="0.35">
      <c r="A206" s="180" t="s">
        <v>818</v>
      </c>
      <c r="B206" s="180" t="s">
        <v>819</v>
      </c>
      <c r="C206" s="181">
        <v>3</v>
      </c>
    </row>
    <row r="207" spans="1:3" ht="15.5" x14ac:dyDescent="0.35">
      <c r="A207" s="180" t="s">
        <v>820</v>
      </c>
      <c r="B207" s="180" t="s">
        <v>821</v>
      </c>
      <c r="C207" s="181">
        <v>4</v>
      </c>
    </row>
    <row r="208" spans="1:3" ht="15.5" x14ac:dyDescent="0.35">
      <c r="A208" s="180" t="s">
        <v>822</v>
      </c>
      <c r="B208" s="180" t="s">
        <v>823</v>
      </c>
      <c r="C208" s="181">
        <v>2</v>
      </c>
    </row>
    <row r="209" spans="1:3" ht="15.5" x14ac:dyDescent="0.35">
      <c r="A209" s="180" t="s">
        <v>824</v>
      </c>
      <c r="B209" s="180" t="s">
        <v>825</v>
      </c>
      <c r="C209" s="181">
        <v>4</v>
      </c>
    </row>
    <row r="210" spans="1:3" ht="15.5" x14ac:dyDescent="0.35">
      <c r="A210" s="180" t="s">
        <v>826</v>
      </c>
      <c r="B210" s="180" t="s">
        <v>827</v>
      </c>
      <c r="C210" s="181">
        <v>4</v>
      </c>
    </row>
    <row r="211" spans="1:3" ht="15.5" x14ac:dyDescent="0.35">
      <c r="A211" s="180" t="s">
        <v>828</v>
      </c>
      <c r="B211" s="180" t="s">
        <v>829</v>
      </c>
      <c r="C211" s="181">
        <v>4</v>
      </c>
    </row>
    <row r="212" spans="1:3" ht="15.5" x14ac:dyDescent="0.35">
      <c r="A212" s="180" t="s">
        <v>830</v>
      </c>
      <c r="B212" s="180" t="s">
        <v>831</v>
      </c>
      <c r="C212" s="181">
        <v>3</v>
      </c>
    </row>
    <row r="213" spans="1:3" ht="15.5" x14ac:dyDescent="0.35">
      <c r="A213" s="180" t="s">
        <v>832</v>
      </c>
      <c r="B213" s="180" t="s">
        <v>452</v>
      </c>
      <c r="C213" s="181">
        <v>2</v>
      </c>
    </row>
    <row r="214" spans="1:3" ht="15.5" x14ac:dyDescent="0.35">
      <c r="A214" s="180" t="s">
        <v>833</v>
      </c>
      <c r="B214" s="180" t="s">
        <v>834</v>
      </c>
      <c r="C214" s="181">
        <v>1</v>
      </c>
    </row>
    <row r="215" spans="1:3" ht="15.5" x14ac:dyDescent="0.35">
      <c r="A215" s="180" t="s">
        <v>835</v>
      </c>
      <c r="B215" s="180" t="s">
        <v>836</v>
      </c>
      <c r="C215" s="181">
        <v>4</v>
      </c>
    </row>
    <row r="216" spans="1:3" ht="15.5" x14ac:dyDescent="0.35">
      <c r="A216" s="180" t="s">
        <v>837</v>
      </c>
      <c r="B216" s="180" t="s">
        <v>838</v>
      </c>
      <c r="C216" s="181">
        <v>4</v>
      </c>
    </row>
    <row r="217" spans="1:3" ht="15.5" x14ac:dyDescent="0.35">
      <c r="A217" s="180" t="s">
        <v>839</v>
      </c>
      <c r="B217" s="180" t="s">
        <v>840</v>
      </c>
      <c r="C217" s="181">
        <v>4</v>
      </c>
    </row>
    <row r="218" spans="1:3" ht="31" x14ac:dyDescent="0.35">
      <c r="A218" s="180" t="s">
        <v>841</v>
      </c>
      <c r="B218" s="180" t="s">
        <v>842</v>
      </c>
      <c r="C218" s="181">
        <v>4</v>
      </c>
    </row>
    <row r="219" spans="1:3" ht="15.5" x14ac:dyDescent="0.35">
      <c r="A219" s="180" t="s">
        <v>843</v>
      </c>
      <c r="B219" s="180" t="s">
        <v>844</v>
      </c>
      <c r="C219" s="181">
        <v>2</v>
      </c>
    </row>
    <row r="220" spans="1:3" ht="15.5" x14ac:dyDescent="0.35">
      <c r="A220" s="180" t="s">
        <v>845</v>
      </c>
      <c r="B220" s="180" t="s">
        <v>846</v>
      </c>
      <c r="C220" s="181">
        <v>1</v>
      </c>
    </row>
    <row r="221" spans="1:3" ht="15.5" x14ac:dyDescent="0.35">
      <c r="A221" s="180" t="s">
        <v>847</v>
      </c>
      <c r="B221" s="180" t="s">
        <v>848</v>
      </c>
      <c r="C221" s="181">
        <v>1</v>
      </c>
    </row>
    <row r="222" spans="1:3" ht="31" x14ac:dyDescent="0.35">
      <c r="A222" s="180" t="s">
        <v>849</v>
      </c>
      <c r="B222" s="180" t="s">
        <v>850</v>
      </c>
      <c r="C222" s="181">
        <v>4</v>
      </c>
    </row>
    <row r="223" spans="1:3" ht="15.5" x14ac:dyDescent="0.35">
      <c r="A223" s="180" t="s">
        <v>851</v>
      </c>
      <c r="B223" s="180" t="s">
        <v>852</v>
      </c>
      <c r="C223" s="181">
        <v>7</v>
      </c>
    </row>
    <row r="224" spans="1:3" ht="15.5" x14ac:dyDescent="0.35">
      <c r="A224" s="180" t="s">
        <v>324</v>
      </c>
      <c r="B224" s="180" t="s">
        <v>853</v>
      </c>
      <c r="C224" s="181">
        <v>5</v>
      </c>
    </row>
    <row r="225" spans="1:3" ht="15.5" x14ac:dyDescent="0.35">
      <c r="A225" s="180" t="s">
        <v>854</v>
      </c>
      <c r="B225" s="180" t="s">
        <v>855</v>
      </c>
      <c r="C225" s="181">
        <v>6</v>
      </c>
    </row>
    <row r="226" spans="1:3" ht="15.5" x14ac:dyDescent="0.35">
      <c r="A226" s="180" t="s">
        <v>350</v>
      </c>
      <c r="B226" s="180" t="s">
        <v>856</v>
      </c>
      <c r="C226" s="181">
        <v>5</v>
      </c>
    </row>
    <row r="227" spans="1:3" ht="15.5" x14ac:dyDescent="0.35">
      <c r="A227" s="180" t="s">
        <v>356</v>
      </c>
      <c r="B227" s="180" t="s">
        <v>857</v>
      </c>
      <c r="C227" s="181">
        <v>2</v>
      </c>
    </row>
    <row r="228" spans="1:3" ht="15.5" x14ac:dyDescent="0.35">
      <c r="A228" s="180" t="s">
        <v>331</v>
      </c>
      <c r="B228" s="180" t="s">
        <v>858</v>
      </c>
      <c r="C228" s="181">
        <v>3</v>
      </c>
    </row>
    <row r="229" spans="1:3" ht="15.5" x14ac:dyDescent="0.35">
      <c r="A229" s="180" t="s">
        <v>337</v>
      </c>
      <c r="B229" s="180" t="s">
        <v>859</v>
      </c>
      <c r="C229" s="181">
        <v>1</v>
      </c>
    </row>
    <row r="230" spans="1:3" ht="15.5" x14ac:dyDescent="0.35">
      <c r="A230" s="180" t="s">
        <v>376</v>
      </c>
      <c r="B230" s="180" t="s">
        <v>860</v>
      </c>
      <c r="C230" s="181">
        <v>7</v>
      </c>
    </row>
    <row r="231" spans="1:3" ht="15.5" x14ac:dyDescent="0.35">
      <c r="A231" s="180" t="s">
        <v>861</v>
      </c>
      <c r="B231" s="180" t="s">
        <v>862</v>
      </c>
      <c r="C231" s="181">
        <v>2</v>
      </c>
    </row>
    <row r="232" spans="1:3" ht="15.5" x14ac:dyDescent="0.35">
      <c r="A232" s="180" t="s">
        <v>863</v>
      </c>
      <c r="B232" s="180" t="s">
        <v>864</v>
      </c>
      <c r="C232" s="181">
        <v>5</v>
      </c>
    </row>
    <row r="233" spans="1:3" ht="15.5" x14ac:dyDescent="0.35">
      <c r="A233" s="180" t="s">
        <v>865</v>
      </c>
      <c r="B233" s="180" t="s">
        <v>452</v>
      </c>
      <c r="C233" s="181">
        <v>2</v>
      </c>
    </row>
    <row r="234" spans="1:3" ht="15.5" x14ac:dyDescent="0.35">
      <c r="A234" s="180" t="s">
        <v>866</v>
      </c>
      <c r="B234" s="180" t="s">
        <v>867</v>
      </c>
      <c r="C234" s="181">
        <v>6</v>
      </c>
    </row>
    <row r="235" spans="1:3" ht="15.5" x14ac:dyDescent="0.35">
      <c r="A235" s="180" t="s">
        <v>868</v>
      </c>
      <c r="B235" s="180" t="s">
        <v>869</v>
      </c>
      <c r="C235" s="181">
        <v>4</v>
      </c>
    </row>
    <row r="236" spans="1:3" ht="15.5" x14ac:dyDescent="0.35">
      <c r="A236" s="180" t="s">
        <v>870</v>
      </c>
      <c r="B236" s="180" t="s">
        <v>871</v>
      </c>
      <c r="C236" s="181">
        <v>6</v>
      </c>
    </row>
    <row r="237" spans="1:3" ht="15.5" x14ac:dyDescent="0.35">
      <c r="A237" s="180" t="s">
        <v>872</v>
      </c>
      <c r="B237" s="180" t="s">
        <v>873</v>
      </c>
      <c r="C237" s="181">
        <v>4</v>
      </c>
    </row>
    <row r="238" spans="1:3" ht="15.5" x14ac:dyDescent="0.35">
      <c r="A238" s="180" t="s">
        <v>874</v>
      </c>
      <c r="B238" s="180" t="s">
        <v>875</v>
      </c>
      <c r="C238" s="181">
        <v>6</v>
      </c>
    </row>
    <row r="239" spans="1:3" ht="15.5" x14ac:dyDescent="0.35">
      <c r="A239" s="180" t="s">
        <v>876</v>
      </c>
      <c r="B239" s="180" t="s">
        <v>877</v>
      </c>
      <c r="C239" s="181">
        <v>4</v>
      </c>
    </row>
    <row r="240" spans="1:3" ht="15.5" x14ac:dyDescent="0.35">
      <c r="A240" s="180" t="s">
        <v>362</v>
      </c>
      <c r="B240" s="180" t="s">
        <v>878</v>
      </c>
      <c r="C240" s="181">
        <v>7</v>
      </c>
    </row>
    <row r="241" spans="1:3" ht="15.5" x14ac:dyDescent="0.35">
      <c r="A241" s="180" t="s">
        <v>879</v>
      </c>
      <c r="B241" s="180" t="s">
        <v>880</v>
      </c>
      <c r="C241" s="181">
        <v>8</v>
      </c>
    </row>
    <row r="242" spans="1:3" ht="15.5" x14ac:dyDescent="0.35">
      <c r="A242" s="180" t="s">
        <v>881</v>
      </c>
      <c r="B242" s="180" t="s">
        <v>882</v>
      </c>
      <c r="C242" s="181">
        <v>6</v>
      </c>
    </row>
    <row r="243" spans="1:3" ht="15.5" x14ac:dyDescent="0.35">
      <c r="A243" s="180" t="s">
        <v>368</v>
      </c>
      <c r="B243" s="180" t="s">
        <v>883</v>
      </c>
      <c r="C243" s="181">
        <v>5</v>
      </c>
    </row>
    <row r="244" spans="1:3" ht="15.5" x14ac:dyDescent="0.35">
      <c r="A244" s="180" t="s">
        <v>343</v>
      </c>
      <c r="B244" s="180" t="s">
        <v>884</v>
      </c>
      <c r="C244" s="181">
        <v>6</v>
      </c>
    </row>
    <row r="245" spans="1:3" ht="31" x14ac:dyDescent="0.35">
      <c r="A245" s="180" t="s">
        <v>885</v>
      </c>
      <c r="B245" s="180" t="s">
        <v>886</v>
      </c>
      <c r="C245" s="181">
        <v>1</v>
      </c>
    </row>
    <row r="246" spans="1:3" ht="15.5" x14ac:dyDescent="0.35">
      <c r="A246" s="180" t="s">
        <v>887</v>
      </c>
      <c r="B246" s="180" t="s">
        <v>888</v>
      </c>
      <c r="C246" s="181">
        <v>4</v>
      </c>
    </row>
    <row r="247" spans="1:3" ht="15.5" x14ac:dyDescent="0.35">
      <c r="A247" s="180" t="s">
        <v>889</v>
      </c>
      <c r="B247" s="180" t="s">
        <v>890</v>
      </c>
      <c r="C247" s="181">
        <v>5</v>
      </c>
    </row>
    <row r="248" spans="1:3" ht="15.5" x14ac:dyDescent="0.35">
      <c r="A248" s="180" t="s">
        <v>891</v>
      </c>
      <c r="B248" s="180" t="s">
        <v>452</v>
      </c>
      <c r="C248" s="181">
        <v>2</v>
      </c>
    </row>
    <row r="249" spans="1:3" ht="15.5" x14ac:dyDescent="0.35">
      <c r="A249" s="180" t="s">
        <v>892</v>
      </c>
      <c r="B249" s="180" t="s">
        <v>893</v>
      </c>
      <c r="C249" s="181">
        <v>8</v>
      </c>
    </row>
    <row r="250" spans="1:3" ht="15.5" x14ac:dyDescent="0.35">
      <c r="A250" s="180" t="s">
        <v>894</v>
      </c>
      <c r="B250" s="180" t="s">
        <v>895</v>
      </c>
      <c r="C250" s="181">
        <v>8</v>
      </c>
    </row>
    <row r="251" spans="1:3" ht="31" x14ac:dyDescent="0.35">
      <c r="A251" s="180" t="s">
        <v>896</v>
      </c>
      <c r="B251" s="180" t="s">
        <v>897</v>
      </c>
      <c r="C251" s="181">
        <v>7</v>
      </c>
    </row>
    <row r="252" spans="1:3" ht="15.5" x14ac:dyDescent="0.35">
      <c r="A252" s="180" t="s">
        <v>898</v>
      </c>
      <c r="B252" s="180" t="s">
        <v>899</v>
      </c>
      <c r="C252" s="181">
        <v>5</v>
      </c>
    </row>
    <row r="253" spans="1:3" ht="15.5" x14ac:dyDescent="0.35">
      <c r="A253" s="180" t="s">
        <v>900</v>
      </c>
      <c r="B253" s="180" t="s">
        <v>901</v>
      </c>
      <c r="C253" s="181">
        <v>7</v>
      </c>
    </row>
    <row r="254" spans="1:3" ht="31" x14ac:dyDescent="0.35">
      <c r="A254" s="180" t="s">
        <v>902</v>
      </c>
      <c r="B254" s="180" t="s">
        <v>903</v>
      </c>
      <c r="C254" s="181">
        <v>4</v>
      </c>
    </row>
    <row r="255" spans="1:3" ht="15.5" x14ac:dyDescent="0.35">
      <c r="A255" s="180" t="s">
        <v>904</v>
      </c>
      <c r="B255" s="180" t="s">
        <v>905</v>
      </c>
      <c r="C255" s="181">
        <v>4</v>
      </c>
    </row>
    <row r="256" spans="1:3" ht="15.5" x14ac:dyDescent="0.35">
      <c r="A256" s="180" t="s">
        <v>906</v>
      </c>
      <c r="B256" s="180" t="s">
        <v>907</v>
      </c>
      <c r="C256" s="181">
        <v>5</v>
      </c>
    </row>
    <row r="257" spans="1:3" ht="15.5" x14ac:dyDescent="0.35">
      <c r="A257" s="180" t="s">
        <v>908</v>
      </c>
      <c r="B257" s="180" t="s">
        <v>909</v>
      </c>
      <c r="C257" s="181">
        <v>8</v>
      </c>
    </row>
    <row r="258" spans="1:3" ht="15.5" x14ac:dyDescent="0.35">
      <c r="A258" s="180" t="s">
        <v>910</v>
      </c>
      <c r="B258" s="180" t="s">
        <v>911</v>
      </c>
      <c r="C258" s="181">
        <v>4</v>
      </c>
    </row>
    <row r="259" spans="1:3" ht="15.5" x14ac:dyDescent="0.35">
      <c r="A259" s="180" t="s">
        <v>912</v>
      </c>
      <c r="B259" s="180" t="s">
        <v>452</v>
      </c>
      <c r="C259" s="181">
        <v>3</v>
      </c>
    </row>
    <row r="260" spans="1:3" ht="15.5" x14ac:dyDescent="0.35">
      <c r="A260" s="180" t="s">
        <v>913</v>
      </c>
      <c r="B260" s="180" t="s">
        <v>914</v>
      </c>
      <c r="C260" s="181">
        <v>5</v>
      </c>
    </row>
    <row r="261" spans="1:3" ht="15.5" x14ac:dyDescent="0.35">
      <c r="A261" s="180" t="s">
        <v>915</v>
      </c>
      <c r="B261" s="180" t="s">
        <v>916</v>
      </c>
      <c r="C261" s="181">
        <v>8</v>
      </c>
    </row>
    <row r="262" spans="1:3" ht="15.5" x14ac:dyDescent="0.35">
      <c r="A262" s="180" t="s">
        <v>917</v>
      </c>
      <c r="B262" s="180" t="s">
        <v>918</v>
      </c>
      <c r="C262" s="181">
        <v>5</v>
      </c>
    </row>
    <row r="263" spans="1:3" ht="15.5" x14ac:dyDescent="0.35">
      <c r="A263" s="180" t="s">
        <v>919</v>
      </c>
      <c r="B263" s="180" t="s">
        <v>920</v>
      </c>
      <c r="C263" s="181">
        <v>4</v>
      </c>
    </row>
    <row r="264" spans="1:3" ht="15.5" x14ac:dyDescent="0.35">
      <c r="A264" s="180" t="s">
        <v>921</v>
      </c>
      <c r="B264" s="180" t="s">
        <v>922</v>
      </c>
      <c r="C264" s="181">
        <v>4</v>
      </c>
    </row>
    <row r="265" spans="1:3" ht="15.5" x14ac:dyDescent="0.35">
      <c r="A265" s="180" t="s">
        <v>923</v>
      </c>
      <c r="B265" s="180" t="s">
        <v>924</v>
      </c>
      <c r="C265" s="181">
        <v>5</v>
      </c>
    </row>
    <row r="266" spans="1:3" ht="15.5" x14ac:dyDescent="0.35">
      <c r="A266" s="180" t="s">
        <v>925</v>
      </c>
      <c r="B266" s="180" t="s">
        <v>926</v>
      </c>
      <c r="C266" s="181">
        <v>6</v>
      </c>
    </row>
    <row r="267" spans="1:3" ht="15.5" x14ac:dyDescent="0.35">
      <c r="A267" s="180" t="s">
        <v>927</v>
      </c>
      <c r="B267" s="180" t="s">
        <v>928</v>
      </c>
      <c r="C267" s="181">
        <v>5</v>
      </c>
    </row>
    <row r="268" spans="1:3" ht="15.5" x14ac:dyDescent="0.35">
      <c r="A268" s="180" t="s">
        <v>929</v>
      </c>
      <c r="B268" s="180" t="s">
        <v>930</v>
      </c>
      <c r="C268" s="181">
        <v>6</v>
      </c>
    </row>
    <row r="269" spans="1:3" ht="31" x14ac:dyDescent="0.35">
      <c r="A269" s="180" t="s">
        <v>931</v>
      </c>
      <c r="B269" s="180" t="s">
        <v>932</v>
      </c>
      <c r="C269" s="181">
        <v>8</v>
      </c>
    </row>
    <row r="270" spans="1:3" ht="31" x14ac:dyDescent="0.35">
      <c r="A270" s="180" t="s">
        <v>933</v>
      </c>
      <c r="B270" s="180" t="s">
        <v>934</v>
      </c>
      <c r="C270" s="181">
        <v>7</v>
      </c>
    </row>
    <row r="271" spans="1:3" ht="15.5" x14ac:dyDescent="0.35">
      <c r="A271" s="180" t="s">
        <v>935</v>
      </c>
      <c r="B271" s="180" t="s">
        <v>936</v>
      </c>
      <c r="C271" s="181">
        <v>6</v>
      </c>
    </row>
    <row r="272" spans="1:3" ht="15.5" x14ac:dyDescent="0.35">
      <c r="A272" s="180" t="s">
        <v>937</v>
      </c>
      <c r="B272" s="180" t="s">
        <v>938</v>
      </c>
      <c r="C272" s="181">
        <v>8</v>
      </c>
    </row>
    <row r="273" spans="1:3" ht="31" x14ac:dyDescent="0.35">
      <c r="A273" s="180" t="s">
        <v>153</v>
      </c>
      <c r="B273" s="180" t="s">
        <v>939</v>
      </c>
      <c r="C273" s="181">
        <v>4</v>
      </c>
    </row>
    <row r="274" spans="1:3" ht="15.5" x14ac:dyDescent="0.35">
      <c r="A274" s="180" t="s">
        <v>940</v>
      </c>
      <c r="B274" s="180" t="s">
        <v>941</v>
      </c>
      <c r="C274" s="181">
        <v>8</v>
      </c>
    </row>
    <row r="275" spans="1:3" ht="15.5" x14ac:dyDescent="0.35">
      <c r="A275" s="180" t="s">
        <v>942</v>
      </c>
      <c r="B275" s="180" t="s">
        <v>943</v>
      </c>
      <c r="C275" s="181">
        <v>6</v>
      </c>
    </row>
    <row r="276" spans="1:3" ht="15.5" x14ac:dyDescent="0.35">
      <c r="A276" s="180" t="s">
        <v>944</v>
      </c>
      <c r="B276" s="180" t="s">
        <v>945</v>
      </c>
      <c r="C276" s="181">
        <v>6</v>
      </c>
    </row>
    <row r="277" spans="1:3" ht="15.5" x14ac:dyDescent="0.35">
      <c r="A277" s="180" t="s">
        <v>946</v>
      </c>
      <c r="B277" s="180" t="s">
        <v>947</v>
      </c>
      <c r="C277" s="181">
        <v>6</v>
      </c>
    </row>
    <row r="278" spans="1:3" ht="15.5" x14ac:dyDescent="0.35">
      <c r="A278" s="180" t="s">
        <v>948</v>
      </c>
      <c r="B278" s="180" t="s">
        <v>949</v>
      </c>
      <c r="C278" s="181">
        <v>4</v>
      </c>
    </row>
    <row r="279" spans="1:3" ht="15.5" x14ac:dyDescent="0.35">
      <c r="A279" s="180" t="s">
        <v>950</v>
      </c>
      <c r="B279" s="180" t="s">
        <v>452</v>
      </c>
      <c r="C279" s="181">
        <v>2</v>
      </c>
    </row>
    <row r="280" spans="1:3" ht="15.5" x14ac:dyDescent="0.35">
      <c r="A280" s="180" t="s">
        <v>951</v>
      </c>
      <c r="B280" s="180" t="s">
        <v>952</v>
      </c>
      <c r="C280" s="181">
        <v>2</v>
      </c>
    </row>
    <row r="281" spans="1:3" ht="15.5" x14ac:dyDescent="0.35">
      <c r="A281" s="180" t="s">
        <v>953</v>
      </c>
      <c r="B281" s="180" t="s">
        <v>954</v>
      </c>
      <c r="C281" s="181">
        <v>5</v>
      </c>
    </row>
    <row r="282" spans="1:3" ht="15.5" x14ac:dyDescent="0.35">
      <c r="A282" s="180" t="s">
        <v>955</v>
      </c>
      <c r="B282" s="180" t="s">
        <v>956</v>
      </c>
      <c r="C282" s="181">
        <v>5</v>
      </c>
    </row>
    <row r="283" spans="1:3" ht="15.5" x14ac:dyDescent="0.35">
      <c r="A283" s="180" t="s">
        <v>957</v>
      </c>
      <c r="B283" s="180" t="s">
        <v>958</v>
      </c>
      <c r="C283" s="181">
        <v>4</v>
      </c>
    </row>
    <row r="284" spans="1:3" ht="31" x14ac:dyDescent="0.35">
      <c r="A284" s="180" t="s">
        <v>959</v>
      </c>
      <c r="B284" s="180" t="s">
        <v>960</v>
      </c>
      <c r="C284" s="181">
        <v>4</v>
      </c>
    </row>
    <row r="285" spans="1:3" ht="15.5" x14ac:dyDescent="0.35">
      <c r="A285" s="180" t="s">
        <v>961</v>
      </c>
      <c r="B285" s="180" t="s">
        <v>962</v>
      </c>
      <c r="C285" s="181">
        <v>8</v>
      </c>
    </row>
    <row r="286" spans="1:3" ht="31" x14ac:dyDescent="0.35">
      <c r="A286" s="180" t="s">
        <v>963</v>
      </c>
      <c r="B286" s="180" t="s">
        <v>964</v>
      </c>
      <c r="C286" s="181">
        <v>7</v>
      </c>
    </row>
    <row r="287" spans="1:3" ht="31" x14ac:dyDescent="0.35">
      <c r="A287" s="180" t="s">
        <v>965</v>
      </c>
      <c r="B287" s="180" t="s">
        <v>966</v>
      </c>
      <c r="C287" s="181">
        <v>6</v>
      </c>
    </row>
    <row r="288" spans="1:3" ht="31" x14ac:dyDescent="0.35">
      <c r="A288" s="180" t="s">
        <v>967</v>
      </c>
      <c r="B288" s="180" t="s">
        <v>968</v>
      </c>
      <c r="C288" s="181">
        <v>8</v>
      </c>
    </row>
    <row r="289" spans="1:3" ht="31" x14ac:dyDescent="0.35">
      <c r="A289" s="180" t="s">
        <v>969</v>
      </c>
      <c r="B289" s="180" t="s">
        <v>970</v>
      </c>
      <c r="C289" s="181">
        <v>7</v>
      </c>
    </row>
    <row r="290" spans="1:3" ht="15.5" x14ac:dyDescent="0.35">
      <c r="A290" s="180" t="s">
        <v>971</v>
      </c>
      <c r="B290" s="180" t="s">
        <v>972</v>
      </c>
      <c r="C290" s="181">
        <v>6</v>
      </c>
    </row>
    <row r="291" spans="1:3" ht="15.5" x14ac:dyDescent="0.35">
      <c r="A291" s="180" t="s">
        <v>973</v>
      </c>
      <c r="B291" s="180" t="s">
        <v>974</v>
      </c>
      <c r="C291" s="181">
        <v>4</v>
      </c>
    </row>
    <row r="292" spans="1:3" ht="15.5" x14ac:dyDescent="0.35">
      <c r="A292" s="180" t="s">
        <v>975</v>
      </c>
      <c r="B292" s="180" t="s">
        <v>976</v>
      </c>
      <c r="C292" s="181">
        <v>4</v>
      </c>
    </row>
    <row r="293" spans="1:3" ht="15.5" x14ac:dyDescent="0.35">
      <c r="A293" s="180" t="s">
        <v>977</v>
      </c>
      <c r="B293" s="180" t="s">
        <v>978</v>
      </c>
      <c r="C293" s="181">
        <v>5</v>
      </c>
    </row>
    <row r="294" spans="1:3" ht="15.5" x14ac:dyDescent="0.35">
      <c r="A294" s="180" t="s">
        <v>979</v>
      </c>
      <c r="B294" s="180" t="s">
        <v>980</v>
      </c>
      <c r="C294" s="181">
        <v>1</v>
      </c>
    </row>
    <row r="295" spans="1:3" ht="15.5" x14ac:dyDescent="0.35">
      <c r="A295" s="180" t="s">
        <v>981</v>
      </c>
      <c r="B295" s="180" t="s">
        <v>982</v>
      </c>
      <c r="C295" s="181">
        <v>4</v>
      </c>
    </row>
    <row r="296" spans="1:3" ht="15.5" x14ac:dyDescent="0.35">
      <c r="A296" s="180" t="s">
        <v>983</v>
      </c>
      <c r="B296" s="180" t="s">
        <v>984</v>
      </c>
      <c r="C296" s="181">
        <v>7</v>
      </c>
    </row>
    <row r="297" spans="1:3" ht="15.5" x14ac:dyDescent="0.35">
      <c r="A297" s="180" t="s">
        <v>985</v>
      </c>
      <c r="B297" s="180" t="s">
        <v>986</v>
      </c>
      <c r="C297" s="181">
        <v>6</v>
      </c>
    </row>
    <row r="298" spans="1:3" ht="15.5" x14ac:dyDescent="0.35">
      <c r="A298" s="180" t="s">
        <v>987</v>
      </c>
      <c r="B298" s="180" t="s">
        <v>988</v>
      </c>
      <c r="C298" s="181">
        <v>5</v>
      </c>
    </row>
    <row r="299" spans="1:3" ht="15.5" x14ac:dyDescent="0.35">
      <c r="A299" s="180" t="s">
        <v>989</v>
      </c>
      <c r="B299" s="180" t="s">
        <v>990</v>
      </c>
      <c r="C299" s="181">
        <v>5</v>
      </c>
    </row>
    <row r="300" spans="1:3" ht="15.5" x14ac:dyDescent="0.35">
      <c r="A300" s="180" t="s">
        <v>991</v>
      </c>
      <c r="B300" s="180" t="s">
        <v>992</v>
      </c>
      <c r="C300" s="181">
        <v>3</v>
      </c>
    </row>
    <row r="301" spans="1:3" ht="15.5" x14ac:dyDescent="0.35">
      <c r="A301" s="180" t="s">
        <v>993</v>
      </c>
      <c r="B301" s="180" t="s">
        <v>994</v>
      </c>
      <c r="C301" s="181">
        <v>6</v>
      </c>
    </row>
    <row r="302" spans="1:3" ht="15.5" x14ac:dyDescent="0.35">
      <c r="A302" s="180" t="s">
        <v>995</v>
      </c>
      <c r="B302" s="180" t="s">
        <v>996</v>
      </c>
      <c r="C302" s="181">
        <v>5</v>
      </c>
    </row>
    <row r="303" spans="1:3" ht="15.5" x14ac:dyDescent="0.35">
      <c r="A303" s="180" t="s">
        <v>997</v>
      </c>
      <c r="B303" s="180" t="s">
        <v>998</v>
      </c>
      <c r="C303" s="181">
        <v>5</v>
      </c>
    </row>
    <row r="304" spans="1:3" ht="15.5" x14ac:dyDescent="0.35">
      <c r="A304" s="180" t="s">
        <v>999</v>
      </c>
      <c r="B304" s="180" t="s">
        <v>1000</v>
      </c>
      <c r="C304" s="181">
        <v>6</v>
      </c>
    </row>
    <row r="305" spans="1:3" ht="15.5" x14ac:dyDescent="0.35">
      <c r="A305" s="180" t="s">
        <v>1001</v>
      </c>
      <c r="B305" s="180" t="s">
        <v>1002</v>
      </c>
      <c r="C305" s="181">
        <v>5</v>
      </c>
    </row>
    <row r="306" spans="1:3" ht="15.5" x14ac:dyDescent="0.35">
      <c r="A306" s="180" t="s">
        <v>1003</v>
      </c>
      <c r="B306" s="180" t="s">
        <v>1004</v>
      </c>
      <c r="C306" s="181">
        <v>5</v>
      </c>
    </row>
    <row r="307" spans="1:3" ht="15.5" x14ac:dyDescent="0.35">
      <c r="A307" s="180" t="s">
        <v>1005</v>
      </c>
      <c r="B307" s="180" t="s">
        <v>452</v>
      </c>
      <c r="C307" s="181">
        <v>2</v>
      </c>
    </row>
    <row r="308" spans="1:3" ht="15.5" x14ac:dyDescent="0.35">
      <c r="A308" s="180" t="s">
        <v>1006</v>
      </c>
      <c r="B308" s="180" t="s">
        <v>1007</v>
      </c>
      <c r="C308" s="181">
        <v>1</v>
      </c>
    </row>
    <row r="309" spans="1:3" ht="15.5" x14ac:dyDescent="0.35">
      <c r="A309" s="180" t="s">
        <v>1008</v>
      </c>
      <c r="B309" s="180" t="s">
        <v>1009</v>
      </c>
      <c r="C309" s="181">
        <v>4</v>
      </c>
    </row>
    <row r="310" spans="1:3" ht="15.5" x14ac:dyDescent="0.35">
      <c r="A310" s="180" t="s">
        <v>1010</v>
      </c>
      <c r="B310" s="180" t="s">
        <v>1011</v>
      </c>
      <c r="C310" s="181">
        <v>5</v>
      </c>
    </row>
    <row r="311" spans="1:3" ht="15.5" x14ac:dyDescent="0.35">
      <c r="A311" s="180" t="s">
        <v>1012</v>
      </c>
      <c r="B311" s="180" t="s">
        <v>1013</v>
      </c>
      <c r="C311" s="181">
        <v>3</v>
      </c>
    </row>
    <row r="312" spans="1:3" ht="15.5" x14ac:dyDescent="0.35">
      <c r="A312" s="180" t="s">
        <v>1014</v>
      </c>
      <c r="B312" s="180" t="s">
        <v>1015</v>
      </c>
      <c r="C312" s="181">
        <v>6</v>
      </c>
    </row>
    <row r="313" spans="1:3" ht="15.5" x14ac:dyDescent="0.35">
      <c r="A313" s="180" t="s">
        <v>1016</v>
      </c>
      <c r="B313" s="180" t="s">
        <v>1017</v>
      </c>
      <c r="C313" s="181">
        <v>4</v>
      </c>
    </row>
    <row r="314" spans="1:3" ht="15.5" x14ac:dyDescent="0.35">
      <c r="A314" s="180" t="s">
        <v>1018</v>
      </c>
      <c r="B314" s="180" t="s">
        <v>1019</v>
      </c>
      <c r="C314" s="181">
        <v>5</v>
      </c>
    </row>
    <row r="315" spans="1:3" ht="15.5" x14ac:dyDescent="0.35">
      <c r="A315" s="180" t="s">
        <v>1020</v>
      </c>
      <c r="B315" s="180" t="s">
        <v>1021</v>
      </c>
      <c r="C315" s="181">
        <v>4</v>
      </c>
    </row>
    <row r="316" spans="1:3" ht="15.5" x14ac:dyDescent="0.35">
      <c r="A316" s="180" t="s">
        <v>1022</v>
      </c>
      <c r="B316" s="180" t="s">
        <v>1023</v>
      </c>
      <c r="C316" s="181">
        <v>6</v>
      </c>
    </row>
    <row r="317" spans="1:3" ht="15.5" x14ac:dyDescent="0.35">
      <c r="A317" s="180" t="s">
        <v>1024</v>
      </c>
      <c r="B317" s="180" t="s">
        <v>1025</v>
      </c>
      <c r="C317" s="181">
        <v>6</v>
      </c>
    </row>
    <row r="318" spans="1:3" ht="15.5" x14ac:dyDescent="0.35">
      <c r="A318" s="180" t="s">
        <v>1026</v>
      </c>
      <c r="B318" s="180" t="s">
        <v>1027</v>
      </c>
      <c r="C318" s="181">
        <v>4</v>
      </c>
    </row>
    <row r="319" spans="1:3" ht="15.5" x14ac:dyDescent="0.35">
      <c r="A319" s="180" t="s">
        <v>1028</v>
      </c>
      <c r="B319" s="180" t="s">
        <v>1029</v>
      </c>
      <c r="C319" s="181">
        <v>6</v>
      </c>
    </row>
    <row r="320" spans="1:3" ht="15.5" x14ac:dyDescent="0.35">
      <c r="A320" s="180" t="s">
        <v>1030</v>
      </c>
      <c r="B320" s="180" t="s">
        <v>1031</v>
      </c>
      <c r="C320" s="181">
        <v>3</v>
      </c>
    </row>
    <row r="321" spans="1:3" ht="15.5" x14ac:dyDescent="0.35">
      <c r="A321" s="180" t="s">
        <v>1032</v>
      </c>
      <c r="B321" s="180" t="s">
        <v>1033</v>
      </c>
      <c r="C321" s="181">
        <v>5</v>
      </c>
    </row>
    <row r="322" spans="1:3" ht="15.5" x14ac:dyDescent="0.35">
      <c r="A322" s="180" t="s">
        <v>385</v>
      </c>
      <c r="B322" s="180" t="s">
        <v>1034</v>
      </c>
      <c r="C322" s="181">
        <v>4</v>
      </c>
    </row>
    <row r="323" spans="1:3" ht="15.5" x14ac:dyDescent="0.35">
      <c r="A323" s="180" t="s">
        <v>1035</v>
      </c>
      <c r="B323" s="180" t="s">
        <v>1036</v>
      </c>
      <c r="C323" s="181">
        <v>3</v>
      </c>
    </row>
    <row r="324" spans="1:3" ht="15.5" x14ac:dyDescent="0.35">
      <c r="A324" s="180" t="s">
        <v>1037</v>
      </c>
      <c r="B324" s="180" t="s">
        <v>1038</v>
      </c>
      <c r="C324" s="181">
        <v>4</v>
      </c>
    </row>
    <row r="325" spans="1:3" ht="15.5" x14ac:dyDescent="0.35">
      <c r="A325" s="180" t="s">
        <v>1039</v>
      </c>
      <c r="B325" s="180" t="s">
        <v>1040</v>
      </c>
      <c r="C325" s="181">
        <v>5</v>
      </c>
    </row>
    <row r="326" spans="1:3" ht="15.5" x14ac:dyDescent="0.35">
      <c r="A326" s="180" t="s">
        <v>1041</v>
      </c>
      <c r="B326" s="180" t="s">
        <v>1042</v>
      </c>
      <c r="C326" s="181">
        <v>4</v>
      </c>
    </row>
    <row r="327" spans="1:3" ht="15.5" x14ac:dyDescent="0.35">
      <c r="A327" s="180" t="s">
        <v>1043</v>
      </c>
      <c r="B327" s="180" t="s">
        <v>1044</v>
      </c>
      <c r="C327" s="181">
        <v>5</v>
      </c>
    </row>
    <row r="328" spans="1:3" ht="15.5" x14ac:dyDescent="0.35">
      <c r="A328" s="180" t="s">
        <v>1045</v>
      </c>
      <c r="B328" s="180" t="s">
        <v>1046</v>
      </c>
      <c r="C328" s="181">
        <v>4</v>
      </c>
    </row>
    <row r="329" spans="1:3" ht="15.5" x14ac:dyDescent="0.35">
      <c r="A329" s="180" t="s">
        <v>1047</v>
      </c>
      <c r="B329" s="180" t="s">
        <v>1048</v>
      </c>
      <c r="C329" s="181">
        <v>4</v>
      </c>
    </row>
    <row r="330" spans="1:3" ht="15.5" x14ac:dyDescent="0.35">
      <c r="A330" s="180" t="s">
        <v>1049</v>
      </c>
      <c r="B330" s="180" t="s">
        <v>1050</v>
      </c>
      <c r="C330" s="181">
        <v>5</v>
      </c>
    </row>
    <row r="331" spans="1:3" ht="15.5" x14ac:dyDescent="0.35">
      <c r="A331" s="180" t="s">
        <v>1051</v>
      </c>
      <c r="B331" s="180" t="s">
        <v>1052</v>
      </c>
      <c r="C331" s="181">
        <v>6</v>
      </c>
    </row>
    <row r="332" spans="1:3" ht="15.5" x14ac:dyDescent="0.35">
      <c r="A332" s="180" t="s">
        <v>1053</v>
      </c>
      <c r="B332" s="180" t="s">
        <v>1054</v>
      </c>
      <c r="C332" s="181">
        <v>5</v>
      </c>
    </row>
    <row r="333" spans="1:3" ht="15.5" x14ac:dyDescent="0.35">
      <c r="A333" s="180" t="s">
        <v>1055</v>
      </c>
      <c r="B333" s="180" t="s">
        <v>1056</v>
      </c>
      <c r="C333" s="181">
        <v>5</v>
      </c>
    </row>
    <row r="334" spans="1:3" ht="15.5" x14ac:dyDescent="0.35">
      <c r="A334" s="180" t="s">
        <v>1057</v>
      </c>
      <c r="B334" s="180" t="s">
        <v>1058</v>
      </c>
      <c r="C334" s="181">
        <v>6</v>
      </c>
    </row>
    <row r="335" spans="1:3" ht="15.5" x14ac:dyDescent="0.35">
      <c r="A335" s="180" t="s">
        <v>1059</v>
      </c>
      <c r="B335" s="180" t="s">
        <v>1060</v>
      </c>
      <c r="C335" s="181">
        <v>5</v>
      </c>
    </row>
    <row r="336" spans="1:3" ht="15.5" x14ac:dyDescent="0.35">
      <c r="A336" s="180" t="s">
        <v>1061</v>
      </c>
      <c r="B336" s="180" t="s">
        <v>1062</v>
      </c>
      <c r="C336" s="181">
        <v>5</v>
      </c>
    </row>
    <row r="337" spans="1:3" ht="15.5" x14ac:dyDescent="0.35">
      <c r="A337" s="180" t="s">
        <v>1063</v>
      </c>
      <c r="B337" s="180" t="s">
        <v>1064</v>
      </c>
      <c r="C337" s="181">
        <v>6</v>
      </c>
    </row>
    <row r="338" spans="1:3" ht="15.5" x14ac:dyDescent="0.35">
      <c r="A338" s="180" t="s">
        <v>1065</v>
      </c>
      <c r="B338" s="180" t="s">
        <v>1066</v>
      </c>
      <c r="C338" s="181">
        <v>6</v>
      </c>
    </row>
    <row r="339" spans="1:3" ht="15.5" x14ac:dyDescent="0.35">
      <c r="A339" s="180" t="s">
        <v>1067</v>
      </c>
      <c r="B339" s="180" t="s">
        <v>1068</v>
      </c>
      <c r="C339" s="181">
        <v>6</v>
      </c>
    </row>
    <row r="340" spans="1:3" ht="15.5" x14ac:dyDescent="0.35">
      <c r="A340" s="180" t="s">
        <v>1069</v>
      </c>
      <c r="B340" s="180" t="s">
        <v>1070</v>
      </c>
      <c r="C340" s="181">
        <v>6</v>
      </c>
    </row>
    <row r="341" spans="1:3" ht="15.5" x14ac:dyDescent="0.35">
      <c r="A341" s="180" t="s">
        <v>1071</v>
      </c>
      <c r="B341" s="180" t="s">
        <v>1072</v>
      </c>
      <c r="C341" s="181">
        <v>5</v>
      </c>
    </row>
    <row r="342" spans="1:3" ht="15.5" x14ac:dyDescent="0.35">
      <c r="A342" s="180" t="s">
        <v>1073</v>
      </c>
      <c r="B342" s="180" t="s">
        <v>1074</v>
      </c>
      <c r="C342" s="181">
        <v>4</v>
      </c>
    </row>
    <row r="343" spans="1:3" ht="15.5" x14ac:dyDescent="0.35">
      <c r="A343" s="180" t="s">
        <v>1075</v>
      </c>
      <c r="B343" s="180" t="s">
        <v>1076</v>
      </c>
      <c r="C343" s="181">
        <v>6</v>
      </c>
    </row>
    <row r="344" spans="1:3" ht="15.5" x14ac:dyDescent="0.35">
      <c r="A344" s="180" t="s">
        <v>1077</v>
      </c>
      <c r="B344" s="180" t="s">
        <v>1078</v>
      </c>
      <c r="C344" s="181">
        <v>5</v>
      </c>
    </row>
    <row r="345" spans="1:3" ht="15.5" x14ac:dyDescent="0.35">
      <c r="A345" s="180" t="s">
        <v>1079</v>
      </c>
      <c r="B345" s="180" t="s">
        <v>1080</v>
      </c>
      <c r="C345" s="181">
        <v>6</v>
      </c>
    </row>
    <row r="346" spans="1:3" ht="15.5" x14ac:dyDescent="0.35">
      <c r="A346" s="180" t="s">
        <v>1081</v>
      </c>
      <c r="B346" s="180" t="s">
        <v>1082</v>
      </c>
      <c r="C346" s="181">
        <v>6</v>
      </c>
    </row>
    <row r="347" spans="1:3" ht="15.5" x14ac:dyDescent="0.35">
      <c r="A347" s="180" t="s">
        <v>1083</v>
      </c>
      <c r="B347" s="180" t="s">
        <v>1084</v>
      </c>
      <c r="C347" s="181">
        <v>4</v>
      </c>
    </row>
    <row r="348" spans="1:3" ht="15.5" x14ac:dyDescent="0.35">
      <c r="A348" s="180" t="s">
        <v>1085</v>
      </c>
      <c r="B348" s="180" t="s">
        <v>1086</v>
      </c>
      <c r="C348" s="181">
        <v>5</v>
      </c>
    </row>
    <row r="349" spans="1:3" ht="15.5" x14ac:dyDescent="0.35">
      <c r="A349" s="180" t="s">
        <v>1087</v>
      </c>
      <c r="B349" s="180" t="s">
        <v>1088</v>
      </c>
      <c r="C349" s="181">
        <v>4</v>
      </c>
    </row>
    <row r="350" spans="1:3" ht="15.5" x14ac:dyDescent="0.35">
      <c r="A350" s="180" t="s">
        <v>1089</v>
      </c>
      <c r="B350" s="180" t="s">
        <v>1090</v>
      </c>
      <c r="C350" s="181">
        <v>3</v>
      </c>
    </row>
    <row r="351" spans="1:3" ht="15.5" x14ac:dyDescent="0.35">
      <c r="A351" s="180" t="s">
        <v>1091</v>
      </c>
      <c r="B351" s="180" t="s">
        <v>1092</v>
      </c>
      <c r="C351" s="181">
        <v>2</v>
      </c>
    </row>
    <row r="352" spans="1:3" ht="15.5" x14ac:dyDescent="0.35">
      <c r="A352" s="180" t="s">
        <v>1093</v>
      </c>
      <c r="B352" s="180" t="s">
        <v>1094</v>
      </c>
      <c r="C352" s="181">
        <v>3</v>
      </c>
    </row>
    <row r="353" spans="1:3" ht="15.5" x14ac:dyDescent="0.35">
      <c r="A353" s="180" t="s">
        <v>1095</v>
      </c>
      <c r="B353" s="180" t="s">
        <v>452</v>
      </c>
      <c r="C353" s="181">
        <v>2</v>
      </c>
    </row>
    <row r="354" spans="1:3" ht="15.5" x14ac:dyDescent="0.35">
      <c r="A354" s="180" t="s">
        <v>1096</v>
      </c>
      <c r="B354" s="180" t="s">
        <v>1097</v>
      </c>
      <c r="C354" s="181">
        <v>7</v>
      </c>
    </row>
    <row r="355" spans="1:3" ht="15.5" x14ac:dyDescent="0.35">
      <c r="A355" s="180" t="s">
        <v>1098</v>
      </c>
      <c r="B355" s="180" t="s">
        <v>1099</v>
      </c>
      <c r="C355" s="181">
        <v>6</v>
      </c>
    </row>
    <row r="356" spans="1:3" ht="15.5" x14ac:dyDescent="0.35">
      <c r="A356" s="180" t="s">
        <v>1100</v>
      </c>
      <c r="B356" s="180" t="s">
        <v>1101</v>
      </c>
      <c r="C356" s="181">
        <v>7</v>
      </c>
    </row>
    <row r="357" spans="1:3" ht="15.5" x14ac:dyDescent="0.35">
      <c r="A357" s="180" t="s">
        <v>1102</v>
      </c>
      <c r="B357" s="180" t="s">
        <v>1103</v>
      </c>
      <c r="C357" s="181">
        <v>5</v>
      </c>
    </row>
    <row r="358" spans="1:3" ht="15.5" x14ac:dyDescent="0.35">
      <c r="A358" s="180" t="s">
        <v>1104</v>
      </c>
      <c r="B358" s="180" t="s">
        <v>1105</v>
      </c>
      <c r="C358" s="181">
        <v>5</v>
      </c>
    </row>
    <row r="359" spans="1:3" ht="15.5" x14ac:dyDescent="0.35">
      <c r="A359" s="180" t="s">
        <v>1106</v>
      </c>
      <c r="B359" s="180" t="s">
        <v>1107</v>
      </c>
      <c r="C359" s="181">
        <v>6</v>
      </c>
    </row>
    <row r="360" spans="1:3" ht="15.5" x14ac:dyDescent="0.35">
      <c r="A360" s="180" t="s">
        <v>1108</v>
      </c>
      <c r="B360" s="180" t="s">
        <v>1109</v>
      </c>
      <c r="C360" s="181">
        <v>5</v>
      </c>
    </row>
    <row r="361" spans="1:3" ht="15.5" x14ac:dyDescent="0.35">
      <c r="A361" s="180" t="s">
        <v>1110</v>
      </c>
      <c r="B361" s="180" t="s">
        <v>1111</v>
      </c>
      <c r="C361" s="181">
        <v>4</v>
      </c>
    </row>
    <row r="362" spans="1:3" ht="15.5" x14ac:dyDescent="0.35">
      <c r="A362" s="180" t="s">
        <v>1112</v>
      </c>
      <c r="B362" s="180" t="s">
        <v>1113</v>
      </c>
      <c r="C362" s="181">
        <v>2</v>
      </c>
    </row>
    <row r="363" spans="1:3" ht="15.5" x14ac:dyDescent="0.35">
      <c r="A363" s="180" t="s">
        <v>1114</v>
      </c>
      <c r="B363" s="180" t="s">
        <v>1115</v>
      </c>
      <c r="C363" s="181">
        <v>4</v>
      </c>
    </row>
    <row r="364" spans="1:3" ht="15.5" x14ac:dyDescent="0.35">
      <c r="A364" s="180" t="s">
        <v>1116</v>
      </c>
      <c r="B364" s="180" t="s">
        <v>1117</v>
      </c>
      <c r="C364" s="181">
        <v>4</v>
      </c>
    </row>
    <row r="365" spans="1:3" ht="15.5" x14ac:dyDescent="0.35">
      <c r="A365" s="180" t="s">
        <v>1118</v>
      </c>
      <c r="B365" s="180" t="s">
        <v>1119</v>
      </c>
      <c r="C365" s="181">
        <v>5</v>
      </c>
    </row>
    <row r="366" spans="1:3" ht="15.5" x14ac:dyDescent="0.35">
      <c r="A366" s="180" t="s">
        <v>1120</v>
      </c>
      <c r="B366" s="180" t="s">
        <v>1121</v>
      </c>
      <c r="C366" s="181">
        <v>2</v>
      </c>
    </row>
    <row r="367" spans="1:3" ht="15.5" x14ac:dyDescent="0.35">
      <c r="A367" s="180" t="s">
        <v>1122</v>
      </c>
      <c r="B367" s="180" t="s">
        <v>1123</v>
      </c>
      <c r="C367" s="181">
        <v>4</v>
      </c>
    </row>
    <row r="368" spans="1:3" ht="15.5" x14ac:dyDescent="0.35">
      <c r="A368" s="180" t="s">
        <v>1124</v>
      </c>
      <c r="B368" s="180" t="s">
        <v>1125</v>
      </c>
      <c r="C368" s="181">
        <v>4</v>
      </c>
    </row>
    <row r="369" spans="1:3" ht="15.5" x14ac:dyDescent="0.35">
      <c r="A369" s="180" t="s">
        <v>1126</v>
      </c>
      <c r="B369" s="180" t="s">
        <v>1127</v>
      </c>
      <c r="C369" s="181">
        <v>5</v>
      </c>
    </row>
    <row r="370" spans="1:3" ht="15.5" x14ac:dyDescent="0.35">
      <c r="A370" s="180" t="s">
        <v>1128</v>
      </c>
      <c r="B370" s="180" t="s">
        <v>1129</v>
      </c>
      <c r="C370" s="181">
        <v>8</v>
      </c>
    </row>
    <row r="371" spans="1:3" ht="15.5" x14ac:dyDescent="0.35">
      <c r="A371" s="180" t="s">
        <v>1130</v>
      </c>
      <c r="B371" s="180" t="s">
        <v>1131</v>
      </c>
      <c r="C371" s="181">
        <v>3</v>
      </c>
    </row>
    <row r="372" spans="1:3" ht="15.5" x14ac:dyDescent="0.35">
      <c r="A372" s="180" t="s">
        <v>1132</v>
      </c>
      <c r="B372" s="180" t="s">
        <v>1133</v>
      </c>
      <c r="C372" s="181">
        <v>4</v>
      </c>
    </row>
    <row r="373" spans="1:3" ht="15.5" x14ac:dyDescent="0.35">
      <c r="A373" s="180" t="s">
        <v>1134</v>
      </c>
      <c r="B373" s="180" t="s">
        <v>1135</v>
      </c>
      <c r="C373" s="181">
        <v>4</v>
      </c>
    </row>
    <row r="374" spans="1:3" ht="31" x14ac:dyDescent="0.35">
      <c r="A374" s="180" t="s">
        <v>1136</v>
      </c>
      <c r="B374" s="180" t="s">
        <v>1137</v>
      </c>
      <c r="C374" s="181">
        <v>4</v>
      </c>
    </row>
    <row r="375" spans="1:3" ht="15.5" x14ac:dyDescent="0.35">
      <c r="A375" s="180" t="s">
        <v>1138</v>
      </c>
      <c r="B375" s="180" t="s">
        <v>1139</v>
      </c>
      <c r="C375" s="181">
        <v>5</v>
      </c>
    </row>
    <row r="376" spans="1:3" ht="15.5" x14ac:dyDescent="0.35">
      <c r="A376" s="180" t="s">
        <v>1140</v>
      </c>
      <c r="B376" s="180" t="s">
        <v>1141</v>
      </c>
      <c r="C376" s="181">
        <v>5</v>
      </c>
    </row>
    <row r="377" spans="1:3" ht="15.5" x14ac:dyDescent="0.35">
      <c r="A377" s="180" t="s">
        <v>1142</v>
      </c>
      <c r="B377" s="180" t="s">
        <v>1143</v>
      </c>
      <c r="C377" s="181">
        <v>5</v>
      </c>
    </row>
    <row r="378" spans="1:3" ht="15.5" x14ac:dyDescent="0.35">
      <c r="A378" s="180" t="s">
        <v>1144</v>
      </c>
      <c r="B378" s="180" t="s">
        <v>1145</v>
      </c>
      <c r="C378" s="181">
        <v>4</v>
      </c>
    </row>
    <row r="379" spans="1:3" ht="15.5" x14ac:dyDescent="0.35">
      <c r="A379" s="180" t="s">
        <v>1146</v>
      </c>
      <c r="B379" s="180" t="s">
        <v>1147</v>
      </c>
      <c r="C379" s="181">
        <v>6</v>
      </c>
    </row>
    <row r="380" spans="1:3" ht="15.5" x14ac:dyDescent="0.35">
      <c r="A380" s="180" t="s">
        <v>1148</v>
      </c>
      <c r="B380" s="180" t="s">
        <v>1149</v>
      </c>
      <c r="C380" s="181">
        <v>4</v>
      </c>
    </row>
    <row r="381" spans="1:3" ht="15.5" x14ac:dyDescent="0.35">
      <c r="A381" s="180" t="s">
        <v>1150</v>
      </c>
      <c r="B381" s="180" t="s">
        <v>452</v>
      </c>
      <c r="C381" s="181">
        <v>2</v>
      </c>
    </row>
    <row r="382" spans="1:3" ht="15.5" x14ac:dyDescent="0.35">
      <c r="A382" s="180" t="s">
        <v>1151</v>
      </c>
      <c r="B382" s="180" t="s">
        <v>1152</v>
      </c>
      <c r="C382" s="181">
        <v>4</v>
      </c>
    </row>
    <row r="383" spans="1:3" ht="15.5" x14ac:dyDescent="0.35">
      <c r="A383" s="180" t="s">
        <v>1153</v>
      </c>
      <c r="B383" s="180" t="s">
        <v>1154</v>
      </c>
      <c r="C383" s="181">
        <v>1</v>
      </c>
    </row>
    <row r="384" spans="1:3" ht="15.5" x14ac:dyDescent="0.35">
      <c r="A384" s="180" t="s">
        <v>1155</v>
      </c>
      <c r="B384" s="180" t="s">
        <v>1156</v>
      </c>
      <c r="C384" s="181">
        <v>4</v>
      </c>
    </row>
    <row r="385" spans="1:3" ht="15.5" x14ac:dyDescent="0.35">
      <c r="A385" s="180" t="s">
        <v>1157</v>
      </c>
      <c r="B385" s="180" t="s">
        <v>1158</v>
      </c>
      <c r="C385" s="181">
        <v>3</v>
      </c>
    </row>
    <row r="386" spans="1:3" ht="15.5" x14ac:dyDescent="0.35">
      <c r="A386" s="180" t="s">
        <v>1159</v>
      </c>
      <c r="B386" s="180" t="s">
        <v>1160</v>
      </c>
      <c r="C386" s="181">
        <v>5</v>
      </c>
    </row>
    <row r="387" spans="1:3" ht="15.5" x14ac:dyDescent="0.35">
      <c r="A387" s="180" t="s">
        <v>1161</v>
      </c>
      <c r="B387" s="180" t="s">
        <v>1162</v>
      </c>
      <c r="C387" s="181">
        <v>4</v>
      </c>
    </row>
    <row r="388" spans="1:3" ht="15.5" x14ac:dyDescent="0.35">
      <c r="A388" s="180" t="s">
        <v>1163</v>
      </c>
      <c r="B388" s="180" t="s">
        <v>1164</v>
      </c>
      <c r="C388" s="181">
        <v>4</v>
      </c>
    </row>
    <row r="389" spans="1:3" ht="15.5" x14ac:dyDescent="0.35">
      <c r="A389" s="180" t="s">
        <v>1165</v>
      </c>
      <c r="B389" s="180" t="s">
        <v>1166</v>
      </c>
      <c r="C389" s="181">
        <v>5</v>
      </c>
    </row>
    <row r="390" spans="1:3" ht="15.5" x14ac:dyDescent="0.35">
      <c r="A390" s="180" t="s">
        <v>1167</v>
      </c>
      <c r="B390" s="180" t="s">
        <v>1168</v>
      </c>
      <c r="C390" s="181">
        <v>1</v>
      </c>
    </row>
    <row r="391" spans="1:3" ht="15.5" x14ac:dyDescent="0.35">
      <c r="A391" s="180" t="s">
        <v>1169</v>
      </c>
      <c r="B391" s="180" t="s">
        <v>1170</v>
      </c>
      <c r="C391" s="181">
        <v>1</v>
      </c>
    </row>
    <row r="392" spans="1:3" ht="15.5" x14ac:dyDescent="0.35">
      <c r="A392" s="180" t="s">
        <v>1171</v>
      </c>
      <c r="B392" s="180" t="s">
        <v>452</v>
      </c>
      <c r="C392" s="181">
        <v>2</v>
      </c>
    </row>
    <row r="393" spans="1:3" ht="15.5" x14ac:dyDescent="0.35">
      <c r="A393" s="180" t="s">
        <v>1172</v>
      </c>
      <c r="B393" s="180" t="s">
        <v>1173</v>
      </c>
      <c r="C393" s="181">
        <v>1</v>
      </c>
    </row>
    <row r="394" spans="1:3" ht="15.5" x14ac:dyDescent="0.35">
      <c r="A394" s="180" t="s">
        <v>1174</v>
      </c>
      <c r="B394" s="180" t="s">
        <v>1175</v>
      </c>
      <c r="C394" s="181">
        <v>1</v>
      </c>
    </row>
    <row r="395" spans="1:3" ht="15.5" x14ac:dyDescent="0.35">
      <c r="A395" s="180" t="s">
        <v>1176</v>
      </c>
      <c r="B395" s="180" t="s">
        <v>1177</v>
      </c>
      <c r="C395" s="181">
        <v>1</v>
      </c>
    </row>
    <row r="396" spans="1:3" ht="15.5" x14ac:dyDescent="0.35">
      <c r="A396" s="180" t="s">
        <v>1178</v>
      </c>
      <c r="B396" s="180" t="s">
        <v>1179</v>
      </c>
      <c r="C396" s="181">
        <v>1</v>
      </c>
    </row>
    <row r="397" spans="1:3" ht="15.5" x14ac:dyDescent="0.35">
      <c r="A397" s="180" t="s">
        <v>1180</v>
      </c>
      <c r="B397" s="180" t="s">
        <v>1181</v>
      </c>
      <c r="C397" s="181">
        <v>1</v>
      </c>
    </row>
    <row r="398" spans="1:3" ht="15.5" x14ac:dyDescent="0.35">
      <c r="A398" s="180" t="s">
        <v>1182</v>
      </c>
      <c r="B398" s="180" t="s">
        <v>1183</v>
      </c>
      <c r="C398" s="181">
        <v>1</v>
      </c>
    </row>
    <row r="399" spans="1:3" ht="15.5" x14ac:dyDescent="0.35">
      <c r="A399" s="180" t="s">
        <v>1184</v>
      </c>
      <c r="B399" s="180" t="s">
        <v>1185</v>
      </c>
      <c r="C399" s="181">
        <v>1</v>
      </c>
    </row>
    <row r="400" spans="1:3" ht="15.5" x14ac:dyDescent="0.35">
      <c r="A400" s="180" t="s">
        <v>1186</v>
      </c>
      <c r="B400" s="180" t="s">
        <v>1187</v>
      </c>
      <c r="C400" s="181">
        <v>1</v>
      </c>
    </row>
    <row r="401" spans="1:3" ht="15.5" x14ac:dyDescent="0.35">
      <c r="A401" s="180" t="s">
        <v>1188</v>
      </c>
      <c r="B401" s="180" t="s">
        <v>1189</v>
      </c>
      <c r="C401" s="181">
        <v>1</v>
      </c>
    </row>
    <row r="402" spans="1:3" ht="15.5" x14ac:dyDescent="0.35">
      <c r="A402" s="180" t="s">
        <v>1190</v>
      </c>
      <c r="B402" s="180" t="s">
        <v>1191</v>
      </c>
      <c r="C402" s="181">
        <v>1</v>
      </c>
    </row>
    <row r="403" spans="1:3" ht="15.5" x14ac:dyDescent="0.35">
      <c r="A403" s="180" t="s">
        <v>1192</v>
      </c>
      <c r="B403" s="180" t="s">
        <v>1193</v>
      </c>
      <c r="C403" s="181">
        <v>1</v>
      </c>
    </row>
    <row r="404" spans="1:3" ht="15.5" x14ac:dyDescent="0.35">
      <c r="A404" s="180" t="s">
        <v>1194</v>
      </c>
      <c r="B404" s="180" t="s">
        <v>1195</v>
      </c>
      <c r="C404" s="181">
        <v>1</v>
      </c>
    </row>
    <row r="405" spans="1:3" ht="15.5" x14ac:dyDescent="0.35">
      <c r="A405" s="180" t="s">
        <v>1196</v>
      </c>
      <c r="B405" s="180" t="s">
        <v>1197</v>
      </c>
      <c r="C405" s="181">
        <v>1</v>
      </c>
    </row>
    <row r="406" spans="1:3" ht="15.5" x14ac:dyDescent="0.35">
      <c r="A406" s="180" t="s">
        <v>1198</v>
      </c>
      <c r="B406" s="180" t="s">
        <v>1199</v>
      </c>
      <c r="C406" s="181">
        <v>1</v>
      </c>
    </row>
    <row r="407" spans="1:3" ht="15.5" x14ac:dyDescent="0.35">
      <c r="A407" s="180" t="s">
        <v>1200</v>
      </c>
      <c r="B407" s="180" t="s">
        <v>1201</v>
      </c>
      <c r="C407" s="181">
        <v>1</v>
      </c>
    </row>
    <row r="408" spans="1:3" ht="15.5" x14ac:dyDescent="0.35">
      <c r="A408" s="180" t="s">
        <v>1202</v>
      </c>
      <c r="B408" s="180" t="s">
        <v>1203</v>
      </c>
      <c r="C408" s="181">
        <v>1</v>
      </c>
    </row>
    <row r="409" spans="1:3" ht="15.5" x14ac:dyDescent="0.35">
      <c r="A409" s="180" t="s">
        <v>1204</v>
      </c>
      <c r="B409" s="180" t="s">
        <v>1205</v>
      </c>
      <c r="C409" s="181">
        <v>1</v>
      </c>
    </row>
    <row r="410" spans="1:3" ht="15.5" x14ac:dyDescent="0.35">
      <c r="A410" s="180" t="s">
        <v>1206</v>
      </c>
      <c r="B410" s="180" t="s">
        <v>1207</v>
      </c>
      <c r="C410" s="181">
        <v>1</v>
      </c>
    </row>
    <row r="411" spans="1:3" ht="15.5" x14ac:dyDescent="0.35">
      <c r="A411" s="180" t="s">
        <v>1208</v>
      </c>
      <c r="B411" s="180" t="s">
        <v>1209</v>
      </c>
      <c r="C411" s="181">
        <v>1</v>
      </c>
    </row>
    <row r="412" spans="1:3" ht="15.5" x14ac:dyDescent="0.35">
      <c r="A412" s="180" t="s">
        <v>1210</v>
      </c>
      <c r="B412" s="180" t="s">
        <v>1211</v>
      </c>
      <c r="C412" s="181">
        <v>1</v>
      </c>
    </row>
    <row r="413" spans="1:3" ht="15.5" x14ac:dyDescent="0.35">
      <c r="A413" s="180" t="s">
        <v>1212</v>
      </c>
      <c r="B413" s="180" t="s">
        <v>1213</v>
      </c>
      <c r="C413" s="181">
        <v>1</v>
      </c>
    </row>
    <row r="414" spans="1:3" ht="15.5" x14ac:dyDescent="0.35">
      <c r="A414" s="180" t="s">
        <v>1214</v>
      </c>
      <c r="B414" s="180" t="s">
        <v>1215</v>
      </c>
      <c r="C414" s="181">
        <v>1</v>
      </c>
    </row>
    <row r="415" spans="1:3" ht="15.5" x14ac:dyDescent="0.35">
      <c r="A415" s="180" t="s">
        <v>1216</v>
      </c>
      <c r="B415" s="180" t="s">
        <v>1217</v>
      </c>
      <c r="C415" s="181">
        <v>1</v>
      </c>
    </row>
    <row r="416" spans="1:3" ht="15.5" x14ac:dyDescent="0.35">
      <c r="A416" s="180" t="s">
        <v>1218</v>
      </c>
      <c r="B416" s="180" t="s">
        <v>1219</v>
      </c>
      <c r="C416" s="181">
        <v>1</v>
      </c>
    </row>
    <row r="417" spans="1:3" ht="15.5" x14ac:dyDescent="0.35">
      <c r="A417" s="180" t="s">
        <v>1220</v>
      </c>
      <c r="B417" s="180" t="s">
        <v>1221</v>
      </c>
      <c r="C417" s="181">
        <v>1</v>
      </c>
    </row>
    <row r="418" spans="1:3" ht="15.5" x14ac:dyDescent="0.35">
      <c r="A418" s="180" t="s">
        <v>1222</v>
      </c>
      <c r="B418" s="180" t="s">
        <v>1223</v>
      </c>
      <c r="C418" s="181">
        <v>1</v>
      </c>
    </row>
    <row r="419" spans="1:3" ht="15.5" x14ac:dyDescent="0.35">
      <c r="A419" s="180" t="s">
        <v>1224</v>
      </c>
      <c r="B419" s="180" t="s">
        <v>1225</v>
      </c>
      <c r="C419" s="181">
        <v>1</v>
      </c>
    </row>
    <row r="420" spans="1:3" ht="15.5" x14ac:dyDescent="0.35">
      <c r="A420" s="180" t="s">
        <v>1226</v>
      </c>
      <c r="B420" s="180" t="s">
        <v>1227</v>
      </c>
      <c r="C420" s="181">
        <v>1</v>
      </c>
    </row>
    <row r="421" spans="1:3" ht="15.5" x14ac:dyDescent="0.35">
      <c r="A421" s="180" t="s">
        <v>1228</v>
      </c>
      <c r="B421" s="180" t="s">
        <v>1229</v>
      </c>
      <c r="C421" s="181">
        <v>1</v>
      </c>
    </row>
    <row r="422" spans="1:3" ht="15.5" x14ac:dyDescent="0.35">
      <c r="A422" s="180" t="s">
        <v>1230</v>
      </c>
      <c r="B422" s="180" t="s">
        <v>1231</v>
      </c>
      <c r="C422" s="181">
        <v>1</v>
      </c>
    </row>
    <row r="423" spans="1:3" ht="15.5" x14ac:dyDescent="0.35">
      <c r="A423" s="180" t="s">
        <v>1232</v>
      </c>
      <c r="B423" s="180" t="s">
        <v>1233</v>
      </c>
      <c r="C423" s="181">
        <v>1</v>
      </c>
    </row>
    <row r="424" spans="1:3" ht="15.5" x14ac:dyDescent="0.35">
      <c r="A424" s="180" t="s">
        <v>1234</v>
      </c>
      <c r="B424" s="180" t="s">
        <v>1235</v>
      </c>
      <c r="C424" s="181">
        <v>1</v>
      </c>
    </row>
    <row r="425" spans="1:3" ht="15.5" x14ac:dyDescent="0.35">
      <c r="A425" s="180" t="s">
        <v>1236</v>
      </c>
      <c r="B425" s="180" t="s">
        <v>1237</v>
      </c>
      <c r="C425" s="181">
        <v>1</v>
      </c>
    </row>
    <row r="426" spans="1:3" ht="15.5" x14ac:dyDescent="0.35">
      <c r="A426" s="180" t="s">
        <v>1238</v>
      </c>
      <c r="B426" s="180" t="s">
        <v>1239</v>
      </c>
      <c r="C426" s="181">
        <v>1</v>
      </c>
    </row>
    <row r="427" spans="1:3" ht="15.5" x14ac:dyDescent="0.35">
      <c r="A427" s="180" t="s">
        <v>1240</v>
      </c>
      <c r="B427" s="180" t="s">
        <v>1241</v>
      </c>
      <c r="C427" s="181">
        <v>1</v>
      </c>
    </row>
    <row r="428" spans="1:3" ht="15.5" x14ac:dyDescent="0.35">
      <c r="A428" s="180" t="s">
        <v>1242</v>
      </c>
      <c r="B428" s="180" t="s">
        <v>1243</v>
      </c>
      <c r="C428" s="181">
        <v>1</v>
      </c>
    </row>
    <row r="429" spans="1:3" ht="15.5" x14ac:dyDescent="0.35">
      <c r="A429" s="180" t="s">
        <v>1244</v>
      </c>
      <c r="B429" s="180" t="s">
        <v>1231</v>
      </c>
      <c r="C429" s="181">
        <v>1</v>
      </c>
    </row>
    <row r="430" spans="1:3" ht="15.5" x14ac:dyDescent="0.35">
      <c r="A430" s="180" t="s">
        <v>1245</v>
      </c>
      <c r="B430" s="180" t="s">
        <v>1246</v>
      </c>
      <c r="C430" s="181">
        <v>1</v>
      </c>
    </row>
    <row r="431" spans="1:3" ht="15.5" x14ac:dyDescent="0.35">
      <c r="A431" s="180" t="s">
        <v>1247</v>
      </c>
      <c r="B431" s="180" t="s">
        <v>1248</v>
      </c>
      <c r="C431" s="181">
        <v>1</v>
      </c>
    </row>
    <row r="432" spans="1:3" ht="15.5" x14ac:dyDescent="0.35">
      <c r="A432" s="180" t="s">
        <v>1249</v>
      </c>
      <c r="B432" s="180" t="s">
        <v>1250</v>
      </c>
      <c r="C432" s="181">
        <v>1</v>
      </c>
    </row>
    <row r="433" spans="1:3" ht="15.5" x14ac:dyDescent="0.35">
      <c r="A433" s="180" t="s">
        <v>1251</v>
      </c>
      <c r="B433" s="180" t="s">
        <v>1252</v>
      </c>
      <c r="C433" s="181">
        <v>1</v>
      </c>
    </row>
    <row r="434" spans="1:3" ht="15.5" x14ac:dyDescent="0.35">
      <c r="A434" s="180" t="s">
        <v>1253</v>
      </c>
      <c r="B434" s="180" t="s">
        <v>1254</v>
      </c>
      <c r="C434" s="181">
        <v>1</v>
      </c>
    </row>
    <row r="435" spans="1:3" ht="15.5" x14ac:dyDescent="0.35">
      <c r="A435" s="180" t="s">
        <v>1255</v>
      </c>
      <c r="B435" s="180" t="s">
        <v>1256</v>
      </c>
      <c r="C435" s="181">
        <v>1</v>
      </c>
    </row>
    <row r="436" spans="1:3" ht="15.5" x14ac:dyDescent="0.35">
      <c r="A436" s="180" t="s">
        <v>1257</v>
      </c>
      <c r="B436" s="180" t="s">
        <v>1258</v>
      </c>
      <c r="C436" s="181">
        <v>1</v>
      </c>
    </row>
    <row r="437" spans="1:3" ht="15.5" x14ac:dyDescent="0.35">
      <c r="A437" s="180" t="s">
        <v>1259</v>
      </c>
      <c r="B437" s="180" t="s">
        <v>1260</v>
      </c>
      <c r="C437" s="181">
        <v>1</v>
      </c>
    </row>
    <row r="438" spans="1:3" ht="15.5" x14ac:dyDescent="0.35">
      <c r="A438" s="180" t="s">
        <v>1261</v>
      </c>
      <c r="B438" s="180" t="s">
        <v>1262</v>
      </c>
      <c r="C438" s="181">
        <v>1</v>
      </c>
    </row>
    <row r="439" spans="1:3" ht="15.5" x14ac:dyDescent="0.35">
      <c r="A439" s="180" t="s">
        <v>1263</v>
      </c>
      <c r="B439" s="180" t="s">
        <v>1264</v>
      </c>
      <c r="C439" s="181">
        <v>1</v>
      </c>
    </row>
    <row r="440" spans="1:3" ht="15.5" x14ac:dyDescent="0.35">
      <c r="A440" s="180" t="s">
        <v>1265</v>
      </c>
      <c r="B440" s="180" t="s">
        <v>1266</v>
      </c>
      <c r="C440" s="181">
        <v>1</v>
      </c>
    </row>
    <row r="441" spans="1:3" ht="15.5" x14ac:dyDescent="0.35">
      <c r="A441" s="180" t="s">
        <v>1267</v>
      </c>
      <c r="B441" s="180" t="s">
        <v>1268</v>
      </c>
      <c r="C441" s="181">
        <v>1</v>
      </c>
    </row>
    <row r="442" spans="1:3" ht="15.5" x14ac:dyDescent="0.35">
      <c r="A442" s="180" t="s">
        <v>1269</v>
      </c>
      <c r="B442" s="180" t="s">
        <v>1270</v>
      </c>
      <c r="C442" s="181">
        <v>1</v>
      </c>
    </row>
    <row r="443" spans="1:3" ht="15.5" x14ac:dyDescent="0.35">
      <c r="A443" s="180" t="s">
        <v>1271</v>
      </c>
      <c r="B443" s="180" t="s">
        <v>1272</v>
      </c>
      <c r="C443" s="181">
        <v>1</v>
      </c>
    </row>
    <row r="444" spans="1:3" ht="15.5" x14ac:dyDescent="0.35">
      <c r="A444" s="180" t="s">
        <v>1273</v>
      </c>
      <c r="B444" s="180" t="s">
        <v>1274</v>
      </c>
      <c r="C444" s="181">
        <v>1</v>
      </c>
    </row>
    <row r="445" spans="1:3" ht="15.5" x14ac:dyDescent="0.35">
      <c r="A445" s="180" t="s">
        <v>1275</v>
      </c>
      <c r="B445" s="180" t="s">
        <v>1276</v>
      </c>
      <c r="C445" s="181">
        <v>1</v>
      </c>
    </row>
    <row r="446" spans="1:3" ht="15.5" x14ac:dyDescent="0.35">
      <c r="A446" s="180" t="s">
        <v>1277</v>
      </c>
      <c r="B446" s="180" t="s">
        <v>1278</v>
      </c>
      <c r="C446" s="181">
        <v>1</v>
      </c>
    </row>
    <row r="447" spans="1:3" ht="15.5" x14ac:dyDescent="0.35">
      <c r="A447" s="180" t="s">
        <v>1279</v>
      </c>
      <c r="B447" s="180" t="s">
        <v>1280</v>
      </c>
      <c r="C447" s="181">
        <v>1</v>
      </c>
    </row>
    <row r="448" spans="1:3" ht="15.5" x14ac:dyDescent="0.35">
      <c r="A448" s="180" t="s">
        <v>1281</v>
      </c>
      <c r="B448" s="180" t="s">
        <v>1282</v>
      </c>
      <c r="C448" s="181">
        <v>1</v>
      </c>
    </row>
    <row r="449" spans="1:3" ht="15.5" x14ac:dyDescent="0.35">
      <c r="A449" s="180" t="s">
        <v>1283</v>
      </c>
      <c r="B449" s="180" t="s">
        <v>1284</v>
      </c>
      <c r="C449" s="181">
        <v>1</v>
      </c>
    </row>
    <row r="450" spans="1:3" ht="15.5" x14ac:dyDescent="0.35">
      <c r="A450" s="180" t="s">
        <v>1285</v>
      </c>
      <c r="B450" s="180" t="s">
        <v>1286</v>
      </c>
      <c r="C450" s="181">
        <v>1</v>
      </c>
    </row>
    <row r="451" spans="1:3" ht="15.5" x14ac:dyDescent="0.35">
      <c r="A451" s="180" t="s">
        <v>1287</v>
      </c>
      <c r="B451" s="180" t="s">
        <v>1288</v>
      </c>
      <c r="C451" s="181">
        <v>1</v>
      </c>
    </row>
    <row r="452" spans="1:3" ht="15.5" x14ac:dyDescent="0.35">
      <c r="A452" s="180" t="s">
        <v>1289</v>
      </c>
      <c r="B452" s="180" t="s">
        <v>1290</v>
      </c>
      <c r="C452" s="181">
        <v>1</v>
      </c>
    </row>
    <row r="453" spans="1:3" ht="15.5" x14ac:dyDescent="0.35">
      <c r="A453" s="180" t="s">
        <v>1291</v>
      </c>
      <c r="B453" s="180" t="s">
        <v>1292</v>
      </c>
      <c r="C453" s="181">
        <v>1</v>
      </c>
    </row>
    <row r="454" spans="1:3" ht="15.5" x14ac:dyDescent="0.35">
      <c r="A454" s="180" t="s">
        <v>1293</v>
      </c>
      <c r="B454" s="180" t="s">
        <v>1294</v>
      </c>
      <c r="C454" s="181">
        <v>1</v>
      </c>
    </row>
    <row r="455" spans="1:3" ht="15.5" x14ac:dyDescent="0.35">
      <c r="A455" s="180" t="s">
        <v>1295</v>
      </c>
      <c r="B455" s="180" t="s">
        <v>1296</v>
      </c>
      <c r="C455" s="181">
        <v>1</v>
      </c>
    </row>
    <row r="456" spans="1:3" ht="15.5" x14ac:dyDescent="0.35">
      <c r="A456" s="180" t="s">
        <v>1297</v>
      </c>
      <c r="B456" s="180" t="s">
        <v>1298</v>
      </c>
      <c r="C456" s="181">
        <v>1</v>
      </c>
    </row>
    <row r="457" spans="1:3" ht="15.5" x14ac:dyDescent="0.35">
      <c r="A457" s="180" t="s">
        <v>1299</v>
      </c>
      <c r="B457" s="180" t="s">
        <v>1300</v>
      </c>
      <c r="C457" s="181">
        <v>1</v>
      </c>
    </row>
    <row r="458" spans="1:3" ht="15.5" x14ac:dyDescent="0.35">
      <c r="A458" s="180" t="s">
        <v>1301</v>
      </c>
      <c r="B458" s="180" t="s">
        <v>1302</v>
      </c>
      <c r="C458" s="181">
        <v>1</v>
      </c>
    </row>
    <row r="459" spans="1:3" ht="15.5" x14ac:dyDescent="0.35">
      <c r="A459" s="180" t="s">
        <v>1303</v>
      </c>
      <c r="B459" s="180" t="s">
        <v>1304</v>
      </c>
      <c r="C459" s="181">
        <v>1</v>
      </c>
    </row>
    <row r="460" spans="1:3" ht="15.5" x14ac:dyDescent="0.35">
      <c r="A460" s="180" t="s">
        <v>1305</v>
      </c>
      <c r="B460" s="180" t="s">
        <v>1306</v>
      </c>
      <c r="C460" s="181">
        <v>1</v>
      </c>
    </row>
    <row r="461" spans="1:3" ht="15.5" x14ac:dyDescent="0.35">
      <c r="A461" s="180" t="s">
        <v>1307</v>
      </c>
      <c r="B461" s="180" t="s">
        <v>1308</v>
      </c>
      <c r="C461" s="181">
        <v>1</v>
      </c>
    </row>
    <row r="462" spans="1:3" ht="15.5" x14ac:dyDescent="0.35">
      <c r="A462" s="180" t="s">
        <v>1309</v>
      </c>
      <c r="B462" s="180" t="s">
        <v>1310</v>
      </c>
      <c r="C462" s="181">
        <v>1</v>
      </c>
    </row>
    <row r="463" spans="1:3" ht="15.5" x14ac:dyDescent="0.35">
      <c r="A463" s="180" t="s">
        <v>1311</v>
      </c>
      <c r="B463" s="180" t="s">
        <v>1312</v>
      </c>
      <c r="C463" s="181">
        <v>1</v>
      </c>
    </row>
    <row r="464" spans="1:3" ht="15.5" x14ac:dyDescent="0.35">
      <c r="A464" s="180" t="s">
        <v>1313</v>
      </c>
      <c r="B464" s="180" t="s">
        <v>1314</v>
      </c>
      <c r="C464" s="181">
        <v>1</v>
      </c>
    </row>
    <row r="465" spans="1:3" ht="15.5" x14ac:dyDescent="0.35">
      <c r="A465" s="180" t="s">
        <v>1315</v>
      </c>
      <c r="B465" s="180" t="s">
        <v>1316</v>
      </c>
      <c r="C465" s="181">
        <v>1</v>
      </c>
    </row>
    <row r="466" spans="1:3" ht="15.5" x14ac:dyDescent="0.35">
      <c r="A466" s="180" t="s">
        <v>1317</v>
      </c>
      <c r="B466" s="180" t="s">
        <v>1318</v>
      </c>
      <c r="C466" s="181">
        <v>1</v>
      </c>
    </row>
    <row r="467" spans="1:3" ht="15.5" x14ac:dyDescent="0.35">
      <c r="A467" s="180" t="s">
        <v>1319</v>
      </c>
      <c r="B467" s="180" t="s">
        <v>1320</v>
      </c>
      <c r="C467" s="181">
        <v>1</v>
      </c>
    </row>
    <row r="468" spans="1:3" ht="15.5" x14ac:dyDescent="0.35">
      <c r="A468" s="180" t="s">
        <v>1321</v>
      </c>
      <c r="B468" s="180" t="s">
        <v>1322</v>
      </c>
      <c r="C468" s="181">
        <v>1</v>
      </c>
    </row>
    <row r="469" spans="1:3" ht="15.5" x14ac:dyDescent="0.35">
      <c r="A469" s="180" t="s">
        <v>1323</v>
      </c>
      <c r="B469" s="180" t="s">
        <v>1324</v>
      </c>
      <c r="C469" s="181">
        <v>1</v>
      </c>
    </row>
    <row r="470" spans="1:3" ht="15.5" x14ac:dyDescent="0.35">
      <c r="A470" s="180" t="s">
        <v>1325</v>
      </c>
      <c r="B470" s="180" t="s">
        <v>1326</v>
      </c>
      <c r="C470" s="181">
        <v>1</v>
      </c>
    </row>
    <row r="471" spans="1:3" ht="15.5" x14ac:dyDescent="0.35">
      <c r="A471" s="180" t="s">
        <v>1327</v>
      </c>
      <c r="B471" s="180" t="s">
        <v>1328</v>
      </c>
      <c r="C471" s="181">
        <v>1</v>
      </c>
    </row>
    <row r="472" spans="1:3" ht="15.5" x14ac:dyDescent="0.35">
      <c r="A472" s="180" t="s">
        <v>1329</v>
      </c>
      <c r="B472" s="180" t="s">
        <v>1330</v>
      </c>
      <c r="C472" s="181">
        <v>1</v>
      </c>
    </row>
    <row r="473" spans="1:3" ht="15.5" x14ac:dyDescent="0.35">
      <c r="A473" s="180" t="s">
        <v>1331</v>
      </c>
      <c r="B473" s="180" t="s">
        <v>1332</v>
      </c>
      <c r="C473" s="181">
        <v>1</v>
      </c>
    </row>
    <row r="474" spans="1:3" ht="15.5" x14ac:dyDescent="0.35">
      <c r="A474" s="180" t="s">
        <v>1333</v>
      </c>
      <c r="B474" s="180" t="s">
        <v>1334</v>
      </c>
      <c r="C474" s="181">
        <v>1</v>
      </c>
    </row>
    <row r="475" spans="1:3" ht="15.5" x14ac:dyDescent="0.35">
      <c r="A475" s="180" t="s">
        <v>1335</v>
      </c>
      <c r="B475" s="180" t="s">
        <v>1336</v>
      </c>
      <c r="C475" s="181">
        <v>5</v>
      </c>
    </row>
    <row r="476" spans="1:3" ht="15.5" x14ac:dyDescent="0.35">
      <c r="A476" s="180" t="s">
        <v>1337</v>
      </c>
      <c r="B476" s="180" t="s">
        <v>1338</v>
      </c>
      <c r="C476" s="181">
        <v>4</v>
      </c>
    </row>
    <row r="477" spans="1:3" ht="15.5" x14ac:dyDescent="0.35">
      <c r="A477" s="180" t="s">
        <v>1339</v>
      </c>
      <c r="B477" s="180" t="s">
        <v>1340</v>
      </c>
      <c r="C477" s="181">
        <v>1</v>
      </c>
    </row>
    <row r="478" spans="1:3" ht="15.5" x14ac:dyDescent="0.35">
      <c r="A478" s="180" t="s">
        <v>1341</v>
      </c>
      <c r="B478" s="180" t="s">
        <v>1342</v>
      </c>
      <c r="C478" s="181">
        <v>1</v>
      </c>
    </row>
    <row r="479" spans="1:3" ht="15.5" x14ac:dyDescent="0.35">
      <c r="A479" s="180" t="s">
        <v>1343</v>
      </c>
      <c r="B479" s="180" t="s">
        <v>1344</v>
      </c>
      <c r="C479" s="181">
        <v>1</v>
      </c>
    </row>
    <row r="480" spans="1:3" ht="15.5" x14ac:dyDescent="0.35">
      <c r="A480" s="180" t="s">
        <v>1345</v>
      </c>
      <c r="B480" s="180" t="s">
        <v>1346</v>
      </c>
      <c r="C480" s="181">
        <v>1</v>
      </c>
    </row>
    <row r="481" spans="1:3" ht="15.5" x14ac:dyDescent="0.35">
      <c r="A481" s="180" t="s">
        <v>1347</v>
      </c>
      <c r="B481" s="180" t="s">
        <v>1348</v>
      </c>
      <c r="C481" s="181">
        <v>1</v>
      </c>
    </row>
    <row r="482" spans="1:3" ht="15.5" x14ac:dyDescent="0.35">
      <c r="A482" s="180" t="s">
        <v>1349</v>
      </c>
      <c r="B482" s="180" t="s">
        <v>1350</v>
      </c>
      <c r="C482" s="181">
        <v>1</v>
      </c>
    </row>
    <row r="483" spans="1:3" ht="15.5" x14ac:dyDescent="0.35">
      <c r="A483" s="180" t="s">
        <v>1351</v>
      </c>
      <c r="B483" s="180" t="s">
        <v>1352</v>
      </c>
      <c r="C483" s="181">
        <v>1</v>
      </c>
    </row>
    <row r="484" spans="1:3" ht="15.5" x14ac:dyDescent="0.35">
      <c r="A484" s="180" t="s">
        <v>1353</v>
      </c>
      <c r="B484" s="180" t="s">
        <v>1354</v>
      </c>
      <c r="C484" s="181">
        <v>1</v>
      </c>
    </row>
    <row r="485" spans="1:3" ht="15.5" x14ac:dyDescent="0.35">
      <c r="A485" s="180" t="s">
        <v>1355</v>
      </c>
      <c r="B485" s="180" t="s">
        <v>1356</v>
      </c>
      <c r="C485" s="181">
        <v>1</v>
      </c>
    </row>
    <row r="486" spans="1:3" ht="15.5" x14ac:dyDescent="0.35">
      <c r="A486" s="180" t="s">
        <v>1357</v>
      </c>
      <c r="B486" s="180" t="s">
        <v>1358</v>
      </c>
      <c r="C486" s="181">
        <v>1</v>
      </c>
    </row>
    <row r="487" spans="1:3" ht="15.5" x14ac:dyDescent="0.35">
      <c r="A487" s="180" t="s">
        <v>1359</v>
      </c>
      <c r="B487" s="180" t="s">
        <v>1360</v>
      </c>
      <c r="C487" s="181">
        <v>1</v>
      </c>
    </row>
    <row r="488" spans="1:3" ht="15.5" x14ac:dyDescent="0.35">
      <c r="A488" s="180" t="s">
        <v>1361</v>
      </c>
      <c r="B488" s="180" t="s">
        <v>1362</v>
      </c>
      <c r="C488" s="181">
        <v>1</v>
      </c>
    </row>
    <row r="489" spans="1:3" ht="15.5" x14ac:dyDescent="0.35">
      <c r="A489" s="180" t="s">
        <v>1363</v>
      </c>
      <c r="B489" s="180" t="s">
        <v>1364</v>
      </c>
      <c r="C489" s="181">
        <v>1</v>
      </c>
    </row>
    <row r="490" spans="1:3" ht="15.5" x14ac:dyDescent="0.35">
      <c r="A490" s="180" t="s">
        <v>1365</v>
      </c>
      <c r="B490" s="180" t="s">
        <v>1366</v>
      </c>
      <c r="C490" s="181">
        <v>8</v>
      </c>
    </row>
    <row r="491" spans="1:3" ht="15.5" x14ac:dyDescent="0.35">
      <c r="A491" s="180" t="s">
        <v>1367</v>
      </c>
      <c r="B491" s="180" t="s">
        <v>1368</v>
      </c>
      <c r="C491" s="181">
        <v>1</v>
      </c>
    </row>
    <row r="492" spans="1:3" ht="15.5" x14ac:dyDescent="0.35">
      <c r="A492" s="180" t="s">
        <v>1369</v>
      </c>
      <c r="B492" s="180" t="s">
        <v>1370</v>
      </c>
      <c r="C492" s="181">
        <v>1</v>
      </c>
    </row>
    <row r="493" spans="1:3" ht="15.5" x14ac:dyDescent="0.35">
      <c r="A493" s="180" t="s">
        <v>1371</v>
      </c>
      <c r="B493" s="180" t="s">
        <v>1372</v>
      </c>
      <c r="C493" s="181">
        <v>1</v>
      </c>
    </row>
    <row r="494" spans="1:3" ht="15.5" x14ac:dyDescent="0.35">
      <c r="A494" s="180" t="s">
        <v>1373</v>
      </c>
      <c r="B494" s="180" t="s">
        <v>1374</v>
      </c>
      <c r="C494" s="181">
        <v>1</v>
      </c>
    </row>
    <row r="495" spans="1:3" ht="15.5" x14ac:dyDescent="0.35">
      <c r="A495" s="180" t="s">
        <v>1375</v>
      </c>
      <c r="B495" s="180" t="s">
        <v>1376</v>
      </c>
      <c r="C495" s="181">
        <v>1</v>
      </c>
    </row>
    <row r="496" spans="1:3" ht="15.5" x14ac:dyDescent="0.35">
      <c r="A496" s="180" t="s">
        <v>1377</v>
      </c>
      <c r="B496" s="180" t="s">
        <v>1378</v>
      </c>
      <c r="C496" s="181">
        <v>1</v>
      </c>
    </row>
    <row r="497" spans="1:3" ht="15.5" x14ac:dyDescent="0.35">
      <c r="A497" s="180" t="s">
        <v>1379</v>
      </c>
      <c r="B497" s="180" t="s">
        <v>1380</v>
      </c>
      <c r="C497" s="181">
        <v>1</v>
      </c>
    </row>
    <row r="498" spans="1:3" ht="15.5" x14ac:dyDescent="0.35">
      <c r="A498" s="180" t="s">
        <v>1381</v>
      </c>
      <c r="B498" s="180" t="s">
        <v>1382</v>
      </c>
      <c r="C498" s="181">
        <v>1</v>
      </c>
    </row>
    <row r="499" spans="1:3" ht="15.5" x14ac:dyDescent="0.35">
      <c r="A499" s="180" t="s">
        <v>1383</v>
      </c>
      <c r="B499" s="180" t="s">
        <v>1384</v>
      </c>
      <c r="C499" s="181">
        <v>1</v>
      </c>
    </row>
    <row r="500" spans="1:3" ht="15.5" x14ac:dyDescent="0.35">
      <c r="A500" s="180" t="s">
        <v>1385</v>
      </c>
      <c r="B500" s="180" t="s">
        <v>1386</v>
      </c>
      <c r="C500" s="181">
        <v>1</v>
      </c>
    </row>
    <row r="501" spans="1:3" ht="15.5" x14ac:dyDescent="0.35">
      <c r="A501" s="180" t="s">
        <v>1387</v>
      </c>
      <c r="B501" s="180" t="s">
        <v>1388</v>
      </c>
      <c r="C501" s="181">
        <v>1</v>
      </c>
    </row>
    <row r="502" spans="1:3" ht="15.5" x14ac:dyDescent="0.35">
      <c r="A502" s="180" t="s">
        <v>1389</v>
      </c>
      <c r="B502" s="180" t="s">
        <v>1390</v>
      </c>
      <c r="C502" s="181">
        <v>1</v>
      </c>
    </row>
    <row r="503" spans="1:3" ht="15.5" x14ac:dyDescent="0.35">
      <c r="A503" s="180" t="s">
        <v>1391</v>
      </c>
      <c r="B503" s="180" t="s">
        <v>1392</v>
      </c>
      <c r="C503" s="181">
        <v>1</v>
      </c>
    </row>
    <row r="504" spans="1:3" ht="15.5" x14ac:dyDescent="0.35">
      <c r="A504" s="180" t="s">
        <v>1393</v>
      </c>
      <c r="B504" s="180" t="s">
        <v>1394</v>
      </c>
      <c r="C504" s="181">
        <v>1</v>
      </c>
    </row>
    <row r="505" spans="1:3" ht="15.5" x14ac:dyDescent="0.35">
      <c r="A505" s="180" t="s">
        <v>1395</v>
      </c>
      <c r="B505" s="180" t="s">
        <v>1396</v>
      </c>
      <c r="C505" s="181">
        <v>1</v>
      </c>
    </row>
    <row r="506" spans="1:3" ht="15.5" x14ac:dyDescent="0.35">
      <c r="A506" s="180" t="s">
        <v>1397</v>
      </c>
      <c r="B506" s="180" t="s">
        <v>1398</v>
      </c>
      <c r="C506" s="181">
        <v>1</v>
      </c>
    </row>
    <row r="507" spans="1:3" ht="15.5" x14ac:dyDescent="0.35">
      <c r="A507" s="180" t="s">
        <v>1399</v>
      </c>
      <c r="B507" s="180" t="s">
        <v>1400</v>
      </c>
      <c r="C507" s="181">
        <v>1</v>
      </c>
    </row>
    <row r="508" spans="1:3" ht="15.5" x14ac:dyDescent="0.35">
      <c r="A508" s="180" t="s">
        <v>1401</v>
      </c>
      <c r="B508" s="180" t="s">
        <v>1402</v>
      </c>
      <c r="C508" s="181">
        <v>1</v>
      </c>
    </row>
    <row r="509" spans="1:3" ht="15.5" x14ac:dyDescent="0.35">
      <c r="A509" s="180" t="s">
        <v>1403</v>
      </c>
      <c r="B509" s="180" t="s">
        <v>1404</v>
      </c>
      <c r="C509" s="181">
        <v>1</v>
      </c>
    </row>
    <row r="510" spans="1:3" ht="15.5" x14ac:dyDescent="0.35">
      <c r="A510" s="180" t="s">
        <v>1405</v>
      </c>
      <c r="B510" s="180" t="s">
        <v>1406</v>
      </c>
      <c r="C510" s="181">
        <v>1</v>
      </c>
    </row>
    <row r="511" spans="1:3" ht="15.5" x14ac:dyDescent="0.35">
      <c r="A511" s="180" t="s">
        <v>1407</v>
      </c>
      <c r="B511" s="180" t="s">
        <v>1408</v>
      </c>
      <c r="C511" s="181">
        <v>1</v>
      </c>
    </row>
    <row r="512" spans="1:3" ht="15.5" x14ac:dyDescent="0.35">
      <c r="A512" s="180" t="s">
        <v>1409</v>
      </c>
      <c r="B512" s="180" t="s">
        <v>1410</v>
      </c>
      <c r="C512" s="181">
        <v>1</v>
      </c>
    </row>
    <row r="513" spans="1:3" ht="15.5" x14ac:dyDescent="0.35">
      <c r="A513" s="180" t="s">
        <v>1411</v>
      </c>
      <c r="B513" s="180" t="s">
        <v>1412</v>
      </c>
      <c r="C513" s="181">
        <v>1</v>
      </c>
    </row>
    <row r="514" spans="1:3" ht="15.5" x14ac:dyDescent="0.35">
      <c r="A514" s="180" t="s">
        <v>1413</v>
      </c>
      <c r="B514" s="180" t="s">
        <v>1414</v>
      </c>
      <c r="C514" s="181">
        <v>1</v>
      </c>
    </row>
    <row r="515" spans="1:3" ht="15.5" x14ac:dyDescent="0.35">
      <c r="A515" s="180" t="s">
        <v>1415</v>
      </c>
      <c r="B515" s="180" t="s">
        <v>1416</v>
      </c>
      <c r="C515" s="181">
        <v>1</v>
      </c>
    </row>
    <row r="516" spans="1:3" ht="15.5" x14ac:dyDescent="0.35">
      <c r="A516" s="180" t="s">
        <v>1417</v>
      </c>
      <c r="B516" s="180" t="s">
        <v>1418</v>
      </c>
      <c r="C516" s="181">
        <v>1</v>
      </c>
    </row>
    <row r="517" spans="1:3" ht="15.5" x14ac:dyDescent="0.35">
      <c r="A517" s="180" t="s">
        <v>1419</v>
      </c>
      <c r="B517" s="180" t="s">
        <v>1420</v>
      </c>
      <c r="C517" s="181">
        <v>1</v>
      </c>
    </row>
    <row r="518" spans="1:3" ht="15.5" x14ac:dyDescent="0.35">
      <c r="A518" s="180" t="s">
        <v>1421</v>
      </c>
      <c r="B518" s="180" t="s">
        <v>1422</v>
      </c>
      <c r="C518" s="181">
        <v>1</v>
      </c>
    </row>
    <row r="519" spans="1:3" ht="15.5" x14ac:dyDescent="0.35">
      <c r="A519" s="180" t="s">
        <v>1423</v>
      </c>
      <c r="B519" s="180" t="s">
        <v>1424</v>
      </c>
      <c r="C519" s="181">
        <v>1</v>
      </c>
    </row>
    <row r="520" spans="1:3" ht="15.5" x14ac:dyDescent="0.35">
      <c r="A520" s="180" t="s">
        <v>1425</v>
      </c>
      <c r="B520" s="180" t="s">
        <v>1426</v>
      </c>
      <c r="C520" s="181">
        <v>1</v>
      </c>
    </row>
    <row r="521" spans="1:3" ht="15.5" x14ac:dyDescent="0.35">
      <c r="A521" s="180" t="s">
        <v>1427</v>
      </c>
      <c r="B521" s="180" t="s">
        <v>1428</v>
      </c>
      <c r="C521" s="181">
        <v>1</v>
      </c>
    </row>
    <row r="522" spans="1:3" ht="15.5" x14ac:dyDescent="0.35">
      <c r="A522" s="180" t="s">
        <v>1429</v>
      </c>
      <c r="B522" s="180" t="s">
        <v>1430</v>
      </c>
      <c r="C522" s="181">
        <v>1</v>
      </c>
    </row>
    <row r="523" spans="1:3" ht="15.5" x14ac:dyDescent="0.35">
      <c r="A523" s="180" t="s">
        <v>1431</v>
      </c>
      <c r="B523" s="180" t="s">
        <v>1432</v>
      </c>
      <c r="C523" s="181">
        <v>1</v>
      </c>
    </row>
    <row r="524" spans="1:3" ht="15.5" x14ac:dyDescent="0.35">
      <c r="A524" s="180" t="s">
        <v>1433</v>
      </c>
      <c r="B524" s="180" t="s">
        <v>1434</v>
      </c>
      <c r="C524" s="181">
        <v>1</v>
      </c>
    </row>
    <row r="525" spans="1:3" ht="15.5" x14ac:dyDescent="0.35">
      <c r="A525" s="180" t="s">
        <v>1435</v>
      </c>
      <c r="B525" s="180" t="s">
        <v>1436</v>
      </c>
      <c r="C525" s="181">
        <v>1</v>
      </c>
    </row>
    <row r="526" spans="1:3" ht="15.5" x14ac:dyDescent="0.35">
      <c r="A526" s="180" t="s">
        <v>1437</v>
      </c>
      <c r="B526" s="180" t="s">
        <v>1438</v>
      </c>
      <c r="C526" s="181">
        <v>1</v>
      </c>
    </row>
    <row r="527" spans="1:3" ht="15.5" x14ac:dyDescent="0.35">
      <c r="A527" s="180" t="s">
        <v>1439</v>
      </c>
      <c r="B527" s="180" t="s">
        <v>1440</v>
      </c>
      <c r="C527" s="181">
        <v>1</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LongProperties xmlns="http://schemas.microsoft.com/office/2006/metadata/longProperties">
  <LongProp xmlns="" name="_Comments"><![CDATA[The IRS strongly recommends agencies test all SCSEM settings in a development or test environment prior to deployment in production. In some cases a security setting may  impact a system’s functionality and usability. Consequently, it is important to perform testing to determine the impact on system security, functionality, and usability. Ideally, the test system configuration should match the production system configuration. Prior to making changes to the production system, agencies should back up all critical data files on the system and if possible, make a full backup of the system to ensure it can be restored to its pre-SCSEM state if necessary.]]></LongProp>
</Long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BB5B4DEE38E943499C2C7511919B72BA" ma:contentTypeVersion="13" ma:contentTypeDescription="Create a new document." ma:contentTypeScope="" ma:versionID="6f14ba1862fbc3dc3b53732efd3980dc">
  <xsd:schema xmlns:xsd="http://www.w3.org/2001/XMLSchema" xmlns:xs="http://www.w3.org/2001/XMLSchema" xmlns:p="http://schemas.microsoft.com/office/2006/metadata/properties" xmlns:ns1="http://schemas.microsoft.com/sharepoint/v3" xmlns:ns2="33874043-1092-46f2-b7ed-3863b0441e79" xmlns:ns3="2c75e67c-ed2d-4c91-baba-8aa4949e551e" targetNamespace="http://schemas.microsoft.com/office/2006/metadata/properties" ma:root="true" ma:fieldsID="3f9e2b0e38a581ae4191bbc0d91a4633" ns1:_="" ns2:_="" ns3:_="">
    <xsd:import namespace="http://schemas.microsoft.com/sharepoint/v3"/>
    <xsd:import namespace="33874043-1092-46f2-b7ed-3863b0441e79"/>
    <xsd:import namespace="2c75e67c-ed2d-4c91-baba-8aa4949e551e"/>
    <xsd:element name="properties">
      <xsd:complexType>
        <xsd:sequence>
          <xsd:element name="documentManagement">
            <xsd:complexType>
              <xsd:all>
                <xsd:element ref="ns2:MediaServiceMetadata" minOccurs="0"/>
                <xsd:element ref="ns2:MediaServiceFastMetadata" minOccurs="0"/>
                <xsd:element ref="ns1:_ip_UnifiedCompliancePolicyProperties" minOccurs="0"/>
                <xsd:element ref="ns1:_ip_UnifiedCompliancePolicyUIAction"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0" nillable="true" ma:displayName="Unified Compliance Policy Properties" ma:hidden="true" ma:internalName="_ip_UnifiedCompliancePolicyProperties">
      <xsd:simpleType>
        <xsd:restriction base="dms:Note"/>
      </xsd:simpleType>
    </xsd:element>
    <xsd:element name="_ip_UnifiedCompliancePolicyUIAction" ma:index="11"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3874043-1092-46f2-b7ed-3863b0441e7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68893229-fc1a-4591-9812-6a184d4b58bc"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2c75e67c-ed2d-4c91-baba-8aa4949e551e"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80283ac5-ee11-4a8b-b790-93b8efa1ecd9}" ma:internalName="TaxCatchAll" ma:showField="CatchAllData" ma:web="2c75e67c-ed2d-4c91-baba-8aa4949e551e">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lcf76f155ced4ddcb4097134ff3c332f xmlns="33874043-1092-46f2-b7ed-3863b0441e79">
      <Terms xmlns="http://schemas.microsoft.com/office/infopath/2007/PartnerControls"/>
    </lcf76f155ced4ddcb4097134ff3c332f>
    <TaxCatchAll xmlns="2c75e67c-ed2d-4c91-baba-8aa4949e551e" xsi:nil="true"/>
  </documentManagement>
</p:properties>
</file>

<file path=customXml/itemProps1.xml><?xml version="1.0" encoding="utf-8"?>
<ds:datastoreItem xmlns:ds="http://schemas.openxmlformats.org/officeDocument/2006/customXml" ds:itemID="{C3D8C99D-0D1F-45B7-8D3F-CAC7F8151F95}">
  <ds:schemaRefs>
    <ds:schemaRef ds:uri="http://schemas.microsoft.com/office/2006/metadata/longProperties"/>
    <ds:schemaRef ds:uri=""/>
  </ds:schemaRefs>
</ds:datastoreItem>
</file>

<file path=customXml/itemProps2.xml><?xml version="1.0" encoding="utf-8"?>
<ds:datastoreItem xmlns:ds="http://schemas.openxmlformats.org/officeDocument/2006/customXml" ds:itemID="{D72C7AF3-19E3-48B1-A2B6-FFC929BAB28F}">
  <ds:schemaRefs>
    <ds:schemaRef ds:uri="http://schemas.microsoft.com/sharepoint/v3/contenttype/forms"/>
  </ds:schemaRefs>
</ds:datastoreItem>
</file>

<file path=customXml/itemProps3.xml><?xml version="1.0" encoding="utf-8"?>
<ds:datastoreItem xmlns:ds="http://schemas.openxmlformats.org/officeDocument/2006/customXml" ds:itemID="{16FC4C57-6917-4926-8E12-49F9F3F12ED5}"/>
</file>

<file path=customXml/itemProps4.xml><?xml version="1.0" encoding="utf-8"?>
<ds:datastoreItem xmlns:ds="http://schemas.openxmlformats.org/officeDocument/2006/customXml" ds:itemID="{C9EB0DC0-6182-4845-9B24-B308F2EC4F16}"/>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6</vt:i4>
      </vt:variant>
    </vt:vector>
  </HeadingPairs>
  <TitlesOfParts>
    <vt:vector size="12" baseType="lpstr">
      <vt:lpstr>Dashboard</vt:lpstr>
      <vt:lpstr>Results</vt:lpstr>
      <vt:lpstr>Instructions</vt:lpstr>
      <vt:lpstr>Test Cases</vt:lpstr>
      <vt:lpstr>Change Log</vt:lpstr>
      <vt:lpstr>Issue Code Table</vt:lpstr>
      <vt:lpstr>'Change Log'!Print_Area</vt:lpstr>
      <vt:lpstr>Dashboard!Print_Area</vt:lpstr>
      <vt:lpstr>Instructions!Print_Area</vt:lpstr>
      <vt:lpstr>Results!Print_Area</vt:lpstr>
      <vt:lpstr>'Test Cases'!Print_Area</vt:lpstr>
      <vt:lpstr>'Test Cases'!Print_Titles</vt:lpstr>
    </vt:vector>
  </TitlesOfParts>
  <Manager>Office of Safeguards</Manager>
  <Company>Internal Revenue Service</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IRS Office of Safeguards SCSEM</dc:title>
  <dc:subject>IT Security Compliance Evaluation</dc:subject>
  <dc:creator>Booz Allen Hamilton</dc:creator>
  <cp:keywords>usgcb, stig, pub1075</cp:keywords>
  <dc:description>The IRS strongly recommends agencies test all SCSEM settings in a development or test environment prior to deployment in production. In some cases a security setting may  impact a system’s functionality and usability. Consequently, it is important to perf</dc:description>
  <cp:lastModifiedBy>Alobaidi Ruda A (Contractor)</cp:lastModifiedBy>
  <cp:revision/>
  <dcterms:created xsi:type="dcterms:W3CDTF">2012-09-21T14:43:24Z</dcterms:created>
  <dcterms:modified xsi:type="dcterms:W3CDTF">2022-07-07T16:37:27Z</dcterms:modified>
  <cp:category>security</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PID_LINKBASE">
    <vt:lpwstr/>
  </property>
  <property fmtid="{D5CDD505-2E9C-101B-9397-08002B2CF9AE}" pid="3" name="_NewReviewCycle">
    <vt:lpwstr/>
  </property>
  <property fmtid="{D5CDD505-2E9C-101B-9397-08002B2CF9AE}" pid="4" name="Subject">
    <vt:lpwstr>IT Security Compliance Evaluation</vt:lpwstr>
  </property>
  <property fmtid="{D5CDD505-2E9C-101B-9397-08002B2CF9AE}" pid="5" name="Keywords">
    <vt:lpwstr>usgcb, stig, pub1075</vt:lpwstr>
  </property>
  <property fmtid="{D5CDD505-2E9C-101B-9397-08002B2CF9AE}" pid="6" name="_Author">
    <vt:lpwstr>Booz Allen Hamilton</vt:lpwstr>
  </property>
  <property fmtid="{D5CDD505-2E9C-101B-9397-08002B2CF9AE}" pid="7" name="_Category">
    <vt:lpwstr>security</vt:lpwstr>
  </property>
  <property fmtid="{D5CDD505-2E9C-101B-9397-08002B2CF9AE}" pid="8" name="Categories">
    <vt:lpwstr/>
  </property>
  <property fmtid="{D5CDD505-2E9C-101B-9397-08002B2CF9AE}" pid="9" name="Approval Level">
    <vt:lpwstr/>
  </property>
  <property fmtid="{D5CDD505-2E9C-101B-9397-08002B2CF9AE}" pid="10" name="_Comments">
    <vt:lpwstr>The IRS strongly recommends agencies test all SCSEM settings in a development or test environment prior to deployment in production. In some cases a security setting may  impact a system’s functionality and usability. Consequently, it is important to perf</vt:lpwstr>
  </property>
  <property fmtid="{D5CDD505-2E9C-101B-9397-08002B2CF9AE}" pid="11" name="Assigned To">
    <vt:lpwstr/>
  </property>
  <property fmtid="{D5CDD505-2E9C-101B-9397-08002B2CF9AE}" pid="12" name="ContentTypeId">
    <vt:lpwstr>0x010100BB5B4DEE38E943499C2C7511919B72BA</vt:lpwstr>
  </property>
</Properties>
</file>